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2d67fe9dc7294f20"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113209\Objective\Objects\"/>
    </mc:Choice>
  </mc:AlternateContent>
  <xr:revisionPtr revIDLastSave="0" documentId="13_ncr:1_{6EBAFBF7-5568-4B2B-8D45-0FEBDBBB011A}" xr6:coauthVersionLast="47" xr6:coauthVersionMax="47" xr10:uidLastSave="{00000000-0000-0000-0000-000000000000}"/>
  <bookViews>
    <workbookView xWindow="-67320" yWindow="-3030" windowWidth="38640" windowHeight="21240" xr2:uid="{00000000-000D-0000-FFFF-FFFF00000000}"/>
  </bookViews>
  <sheets>
    <sheet name="Introduction" sheetId="1" r:id="rId1"/>
    <sheet name="Notes" sheetId="2" r:id="rId2"/>
    <sheet name="Table_of_Contents" sheetId="3" r:id="rId3"/>
    <sheet name="Table_1" sheetId="4" r:id="rId4"/>
    <sheet name="Table_2" sheetId="5" r:id="rId5"/>
    <sheet name="Table_3" sheetId="6" r:id="rId6"/>
    <sheet name="Table_4a" sheetId="7" r:id="rId7"/>
    <sheet name="Table_4b" sheetId="8" r:id="rId8"/>
    <sheet name="Table_4c" sheetId="9" r:id="rId9"/>
    <sheet name="Table_5a" sheetId="10" r:id="rId10"/>
    <sheet name="Table_5b" sheetId="11" r:id="rId11"/>
    <sheet name="Table_5c" sheetId="12" r:id="rId12"/>
    <sheet name="Table_6a" sheetId="13" r:id="rId13"/>
    <sheet name="Table_6b" sheetId="14" r:id="rId14"/>
    <sheet name="Table_6c" sheetId="15" r:id="rId15"/>
    <sheet name="Table_7a" sheetId="16" r:id="rId16"/>
    <sheet name="Table_7b" sheetId="17" r:id="rId17"/>
    <sheet name="Table_8a" sheetId="18" r:id="rId18"/>
    <sheet name="Table_8b" sheetId="19" r:id="rId19"/>
    <sheet name="Table_8c" sheetId="20" r:id="rId20"/>
    <sheet name="Table_9a" sheetId="21" r:id="rId21"/>
    <sheet name="Table_9b" sheetId="22" r:id="rId22"/>
    <sheet name="Table_10a" sheetId="23" r:id="rId23"/>
    <sheet name="Table_10b" sheetId="24" r:id="rId24"/>
    <sheet name="Table_10c" sheetId="25" r:id="rId25"/>
    <sheet name="Table_10d" sheetId="26" r:id="rId26"/>
    <sheet name="Table_11" sheetId="27" r:id="rId27"/>
    <sheet name="Table_12" sheetId="28" r:id="rId28"/>
    <sheet name="Table_13" sheetId="29" r:id="rId29"/>
    <sheet name="Table_14" sheetId="30" r:id="rId30"/>
    <sheet name="Table_15" sheetId="31" r:id="rId31"/>
    <sheet name="Table_16" sheetId="32" r:id="rId32"/>
    <sheet name="Table_17" sheetId="33" r:id="rId33"/>
    <sheet name="Table_18a" sheetId="34" r:id="rId34"/>
    <sheet name="Table_18b" sheetId="35" r:id="rId35"/>
    <sheet name="Table_18c" sheetId="36" r:id="rId36"/>
    <sheet name="Table_19" sheetId="37" r:id="rId37"/>
    <sheet name="Table_20" sheetId="38" r:id="rId38"/>
    <sheet name="Table_21a" sheetId="39" r:id="rId39"/>
    <sheet name="Table_21b" sheetId="40" r:id="rId40"/>
    <sheet name="Table_21c" sheetId="41" r:id="rId41"/>
    <sheet name="Table_22" sheetId="42" r:id="rId4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42" l="1"/>
  <c r="A65" i="41"/>
  <c r="A65" i="40"/>
  <c r="A65" i="39"/>
  <c r="A12" i="38"/>
  <c r="A27" i="37"/>
  <c r="A65" i="36"/>
  <c r="A65" i="35"/>
  <c r="A65" i="34"/>
  <c r="A11" i="33"/>
  <c r="A20" i="32"/>
  <c r="A17" i="31"/>
  <c r="A33" i="30"/>
  <c r="A65" i="29"/>
  <c r="A32" i="28"/>
  <c r="A60" i="27"/>
  <c r="A15" i="26"/>
  <c r="A65" i="25"/>
  <c r="A65" i="24"/>
  <c r="A65" i="23"/>
  <c r="A65" i="22"/>
  <c r="A65" i="21"/>
  <c r="A65" i="20"/>
  <c r="A65" i="19"/>
  <c r="A65" i="18"/>
  <c r="A26" i="17"/>
  <c r="A29" i="16"/>
  <c r="A65" i="15"/>
  <c r="A65" i="14"/>
  <c r="A65" i="13"/>
  <c r="A32" i="12"/>
  <c r="A32" i="11"/>
  <c r="A32" i="10"/>
  <c r="A65" i="9"/>
  <c r="A65" i="8"/>
  <c r="A65" i="7"/>
  <c r="A17" i="6"/>
  <c r="A65" i="5"/>
  <c r="A27" i="4"/>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alcChain>
</file>

<file path=xl/sharedStrings.xml><?xml version="1.0" encoding="utf-8"?>
<sst xmlns="http://schemas.openxmlformats.org/spreadsheetml/2006/main" count="3343" uniqueCount="516">
  <si>
    <t>Criminal Proceedings in Scotland 2022-23 Statistical Bulletin tables</t>
  </si>
  <si>
    <t>This workbook provides an Excel version of the main tables from the above publication.  A link to the full publication is available online.</t>
  </si>
  <si>
    <t>https://www.gov.scot/collections/criminal-proceedings-in-scotland/</t>
  </si>
  <si>
    <t>We welcome feedback on the tables and on data users would like to see in the future.  If you have any suggestions, please contact: Justice_Analysts@gov.scot</t>
  </si>
  <si>
    <t>Statistical information in the Scottish Government Criminal Proceedings database is derived from data held on the Criminal History System (CHS). The CHS is maintained by Police Scotland who own the majority of the data on the system. The statistics included in this publication reflect the details as recorded on the CHS, and as known to the Scottish Government, up to end March 2024. Any subsequent updates will be incorporated into future datasets and therefore some figures for 2022-23 may be subject to minor revisions.</t>
  </si>
  <si>
    <t>Further information about data sources, quality and notes to help interpretation of the statistics is available in Annexes to the full publication.</t>
  </si>
  <si>
    <t>The Crown Office and Procurator Fiscal Service is referred to throughout the workbook as COPFS.</t>
  </si>
  <si>
    <t>Some tables refer to notes. When notes are mentioned the note marker is presented in square brackets. The note text can be found in the notes table.</t>
  </si>
  <si>
    <t>Key: The following symbols are used throughout the tables in this bulletin:</t>
  </si>
  <si>
    <t>- = Nil</t>
  </si>
  <si>
    <t>Some shorthand is used in this workbook, [z] = not applicable, [low] = less than 0.5%, n/r = not reported (a percentage change figure is not reported if the denominator is less than 10 as any resulting figure may be misleading)..</t>
  </si>
  <si>
    <t>Notes</t>
  </si>
  <si>
    <t>This worksheet contains 1 table</t>
  </si>
  <si>
    <t>Note number</t>
  </si>
  <si>
    <t>Note text</t>
  </si>
  <si>
    <t>Since 2013-14, not all offence categories in recorded crime statistics are comparable with previous years' data. Please see Annex 2 of the Recorded Crime in Scotland publication for further information.</t>
  </si>
  <si>
    <t>A referral may relate to more than one offence. Figures exclude cases jointly referred to the Children’s Reporter and the Procurator Fiscal. These types of cases are included in the Crown Office &amp; Procurator Fiscal (COPFS) action totals.</t>
  </si>
  <si>
    <t>Number of people with main penalty as recorded on the Police Scotland's Criminal History System (CHS).</t>
  </si>
  <si>
    <t>Figures relate to cases which were closed as offer paid/accepted/deemed accepted.</t>
  </si>
  <si>
    <t>Number of cases of highest disposal as recorded on the COPFS information system.</t>
  </si>
  <si>
    <t>Includes cases diverted from prosecution by the COPFS, e.g. to the Children's Reporter, cases transferred within COPFS and cases rolled up with other ongoing cases.</t>
  </si>
  <si>
    <t>Includes cases where proceedings are dropped after a person has been called to court, e.g. if witnesses fail to attend.</t>
  </si>
  <si>
    <t>Deserted simpliciter i.e. trial is permanently abandoned by the Procurator Fiscal.</t>
  </si>
  <si>
    <t>Includes cases remitted to the High court from the Sheriff court.</t>
  </si>
  <si>
    <t>The figures for the most recent year, and to an extent earlier years, may be underestimated due to late recording of disposals. See annex notes B16 to B18.</t>
  </si>
  <si>
    <t>Includes any remaining cases seen in the stipendiary magistrates court in Glasgow before 2016-17.</t>
  </si>
  <si>
    <t>Number of individual offences relating to people proceeded against, whether or not the main crime/offence involved.</t>
  </si>
  <si>
    <t>Before the introductions of the Sexual Offences (Scotland) Act 2010, a number of sexual assaults may have been classified as common assault with a sexual aggravation.</t>
  </si>
  <si>
    <t>A person who had a charge proved more than once within an individual year will be counted more than once.</t>
  </si>
  <si>
    <t>Includes sex not known; excludes companies.</t>
  </si>
  <si>
    <t>Includes age not known; uses mid-year population estimate for those aged 8 upwards.</t>
  </si>
  <si>
    <t>Uses mid-year population estimate for those aged 8-15.</t>
  </si>
  <si>
    <t>Includes supervised attendance orders, community reparation orders and anti-social behaviour orders.</t>
  </si>
  <si>
    <t>Includes a small number of court cautions and dog-related disposals.</t>
  </si>
  <si>
    <t>Excludes life long restriction orders.</t>
  </si>
  <si>
    <t>Excludes company fines.</t>
  </si>
  <si>
    <t>Calculated as the median.</t>
  </si>
  <si>
    <t>As main or secondary penalty.</t>
  </si>
  <si>
    <t>Includes seat belt and mobile phone offences.</t>
  </si>
  <si>
    <t>Excludes a small number of cases which resulted in detention of a child aged under 16, recall sentences and a small number of records we do not have sentence information for.</t>
  </si>
  <si>
    <t>Excludes life sentences.</t>
  </si>
  <si>
    <t>Average sentence length figures for some categories may be underestimated slightly due to late recording of some high court disposals.</t>
  </si>
  <si>
    <t>Average sentence lengths exclude life sentences and indeterminate detention.</t>
  </si>
  <si>
    <t>Figures for some categories dealt with by the High Court - including homicide, rape and major drug cases - may be underestimated slightly due to late recording of disposals - see annex B16 to B18.</t>
  </si>
  <si>
    <t>Includes a small number of cases for companies and where age and sex are unknown.</t>
  </si>
  <si>
    <t>Sex totals exclude companies and where age and sex are unknown. The sum of sex totals may not equal disposal totals.</t>
  </si>
  <si>
    <t>Each proceeding may have one or more aggravation codes associated with it. A proceeding will be counted under each aggravation code associated with it. e.g. a homicide with a ‘racial’ and ‘religious’ aggravation will appear once in the racial aggravation column and once under the religious aggravation column.</t>
  </si>
  <si>
    <t>Caution is required when comparing changes over the longer term or shortly after an aggravation code is introduced. During the production of the 2021-22 bulletin we have become aware of a potential data quality issue with the aggravations data. Further investigation is required to assess the scope and scale of this issue and whilst we are unable to assess the magnitude of records affected we have no reason to believe the data is affected to the extent that it would be misleading to provide. As such we have included the data as in previous years and will reassess once we have concluded our investigations. We will notify users of any revisions through our usual channels.</t>
  </si>
  <si>
    <t>Excludes modifications to existing bail orders, persons counted once only where more than one bail order on same day.</t>
  </si>
  <si>
    <t>Row totals do not equal the sum of the main charges for some years as bail can be granted following the lodging of an appeal.</t>
  </si>
  <si>
    <t>Bail related offences include breach of bail conditions and failure to appear in court.</t>
  </si>
  <si>
    <t>Includes any remaining cases seen in the stipendiary magistrates court in Glasgow.</t>
  </si>
  <si>
    <t>Includes counts of no further action.</t>
  </si>
  <si>
    <t>Recorded Police Warnings (RPWs) were introduced as a new direct measure on 11 January 2016, at the same time as police formal adult warnings were discontinued. Data from 2015-16 to 2020-21 include a limited number of records of RPWs assigned to under-16s. These are likely other types of police disposal recorded as RPWs in error and some caution should be used in interpreting records prior to 2021-22.</t>
  </si>
  <si>
    <t>Excludes companies and sex not known.</t>
  </si>
  <si>
    <t>Excludes a small number of records where age and / or sex are unknown.</t>
  </si>
  <si>
    <t>Includes a small number of records where age and / or sex are unknown.</t>
  </si>
  <si>
    <t>In some circumstances fiscal fixed penalties can be issued for contraventions of Section 3 of the Road Traffic Act 1988 (driving without due care and attention).</t>
  </si>
  <si>
    <t>Contains a number of other offences, however around a half of fixed penalties given for this group were for mobile phone offences and half were seatbelt offences.</t>
  </si>
  <si>
    <t>Contains bicycle offences and roadworks offences.</t>
  </si>
  <si>
    <t>Domestic Abuse (Scotland) Act - the first concluded cases did not appear until 2019-20.</t>
  </si>
  <si>
    <t>Conviction rate is calculated as the proportion of people with charge proved as a proportion of people proceeded against for a specific crime type.</t>
  </si>
  <si>
    <t>This worksheet contains one table.</t>
  </si>
  <si>
    <t>Table of contents</t>
  </si>
  <si>
    <t>Worksheet number</t>
  </si>
  <si>
    <t>Table title</t>
  </si>
  <si>
    <t>Summary of known action in the Scottish Criminal Justice System (thousands), 2013-14 to 2022-23</t>
  </si>
  <si>
    <t>Number and proportion of people proceeded against in court by main crime/offence and outcome of court proceedings, 2022-23</t>
  </si>
  <si>
    <t>People convicted by type of court, 2013-14 to 2022-23</t>
  </si>
  <si>
    <t>People proceeded against by main crime or offence, 2013-14 to 2022-23</t>
  </si>
  <si>
    <t>People convicted by main crime/offence, 2013-14 to 2022-23</t>
  </si>
  <si>
    <t>Conviction rate by main crime or offence, 2013-14 to 2022-23</t>
  </si>
  <si>
    <t>People convicted by sex and age, 2013-14 to 2022-23</t>
  </si>
  <si>
    <t>Proportion of people convicted by sex and age (%), 2013-14 to 2022-23</t>
  </si>
  <si>
    <t>People convicted per 1,000 population by sex and age, 2013-14 to 2022-23</t>
  </si>
  <si>
    <t>People convicted by main crime or offence and age, 2022-23</t>
  </si>
  <si>
    <t>Males convicted by main crime or offence and age, 2022-23</t>
  </si>
  <si>
    <t>Females convicted by main crime or offence and age, 2022-23</t>
  </si>
  <si>
    <t>People convicted by main penalty, 2013-14 to 2022-23</t>
  </si>
  <si>
    <t>Percentage of people convicted by main penalty, 2013-14 to 2022-23</t>
  </si>
  <si>
    <t>People convicted by main crime/offence and main penalty, 2022-23</t>
  </si>
  <si>
    <t>People convicted by main crime/offence and main penalty (%) 2022-23</t>
  </si>
  <si>
    <t>People convicted by main crime or offence, sex and main penalty, 2022-23</t>
  </si>
  <si>
    <t>People convicted receiving custodial sentences by main crime/offence, 2013-14 to 2022-23</t>
  </si>
  <si>
    <t>Percentage of people convicted receiving custodial sentences by main crime or offence, 2013-14 to 2022-23</t>
  </si>
  <si>
    <t>People receiving a custodial sentence by main crime/offence and length of sentence, 2022-23</t>
  </si>
  <si>
    <t>People receiving a custodial sentence by main crime or offence, sex and length of sentence, 2022-23</t>
  </si>
  <si>
    <t>Average length of custodial sentence in days, by main crime/offence, 2013-14 to 2022-23</t>
  </si>
  <si>
    <t>People receiving a custodial sentence by length of sentence, 2013-14 to 2022-23</t>
  </si>
  <si>
    <t>People convicted by main penalty, sex and age, 2013-14 to 2022-23</t>
  </si>
  <si>
    <t>People convicted with an aggravation recorded against the main charge by sex, 2013-14 to 2022-23</t>
  </si>
  <si>
    <t>People convicted with an aggravation recorded against the main charge by crime type, 2022-23</t>
  </si>
  <si>
    <t>Bail orders made by main charge, 2013-14 to 2022-23</t>
  </si>
  <si>
    <t>Bail-related offences with a conviction, 2013-14 to 2022-23</t>
  </si>
  <si>
    <t>Undertakings to appear in court, by sex and age, 2013-14 to 2022-23</t>
  </si>
  <si>
    <t>People given police disposals by disposal type, 2013-14 to 2022-23</t>
  </si>
  <si>
    <t>People given Recorded Police Warnings (RPWs), by main crime/offence and age, 2022-23</t>
  </si>
  <si>
    <t>Males given Recorded Police Warnings (RPWs), by main crime or offence and age, 2022-23</t>
  </si>
  <si>
    <t>Females given Recorded Police Warnings (RPWs), by main crime or offence and age, 2022-23</t>
  </si>
  <si>
    <t>People given Anti-social Behaviour Fixed Penalty Notices (ASBFPNs), by main crime or offence, sex and age, 2022-23</t>
  </si>
  <si>
    <t>People given COPFS disposals by disposal type, 2013-14 to 2022-23</t>
  </si>
  <si>
    <t>People given fiscal fines, by main crime or offence and age, 2022-23</t>
  </si>
  <si>
    <t>Males given fiscal fines, by main crime or offence and age, 2022-23</t>
  </si>
  <si>
    <t>Females given fiscal fines, by main crime or offence and age, 2022-23</t>
  </si>
  <si>
    <t>People given fiscal fixed penalties, by main crime or offence, sex and age, 2022-23</t>
  </si>
  <si>
    <t>Table 1 Summary of known action in the Scottish Criminal Justice System (thousands), 2013-14 to 2022-23</t>
  </si>
  <si>
    <t>Some cells refer to notes which can be found on the notes worksheet. Some shorthand is used in this table, [z] = not applicable. The Crown Office and Procurator Fiscal Service is referred to throughout the workbook as COPFS.</t>
  </si>
  <si>
    <t>Actions</t>
  </si>
  <si>
    <t>2013-14</t>
  </si>
  <si>
    <t>2014-15</t>
  </si>
  <si>
    <t>2015-16</t>
  </si>
  <si>
    <t>2016-17</t>
  </si>
  <si>
    <t>2017-18</t>
  </si>
  <si>
    <t>2018-19</t>
  </si>
  <si>
    <t>2019-20</t>
  </si>
  <si>
    <t>2020-21</t>
  </si>
  <si>
    <t>2021-22</t>
  </si>
  <si>
    <t>2022-23</t>
  </si>
  <si>
    <t>Crimes recorded by the police</t>
  </si>
  <si>
    <t>Offences recorded by the police</t>
  </si>
  <si>
    <t>Crimes cleared up by the police</t>
  </si>
  <si>
    <t>Offences cleared up by the police</t>
  </si>
  <si>
    <t>Anti-social behaviour fixed penalty notices (police disposal)</t>
  </si>
  <si>
    <t>Formal adult warnings (police disposal)</t>
  </si>
  <si>
    <t>Recorded Police Warnings (police disposal) [note 40]</t>
  </si>
  <si>
    <t>Early &amp; Effective Interventions and Restorative Justice Warnings (police disposal)</t>
  </si>
  <si>
    <t>Offence referrals to Reporter to Children's Panel [note 2]</t>
  </si>
  <si>
    <t>Total criminal reports received  (COPFS cases)</t>
  </si>
  <si>
    <t>Fiscal fines (CHS people) [notes 3 and 4]</t>
  </si>
  <si>
    <t>Fiscal fines (COPFS cases) [notes 4 and 5]</t>
  </si>
  <si>
    <t>Fiscal fixed penalties (CHS people) [note 3]</t>
  </si>
  <si>
    <t>Fiscal fixed penalties (COPFS cases) [note 5]</t>
  </si>
  <si>
    <t>Compensation orders (CHS people) [note 3]</t>
  </si>
  <si>
    <t>Compensation orders (COPFS cases) [note 5]</t>
  </si>
  <si>
    <t>Combined fiscal fines/compensation orders (CHS people) [notes 3 and 4]</t>
  </si>
  <si>
    <t>Combined fiscal fines/compensation orders (COPFS cases) [notes 4 and 5]</t>
  </si>
  <si>
    <t>Fiscal warnings (COPFS cases) [notes 4 and 5]</t>
  </si>
  <si>
    <t>No action (COPFS cases) [notes 4 and 5]</t>
  </si>
  <si>
    <t>Other non-court disposals (COPFS cases) [note 6]</t>
  </si>
  <si>
    <t>People proceeded against in court</t>
  </si>
  <si>
    <t>[z]</t>
  </si>
  <si>
    <t>Table 2 Number and proportion of people proceeded against in court by main crime or offence and outcome of court proceedings, 2022-23</t>
  </si>
  <si>
    <t>Some cells refer to notes which can be found on the notes worksheet. This table excludes people against whom proceedings are started but which are dropped before they reach court. Some shorthand is used in this table, [low] = less than 0.5%, n/r = not reported (a percentage change figure is not reported if the denominator is less than 10 as any resulting figure may be misleading).</t>
  </si>
  <si>
    <t>Main crime or offence</t>
  </si>
  <si>
    <t>Plea of Not Guilty Accepted [note 7] or deserted [note 8]</t>
  </si>
  <si>
    <t>Acquitted not guilty</t>
  </si>
  <si>
    <t>Acquitted not proven</t>
  </si>
  <si>
    <t>Charge proved</t>
  </si>
  <si>
    <t>Total proceeded against</t>
  </si>
  <si>
    <t>Not proven as percentage of all acquitted (%)</t>
  </si>
  <si>
    <t>Plea of Not Guilty Accepted or deserted (row %)</t>
  </si>
  <si>
    <t>Acquitted not guilty (row %)</t>
  </si>
  <si>
    <t>Acquitted not proven (row %)</t>
  </si>
  <si>
    <t>Charge proved (row %)</t>
  </si>
  <si>
    <t>All crimes and offences</t>
  </si>
  <si>
    <t>All crimes</t>
  </si>
  <si>
    <t>Non-sexual crimes of violence</t>
  </si>
  <si>
    <t>Murder and culpable homicide</t>
  </si>
  <si>
    <t>Causing death by driving dangerously</t>
  </si>
  <si>
    <t>Serious assault and attempted murder</t>
  </si>
  <si>
    <t>Common assault</t>
  </si>
  <si>
    <t>Robbery</t>
  </si>
  <si>
    <t>Domestic Abuse (Scotland) Act 2018</t>
  </si>
  <si>
    <t>Other non-sexual violence</t>
  </si>
  <si>
    <t>Sexual crimes</t>
  </si>
  <si>
    <t>Rape &amp; attempted rape</t>
  </si>
  <si>
    <t>Sexual assault</t>
  </si>
  <si>
    <t>Causing to view sexual activity or images</t>
  </si>
  <si>
    <t>Communicating indecently</t>
  </si>
  <si>
    <t>Threatening to or disclosing intimate images</t>
  </si>
  <si>
    <t>Indecent photos of children</t>
  </si>
  <si>
    <t>Crimes associated with prostitution</t>
  </si>
  <si>
    <t>Other sexual crimes</t>
  </si>
  <si>
    <t>Crimes of dishonesty</t>
  </si>
  <si>
    <t>Housebreaking</t>
  </si>
  <si>
    <t>Theft by opening lockfast places</t>
  </si>
  <si>
    <t>Theft from a motor vehicle</t>
  </si>
  <si>
    <t>Theft of a motor vehicle</t>
  </si>
  <si>
    <t>Shoplifting</t>
  </si>
  <si>
    <t>Other theft</t>
  </si>
  <si>
    <t>Fraud</t>
  </si>
  <si>
    <t>Other dishonesty</t>
  </si>
  <si>
    <t>Damage and reckless behaviour</t>
  </si>
  <si>
    <t>Fire-raising</t>
  </si>
  <si>
    <t>Vandalism</t>
  </si>
  <si>
    <t>Reckless conduct</t>
  </si>
  <si>
    <t>Crimes against society</t>
  </si>
  <si>
    <t>Crimes against public justice</t>
  </si>
  <si>
    <t>Weapons possession</t>
  </si>
  <si>
    <t>Drugs - Supply</t>
  </si>
  <si>
    <t>Drugs - Possession</t>
  </si>
  <si>
    <t>Other crimes against society</t>
  </si>
  <si>
    <t>Coronavirus restrictions</t>
  </si>
  <si>
    <t>All offences</t>
  </si>
  <si>
    <t>Antisocial offences</t>
  </si>
  <si>
    <t>Threatening and abusive behaviour</t>
  </si>
  <si>
    <t>Racially aggravated conduct</t>
  </si>
  <si>
    <t>Drunkenness and other disorderly conduct</t>
  </si>
  <si>
    <t>Urinating etc.</t>
  </si>
  <si>
    <t>Miscellaneous offences</t>
  </si>
  <si>
    <t>Community and public order offences</t>
  </si>
  <si>
    <t>Environmental offences</t>
  </si>
  <si>
    <t>Licensing offences</t>
  </si>
  <si>
    <t>Wildlife offences</t>
  </si>
  <si>
    <t>Other misc. offences</t>
  </si>
  <si>
    <t>Road traffic offences</t>
  </si>
  <si>
    <t>Dangerous and careless driving</t>
  </si>
  <si>
    <t>Driving under the influence</t>
  </si>
  <si>
    <t>Speeding</t>
  </si>
  <si>
    <t>Unlawful use of vehicle</t>
  </si>
  <si>
    <t>Vehicle defect offences</t>
  </si>
  <si>
    <t>Seat belt offences</t>
  </si>
  <si>
    <t>Mobile phone offences</t>
  </si>
  <si>
    <t>Other road traffic offences</t>
  </si>
  <si>
    <t>n/r</t>
  </si>
  <si>
    <t>Table 3 People convicted by type of court, 2013-14 to 2022-23</t>
  </si>
  <si>
    <t>Some cells refer to notes which can be found on the notes worksheet. Some shorthand is used in this table, [z] = not applicable.</t>
  </si>
  <si>
    <t>Type of court</t>
  </si>
  <si>
    <t>All court types</t>
  </si>
  <si>
    <t>High court [notes 9 and 10]</t>
  </si>
  <si>
    <t>Sheriff solemn</t>
  </si>
  <si>
    <t>Sheriff summary [note 11]</t>
  </si>
  <si>
    <t>Justice of the Peace</t>
  </si>
  <si>
    <t>High court (row %)</t>
  </si>
  <si>
    <t>Sheriff solemn (row %)</t>
  </si>
  <si>
    <t>Sheriff summary (row %)</t>
  </si>
  <si>
    <t>Justice of the Peace (row %)</t>
  </si>
  <si>
    <t>All court types compared to index year 2013-14 (column %)</t>
  </si>
  <si>
    <t>High court compared to index year 2013-14 (column %)</t>
  </si>
  <si>
    <t>Sheriff solemn compared to index year 2013-14 (column %)</t>
  </si>
  <si>
    <t>Sheriff summary compared to index year 2013-14 (column %)</t>
  </si>
  <si>
    <t>Justice of the Peace compared to index year 2013-14 (column %)</t>
  </si>
  <si>
    <t>Change 2021-22 to 2022-23 (%)</t>
  </si>
  <si>
    <t>Change 2013-14 to 2022-23 (%)</t>
  </si>
  <si>
    <t>Table 4(a) People proceeded against by main crime or offence, 2013-14 to 2022-23</t>
  </si>
  <si>
    <t>Some cells refer to notes which can be found on the notes worksheet. Some shorthand is used in this table, [z] = not applicable, n/r = not reported (a percentage change figure is not reported if the denominator is less than 10 as any resulting figure may be misleading).</t>
  </si>
  <si>
    <t>2022-23 [note 29]</t>
  </si>
  <si>
    <t>All offences proceeded 2022-23 [note 12]</t>
  </si>
  <si>
    <t>Table 4(b) People convicted by main crime or offence, 2013-14 to 2022-23</t>
  </si>
  <si>
    <t>All offences convicted 2022-23 [note 12]</t>
  </si>
  <si>
    <t>Table 4(c) Conviction rate by main crime or offence (%), 2013-14 to 2022-23 [note 47]</t>
  </si>
  <si>
    <t>Table 5(a) People convicted by sex and age, 2013-14 to 2022-23</t>
  </si>
  <si>
    <t>Some cells refer to notes which can be found on the notes worksheet. Some shorthand is used in this table, n/r = not reported (a percentage change figure is not reported if the denominator is less than 10 as any resulting figure may be misleading).</t>
  </si>
  <si>
    <t>Type of accused [note 14]</t>
  </si>
  <si>
    <t>Age range</t>
  </si>
  <si>
    <t>All People [note 15]</t>
  </si>
  <si>
    <t>Total [note 16]</t>
  </si>
  <si>
    <t>All people</t>
  </si>
  <si>
    <t>under 16 [note 17]</t>
  </si>
  <si>
    <t>16-17</t>
  </si>
  <si>
    <t>18-20</t>
  </si>
  <si>
    <t>21-30</t>
  </si>
  <si>
    <t>31-40</t>
  </si>
  <si>
    <t>41-50</t>
  </si>
  <si>
    <t>51-60</t>
  </si>
  <si>
    <t>Over 60</t>
  </si>
  <si>
    <t>Males</t>
  </si>
  <si>
    <t>Females</t>
  </si>
  <si>
    <t>Table 5(b) Proportion of people convicted by sex and age (%), 2013-14 to 2022-23</t>
  </si>
  <si>
    <t>Some cells refer to notes which can be found on the notes worksheet. Some shorthand is used in this table, [low] = less than 0.5%, n/r = not reported (a percentage change figure is not reported if the denominator is less than 10 as any resulting figure may be misleading).</t>
  </si>
  <si>
    <t>Table 5(c) People convicted per 1,000 population by sex and age, 2013-14 to 2022-23</t>
  </si>
  <si>
    <t>Some cells refer to notes which can be found on the notes worksheet. Some shorthand is used in this table, [low] = less than 0.5%.</t>
  </si>
  <si>
    <t>Table 6(a) People convicted by main crime or offence and age, 2022-23 [note 40]</t>
  </si>
  <si>
    <t xml:space="preserve">Some cells refer to notes which can be found on the notes worksheet. Some shorthand is used in this table, [low] = less than 0.5%, n/r = not reported (a percentage change figure is not reported if the denominator is less than 10 as any resulting figure may be misleading). </t>
  </si>
  <si>
    <t>Age under 21</t>
  </si>
  <si>
    <t>Age 21-30</t>
  </si>
  <si>
    <t>Age 31-40</t>
  </si>
  <si>
    <t>Age over 40</t>
  </si>
  <si>
    <t>Total convicted</t>
  </si>
  <si>
    <t>Age under 21 (column %)</t>
  </si>
  <si>
    <t>Age 21-30 (column %)</t>
  </si>
  <si>
    <t>Age 31-40 (column %)</t>
  </si>
  <si>
    <t>Age over 40 (column %)</t>
  </si>
  <si>
    <t>Total convicted (column %)</t>
  </si>
  <si>
    <t>Table 6(b) Males convicted by main crime or offence and age, 2022-23</t>
  </si>
  <si>
    <t>Table 6(c) Females convicted by main crime or offence and age, 2022-23</t>
  </si>
  <si>
    <t>Table 7(a) People convicted by main penalty, 2013-14 to 2022-23</t>
  </si>
  <si>
    <t>Some cells refer to notes which can be found on the notes worksheet. Some shorthand is used in this workbook, n/r = not reported (a percentage change figure is not reported if the denominator is less than 10 as any resulting figure may be misleading).</t>
  </si>
  <si>
    <t>Main penalty</t>
  </si>
  <si>
    <t>Total</t>
  </si>
  <si>
    <t>All custody</t>
  </si>
  <si>
    <t>Prison</t>
  </si>
  <si>
    <t>Young offenders institution</t>
  </si>
  <si>
    <t>Supervised release order</t>
  </si>
  <si>
    <t>Extended sentence</t>
  </si>
  <si>
    <t>Order for life-long restriction</t>
  </si>
  <si>
    <t>All community sentences</t>
  </si>
  <si>
    <t>Community payback order</t>
  </si>
  <si>
    <t>Restriction of liberty order</t>
  </si>
  <si>
    <t>Drug treatment &amp; testing order</t>
  </si>
  <si>
    <t>Community service order</t>
  </si>
  <si>
    <t>Probation and other community sentences [note 18]</t>
  </si>
  <si>
    <t>All financial penalties</t>
  </si>
  <si>
    <t>Fine</t>
  </si>
  <si>
    <t>Compensation order</t>
  </si>
  <si>
    <t>All other sentences</t>
  </si>
  <si>
    <t>Admonition [note 19]</t>
  </si>
  <si>
    <t>Absolute discharge, no order made</t>
  </si>
  <si>
    <t>Remit to children's hearing</t>
  </si>
  <si>
    <t>Insanity, hospital, guardianship order</t>
  </si>
  <si>
    <t>Custody (average in days) [note 20]</t>
  </si>
  <si>
    <t>Fine (average amount £) [note 21][note 22]</t>
  </si>
  <si>
    <t>Compensation order (average amount £) [note 22][note 23]</t>
  </si>
  <si>
    <t>Table 7(b) Percentage of people convicted by main penalty, 2013-14 to 2022-23</t>
  </si>
  <si>
    <t>Some cells refer to notes which can be found on the notes worksheet.</t>
  </si>
  <si>
    <t>Table 8(a) People convicted by main crime or offence and main penalty, 2022-23</t>
  </si>
  <si>
    <t>Admonition</t>
  </si>
  <si>
    <t>Table 8(b) People convicted by main crime or offence and main penalty (%), 2022-23</t>
  </si>
  <si>
    <t>Custody (row %)</t>
  </si>
  <si>
    <t>Community sentence (row %)</t>
  </si>
  <si>
    <t>Financial penalty (row %)</t>
  </si>
  <si>
    <t>Other (row %)</t>
  </si>
  <si>
    <t>Total (row %)</t>
  </si>
  <si>
    <t>Custody (column %)</t>
  </si>
  <si>
    <t>Community sentence (column %)</t>
  </si>
  <si>
    <t>Financial penalty (column %)</t>
  </si>
  <si>
    <t>Other (column %)</t>
  </si>
  <si>
    <t>Total (column %)</t>
  </si>
  <si>
    <t>Table 8(c) People convicted by main crime or offence, sex and main penalty, 2022-23</t>
  </si>
  <si>
    <t>Males total (number)</t>
  </si>
  <si>
    <t>Males custody (row %)</t>
  </si>
  <si>
    <t>Males community sentence (row %)</t>
  </si>
  <si>
    <t>Males financial penalty (row %)</t>
  </si>
  <si>
    <t>Males other (row %)</t>
  </si>
  <si>
    <t>Females total (number)</t>
  </si>
  <si>
    <t>Females custody (row %)</t>
  </si>
  <si>
    <t>Females community sentence (row %)</t>
  </si>
  <si>
    <t>Females financial penalty (row %)</t>
  </si>
  <si>
    <t>Females other (row %)</t>
  </si>
  <si>
    <t>Table 9(a) People convicted receiving custodial sentences by main crime/offence, 2013-14 to 2022-23</t>
  </si>
  <si>
    <t>Table 9(b) Percentage of people convicted receiving custodial sentences by main crime or offence, 2013-14 to 2022-23</t>
  </si>
  <si>
    <t>Some cells refer to notes which can be found on the notes worksheet. Some shorthand is used in this table, [low] = less than 0.5%, [z] = not applicable, n/r = not reported (a percentage change figure is not reported if the denominator is less than 10 as any resulting figure may be misleading).</t>
  </si>
  <si>
    <t>Table 10(a) People receiving a custodial sentence by main crime or offence and length of sentence, 2022-23 [note 25]</t>
  </si>
  <si>
    <t>Total [note 25]</t>
  </si>
  <si>
    <t>Up to 3 months</t>
  </si>
  <si>
    <t>Over 3 months to 6 months</t>
  </si>
  <si>
    <t>Over 6 months to 1 year</t>
  </si>
  <si>
    <t>Over 1 year to 2 years</t>
  </si>
  <si>
    <t>Over 2 years to less than 4 years</t>
  </si>
  <si>
    <t>4 years and over</t>
  </si>
  <si>
    <t>Life</t>
  </si>
  <si>
    <t>Average length of sentence (days) [notes 26 and 27]</t>
  </si>
  <si>
    <t>Up to 3 months (row %)</t>
  </si>
  <si>
    <t>Over 3 months to 6 months (row %)</t>
  </si>
  <si>
    <t>Over 6 months to 1 year (row %)</t>
  </si>
  <si>
    <t>Over 1 year to 2 years (row %)</t>
  </si>
  <si>
    <t>Over 2 years to less than 4 years (row %)</t>
  </si>
  <si>
    <t>4 years and over including life etc (row %)</t>
  </si>
  <si>
    <t>Table 10(b) People receiving a custodial sentence by main crime or offence, sex and length of sentence, 2022-23 [note 25]</t>
  </si>
  <si>
    <t>Total males (number)</t>
  </si>
  <si>
    <t>Males up to 3 months (row %)</t>
  </si>
  <si>
    <t>Males over 3 months to 6 months (row %)</t>
  </si>
  <si>
    <t>Males over 6 months to 1 year (row %)</t>
  </si>
  <si>
    <t>Males over 1 year to less than 2 years (row %)</t>
  </si>
  <si>
    <t>Males over 2 years to less than 4 years (row %)</t>
  </si>
  <si>
    <t>Males 4 years and over including life etc (row %)</t>
  </si>
  <si>
    <t>Total females (number)</t>
  </si>
  <si>
    <t>Females up to 3 months (row %)</t>
  </si>
  <si>
    <t>Females over 3 months to 6 months (row %)</t>
  </si>
  <si>
    <t>Females over 6 months to 1 year (row %)</t>
  </si>
  <si>
    <t>Females over 1 year to less than 2 years (row %)</t>
  </si>
  <si>
    <t>Females over 2 years to less than 4 years (row %)</t>
  </si>
  <si>
    <t>Females 4 years and over including life etc (row %)</t>
  </si>
  <si>
    <t>Table 10(c)  Average length of custodial sentence in days, by main crime/offence, 2013-14 to 2022-23</t>
  </si>
  <si>
    <t>Some cells refer to notes which can be found on the notes worksheet. Some shorthand is used in this workbook, [z] = not applicable, n/r = not reported (a percentage change figure is not reported if the denominator is less than 10 as any resulting figure may be misleading).</t>
  </si>
  <si>
    <t>Table 10(d)  People receiving a custodial sentence by length of sentence, 2013-14 to 2022-23</t>
  </si>
  <si>
    <t>Year</t>
  </si>
  <si>
    <t>Up to 1 year (total) (row %)</t>
  </si>
  <si>
    <t>4 years and over (row %)</t>
  </si>
  <si>
    <t>Life (row %)</t>
  </si>
  <si>
    <t>Table 11 People convicted by main penalty, sex and age, 2013-14 to 2022-23</t>
  </si>
  <si>
    <t>Sex</t>
  </si>
  <si>
    <t>Age</t>
  </si>
  <si>
    <t>Convicted</t>
  </si>
  <si>
    <t>[note 30]</t>
  </si>
  <si>
    <t>Total [note 31]</t>
  </si>
  <si>
    <t>Custody</t>
  </si>
  <si>
    <t>Community sentence</t>
  </si>
  <si>
    <t>Financial Penalty</t>
  </si>
  <si>
    <t>Other sentence</t>
  </si>
  <si>
    <t>Table 12 People convicted with an aggravation recorded against the main charge, by sex, 2013-14 to 2022-23</t>
  </si>
  <si>
    <t>Please consider [notes 32 and 33] which can be found on the notes worksheet. Domestic statutory and Domestic involving a child were not introduced until 2017-18 and 2019-20 respectively. The values for these categories are included in the Domestic total. Some shorthand is used in this table, [z] = not applicable, n/r = not reported (a percentage change figure is not reported if the denominator is less than 10 as any resulting figure may be misleading).</t>
  </si>
  <si>
    <t>Aggravation type</t>
  </si>
  <si>
    <t>All aggravations</t>
  </si>
  <si>
    <t>Domestic total</t>
  </si>
  <si>
    <t>Domestic of which also statutory</t>
  </si>
  <si>
    <t>Domestic of which Involving a child</t>
  </si>
  <si>
    <t>Racial</t>
  </si>
  <si>
    <t>Religious</t>
  </si>
  <si>
    <t>Sexual orientation</t>
  </si>
  <si>
    <t>Disability</t>
  </si>
  <si>
    <t>Transgender</t>
  </si>
  <si>
    <t>Table 13 People convicted with an aggravation recorded against the main charge, by crime type, 2022-23</t>
  </si>
  <si>
    <t>The values for Domestic statutory and Domestic involving a child are included in the Domestic total.</t>
  </si>
  <si>
    <t>Table 14 Bail orders made, by main charge, 2013-14 to 2022-23 [note 34]</t>
  </si>
  <si>
    <t>The lower half of the table includes percentage of bail orders made where crime or offence type is known. Some shorthand is used in this table, [low] = less than 0.5%, n/r = not reported (a percentage change figure is not reported if the denominator is less than 10 as any resulting figure may be misleading).</t>
  </si>
  <si>
    <t>Total [note 35]</t>
  </si>
  <si>
    <t>Non-sexual crimes of violence (excluding Common assault)</t>
  </si>
  <si>
    <t>Drugs offences</t>
  </si>
  <si>
    <t>Other crimes</t>
  </si>
  <si>
    <t>Other antisocial offences</t>
  </si>
  <si>
    <t>Unknown</t>
  </si>
  <si>
    <t>Non-sexual crimes of violence (excluding Common assault) (column %)</t>
  </si>
  <si>
    <t>Common assault (column %)</t>
  </si>
  <si>
    <t>Sexual crimes (column %)</t>
  </si>
  <si>
    <t>Crimes of dishonesty (column %)</t>
  </si>
  <si>
    <t>Damage and reckless behaviour (column %)</t>
  </si>
  <si>
    <t>Weapons possession (column %)</t>
  </si>
  <si>
    <t>Drugs offences (column %)</t>
  </si>
  <si>
    <t>Other crimes (column %)</t>
  </si>
  <si>
    <t>Threatening and abusive behaviour (column %)</t>
  </si>
  <si>
    <t>Other antisocial offences (column %)</t>
  </si>
  <si>
    <t>Miscellaneous offences (column %)</t>
  </si>
  <si>
    <t>Road traffic offences (column %)</t>
  </si>
  <si>
    <t>Unknown (column %)</t>
  </si>
  <si>
    <t>Table 15 Bail-related offences with a conviction, 2013-14 to 2022-23</t>
  </si>
  <si>
    <t>This table includes a breakdown by court type, age groups, sex and main result of proceedings. Some shorthand is used in this table, [low] = less than 0.5%, n/r = not reported (a percentage change figure is not reported if the denominator is less than 10 as any resulting figure may be misleading).</t>
  </si>
  <si>
    <t>Court, age, sex, disposal category</t>
  </si>
  <si>
    <t>All bail-related offences [note 36]</t>
  </si>
  <si>
    <t>Bail-related offences as a percentage of bail orders made (%)</t>
  </si>
  <si>
    <t>Financial penalty</t>
  </si>
  <si>
    <t>Other</t>
  </si>
  <si>
    <t>Table 16 Undertakings to appear in court, by sex and age, 2013-14 to 2022-23 [note 34]</t>
  </si>
  <si>
    <t>Some shorthand is used in this table, [low] = less than 0.5%, n/r = not reported (a percentage change figure is not reported if the denominator is less than 10 as any resulting figure may be misleading).</t>
  </si>
  <si>
    <t>Financial year</t>
  </si>
  <si>
    <t>Total undertakings</t>
  </si>
  <si>
    <t>Male</t>
  </si>
  <si>
    <t>Female</t>
  </si>
  <si>
    <t>Not known</t>
  </si>
  <si>
    <t>Male (column %)</t>
  </si>
  <si>
    <t>Female (column %)</t>
  </si>
  <si>
    <t>Not known (column %)</t>
  </si>
  <si>
    <t>Table 17 People given police disposals by disposal type, 2013-14 to 2022-23</t>
  </si>
  <si>
    <t>Some shorthand is used in this table, [z] = not applicable. Some cells refer to notes which can be found on the notes worksheet. Some shorthand is used in this workbook, n/r = not reported (a percentage change figure is not reported if the denominator is less than 10 as any resulting figure may be misleading).</t>
  </si>
  <si>
    <t>Type of police disposal</t>
  </si>
  <si>
    <t>All police disposals [note 38]</t>
  </si>
  <si>
    <t>Anti-social behaviour fixed penalty notice (ASBFPN)</t>
  </si>
  <si>
    <t>Police formal adult warning</t>
  </si>
  <si>
    <t>Police Restorative Justice Warning (PRW)</t>
  </si>
  <si>
    <t>Early and Effective Intervention</t>
  </si>
  <si>
    <t>Recorded Police Warning [note 39]</t>
  </si>
  <si>
    <t>Table 18(a) People given Recorded Police Warnings (RPWs), by main crime/offence and age, 2022-23 [note 40]</t>
  </si>
  <si>
    <t>Table 18(b) Males given Recorded Police Warnings (RPWs), by main crime or offence and age, 2022-23</t>
  </si>
  <si>
    <t>Table 18(c) Females given Recorded Police Warnings (RPWs), by main crime or offence and age, 2022-23</t>
  </si>
  <si>
    <t>Table 19 People given Anti-social Behaviour Fixed Penalty Notices (ASBFPNs), by main crime or offence, sex and age, 2022-23</t>
  </si>
  <si>
    <t>The table includes percentages of totals in the lower half. Some cells refer to notes which can be found on the notes worksheet. Some shorthand is used in this table, [low] = less than 0.5%, n/r = not reported (a percentage change figure is not reported if the denominator is less than 10 as any resulting figure may be misleading).</t>
  </si>
  <si>
    <t>Males Age under 21</t>
  </si>
  <si>
    <t>Males Age 21-30</t>
  </si>
  <si>
    <t>Males Age 31-40</t>
  </si>
  <si>
    <t>Males Age over 40</t>
  </si>
  <si>
    <t>Total males</t>
  </si>
  <si>
    <t>Females Age under 21</t>
  </si>
  <si>
    <t>Females Age 21-30</t>
  </si>
  <si>
    <t>Females Age 31-40</t>
  </si>
  <si>
    <t>Females Age over 40</t>
  </si>
  <si>
    <t>Total females</t>
  </si>
  <si>
    <t>Overall total [note 41]</t>
  </si>
  <si>
    <t>Total number of ASBFPNs</t>
  </si>
  <si>
    <t>Riotous behaviour while drunk in licensed premises</t>
  </si>
  <si>
    <t>Refusing to leave licensed premises</t>
  </si>
  <si>
    <t>Drunk &amp; incapable</t>
  </si>
  <si>
    <t>Drunk in charge of child</t>
  </si>
  <si>
    <t>Loud music etc.</t>
  </si>
  <si>
    <t>Consuming alcohol in public place</t>
  </si>
  <si>
    <t>Breach of the peace etc.</t>
  </si>
  <si>
    <t>Malicious mischief</t>
  </si>
  <si>
    <t>Total number of ASBFPNs (column %)</t>
  </si>
  <si>
    <t>Riotous behaviour while drunk in licensed premises (column %)</t>
  </si>
  <si>
    <t>Refusing to leave licensed premises (column %)</t>
  </si>
  <si>
    <t>Urinating etc. (column %)</t>
  </si>
  <si>
    <t>Drunk &amp; incapable (column %)</t>
  </si>
  <si>
    <t>Drunk in charge of child (column %)</t>
  </si>
  <si>
    <t>Loud music etc. (column %)</t>
  </si>
  <si>
    <t>Vandalism (column %)</t>
  </si>
  <si>
    <t>Consuming alcohol in public place (column %)</t>
  </si>
  <si>
    <t>Breach of the peace etc. (column %)</t>
  </si>
  <si>
    <t>Malicious mischief (column %)</t>
  </si>
  <si>
    <t>Table 20 People given COPFS disposals by disposal type, 2013-14 to 2022-23</t>
  </si>
  <si>
    <t>Some shorthand is used in this table, [z] = not applicable, n/r = not reported (a percentage change figure is not reported if the denominator is less than 10 as any resulting figure may be misleading).</t>
  </si>
  <si>
    <t>Type of disposal</t>
  </si>
  <si>
    <t>All COPFS disposals</t>
  </si>
  <si>
    <t>Fiscal fine</t>
  </si>
  <si>
    <t>Fiscal fixed penalty</t>
  </si>
  <si>
    <t>Fiscal warning</t>
  </si>
  <si>
    <t>Fiscal combined fine plus compensation</t>
  </si>
  <si>
    <t>Fiscal compensation</t>
  </si>
  <si>
    <t>Fiscal fixed penalties (Pre-Summary Justice Reform)</t>
  </si>
  <si>
    <t>Table 21(a) People given fiscal fines, by main crime or offence and age, 2022-23</t>
  </si>
  <si>
    <t>Total [note 42]</t>
  </si>
  <si>
    <t>Table 21(b) Males given fiscal fines, by main crime or offence and age, 2022-23</t>
  </si>
  <si>
    <t>Table 21(c) Females given fiscal fines, by main crime or offence and age, 2022-23</t>
  </si>
  <si>
    <t>Table 22 People given fiscal fixed penalties, by main crime or offence, sex and age, 2022-23</t>
  </si>
  <si>
    <t>Males under 21</t>
  </si>
  <si>
    <t>Males 21-30</t>
  </si>
  <si>
    <t>Males 31-40</t>
  </si>
  <si>
    <t>Males over 40</t>
  </si>
  <si>
    <t>Males total [note 41]</t>
  </si>
  <si>
    <t>Females under 21</t>
  </si>
  <si>
    <t>Females 21-30</t>
  </si>
  <si>
    <t>Females 31-40</t>
  </si>
  <si>
    <t>Females over 40</t>
  </si>
  <si>
    <t>Females total [note 41]</t>
  </si>
  <si>
    <t>Total number of Fiscal fixed penalties</t>
  </si>
  <si>
    <t>Serious driving offences [note 43]</t>
  </si>
  <si>
    <t>Speeding offences</t>
  </si>
  <si>
    <t>Signal and direction offences</t>
  </si>
  <si>
    <t>Lighting, construction &amp; use offences</t>
  </si>
  <si>
    <t>Documentation offences</t>
  </si>
  <si>
    <t>Other road traffic offences [note 44]</t>
  </si>
  <si>
    <t>Total number of Fiscal fixed penalties (column %)</t>
  </si>
  <si>
    <t>Serious driving offences (column %)</t>
  </si>
  <si>
    <t>Speeding offences (column %)</t>
  </si>
  <si>
    <t>Signal and direction offences (column %)</t>
  </si>
  <si>
    <t>Lighting, construction &amp; use offences (column %)</t>
  </si>
  <si>
    <t>Documentation offences (column %)</t>
  </si>
  <si>
    <t>Other road traffic offences (column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</si>
</sst>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quot;;[&lt;0.5]&quot;less than 1&quot;;#,##0&quot;&quot;"/>
    <numFmt numFmtId="165" formatCode="[=0]&quot;-&quot;;[&lt;0.5]&quot;[low]&quot;;#,##0&quot;&quot;"/>
  </numFmts>
  <fonts count="4" x14ac:knownFonts="1">
    <font>
      <sz val="12"/>
      <color rgb="FF000000"/>
      <name val="Arial"/>
    </font>
    <font>
      <b/>
      <sz val="16"/>
      <color rgb="FF000000"/>
      <name val="Arial"/>
      <family val="2"/>
    </font>
    <font>
      <b/>
      <sz val="12"/>
      <color rgb="FF000000"/>
      <name val="Arial"/>
      <family val="2"/>
    </font>
    <font>
      <u/>
      <sz val="12"/>
      <color theme="10"/>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xf numFmtId="0" fontId="0" fillId="0" borderId="0" xfId="0" applyAlignment="1">
      <alignment horizontal="left" wrapText="1"/>
    </xf>
    <xf numFmtId="0" fontId="1"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wrapText="1"/>
    </xf>
    <xf numFmtId="0" fontId="1" fillId="0" borderId="0" xfId="0" applyFont="1" applyAlignment="1">
      <alignment horizontal="left"/>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0" fillId="0" borderId="1" xfId="0" applyBorder="1"/>
    <xf numFmtId="164" fontId="0" fillId="0" borderId="1" xfId="0" applyNumberFormat="1" applyBorder="1"/>
    <xf numFmtId="0" fontId="2" fillId="0" borderId="1" xfId="0" applyFont="1" applyBorder="1"/>
    <xf numFmtId="164" fontId="2" fillId="0" borderId="1" xfId="0" applyNumberFormat="1" applyFont="1" applyBorder="1"/>
    <xf numFmtId="0" fontId="2" fillId="0" borderId="1" xfId="0" applyFont="1" applyBorder="1" applyAlignment="1">
      <alignment horizontal="right" wrapText="1"/>
    </xf>
    <xf numFmtId="0" fontId="2" fillId="0" borderId="1" xfId="0" applyFont="1" applyBorder="1" applyAlignment="1">
      <alignment horizontal="left" wrapText="1"/>
    </xf>
    <xf numFmtId="0" fontId="3" fillId="0" borderId="0" xfId="0" applyFont="1"/>
    <xf numFmtId="49" fontId="0" fillId="0" borderId="1" xfId="0" applyNumberFormat="1" applyBorder="1" applyAlignment="1">
      <alignment horizontal="right"/>
    </xf>
    <xf numFmtId="49" fontId="0" fillId="0" borderId="0" xfId="0" applyNumberFormat="1" applyAlignment="1">
      <alignment horizontal="right"/>
    </xf>
    <xf numFmtId="165" fontId="0" fillId="0" borderId="1" xfId="0" applyNumberFormat="1" applyBorder="1" applyAlignment="1">
      <alignment horizontal="right"/>
    </xf>
    <xf numFmtId="49" fontId="2" fillId="0" borderId="0" xfId="0" applyNumberFormat="1" applyFont="1" applyAlignment="1">
      <alignment horizontal="right"/>
    </xf>
    <xf numFmtId="165" fontId="2" fillId="0" borderId="1" xfId="0" applyNumberFormat="1" applyFont="1" applyBorder="1" applyAlignment="1">
      <alignment horizontal="right"/>
    </xf>
    <xf numFmtId="0" fontId="2" fillId="0" borderId="1" xfId="0" applyFont="1" applyBorder="1" applyAlignment="1">
      <alignment horizontal="left" vertical="top" wrapText="1"/>
    </xf>
    <xf numFmtId="3" fontId="0" fillId="0" borderId="1" xfId="0" applyNumberFormat="1" applyBorder="1" applyAlignment="1">
      <alignment horizontal="right"/>
    </xf>
    <xf numFmtId="3" fontId="2" fillId="0" borderId="1" xfId="0" applyNumberFormat="1" applyFont="1" applyBorder="1" applyAlignment="1">
      <alignment horizontal="right"/>
    </xf>
    <xf numFmtId="49" fontId="2" fillId="0" borderId="1" xfId="0" applyNumberFormat="1" applyFont="1" applyBorder="1"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0.xml" Id="rId20" /><Relationship Type="http://schemas.openxmlformats.org/officeDocument/2006/relationships/worksheet" Target="worksheets/sheet41.xml" Id="rId41" /><Relationship Type="http://schemas.openxmlformats.org/officeDocument/2006/relationships/customXml" Target="/customXML/item2.xml" Id="R06dd0a9e43794f79"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notes" displayName="notes" ref="A3:B50" totalsRowShown="0">
  <tableColumns count="2">
    <tableColumn id="1" xr3:uid="{00000000-0010-0000-0000-000001000000}" name="Note number"/>
    <tableColumn id="2" xr3:uid="{00000000-0010-0000-0000-000002000000}" name="Note text"/>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5b" displayName="table_5b" ref="A4:L31" totalsRowShown="0">
  <tableColumns count="12">
    <tableColumn id="1" xr3:uid="{00000000-0010-0000-0900-000001000000}" name="Type of accused [note 14]"/>
    <tableColumn id="2" xr3:uid="{00000000-0010-0000-0900-000002000000}" name="Age range"/>
    <tableColumn id="3" xr3:uid="{00000000-0010-0000-0900-000003000000}" name="2013-14"/>
    <tableColumn id="4" xr3:uid="{00000000-0010-0000-0900-000004000000}" name="2014-15"/>
    <tableColumn id="5" xr3:uid="{00000000-0010-0000-0900-000005000000}" name="2015-16"/>
    <tableColumn id="6" xr3:uid="{00000000-0010-0000-0900-000006000000}" name="2016-17"/>
    <tableColumn id="7" xr3:uid="{00000000-0010-0000-0900-000007000000}" name="2017-18"/>
    <tableColumn id="8" xr3:uid="{00000000-0010-0000-0900-000008000000}" name="2018-19"/>
    <tableColumn id="9" xr3:uid="{00000000-0010-0000-0900-000009000000}" name="2019-20"/>
    <tableColumn id="10" xr3:uid="{00000000-0010-0000-0900-00000A000000}" name="2020-21"/>
    <tableColumn id="11" xr3:uid="{00000000-0010-0000-0900-00000B000000}" name="2021-22"/>
    <tableColumn id="12" xr3:uid="{00000000-0010-0000-0900-00000C000000}" name="2022-23"/>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5c" displayName="table_5c" ref="A4:L31" totalsRowShown="0">
  <tableColumns count="12">
    <tableColumn id="1" xr3:uid="{00000000-0010-0000-0A00-000001000000}" name="Type of accused [note 14]"/>
    <tableColumn id="2" xr3:uid="{00000000-0010-0000-0A00-000002000000}" name="Age range"/>
    <tableColumn id="3" xr3:uid="{00000000-0010-0000-0A00-000003000000}" name="2013-14"/>
    <tableColumn id="4" xr3:uid="{00000000-0010-0000-0A00-000004000000}" name="2014-15"/>
    <tableColumn id="5" xr3:uid="{00000000-0010-0000-0A00-000005000000}" name="2015-16"/>
    <tableColumn id="6" xr3:uid="{00000000-0010-0000-0A00-000006000000}" name="2016-17"/>
    <tableColumn id="7" xr3:uid="{00000000-0010-0000-0A00-000007000000}" name="2017-18"/>
    <tableColumn id="8" xr3:uid="{00000000-0010-0000-0A00-000008000000}" name="2018-19"/>
    <tableColumn id="9" xr3:uid="{00000000-0010-0000-0A00-000009000000}" name="2019-20"/>
    <tableColumn id="10" xr3:uid="{00000000-0010-0000-0A00-00000A000000}" name="2020-21"/>
    <tableColumn id="11" xr3:uid="{00000000-0010-0000-0A00-00000B000000}" name="2021-22"/>
    <tableColumn id="12" xr3:uid="{00000000-0010-0000-0A00-00000C000000}" name="2022-23"/>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6a" displayName="table_6a" ref="A4:K64" totalsRowShown="0">
  <tableColumns count="11">
    <tableColumn id="1" xr3:uid="{00000000-0010-0000-0B00-000001000000}" name="Main crime or offence"/>
    <tableColumn id="2" xr3:uid="{00000000-0010-0000-0B00-000002000000}" name="Age under 21"/>
    <tableColumn id="3" xr3:uid="{00000000-0010-0000-0B00-000003000000}" name="Age 21-30"/>
    <tableColumn id="4" xr3:uid="{00000000-0010-0000-0B00-000004000000}" name="Age 31-40"/>
    <tableColumn id="5" xr3:uid="{00000000-0010-0000-0B00-000005000000}" name="Age over 40"/>
    <tableColumn id="6" xr3:uid="{00000000-0010-0000-0B00-000006000000}" name="Total convicted"/>
    <tableColumn id="7" xr3:uid="{00000000-0010-0000-0B00-000007000000}" name="Age under 21 (column %)"/>
    <tableColumn id="8" xr3:uid="{00000000-0010-0000-0B00-000008000000}" name="Age 21-30 (column %)"/>
    <tableColumn id="9" xr3:uid="{00000000-0010-0000-0B00-000009000000}" name="Age 31-40 (column %)"/>
    <tableColumn id="10" xr3:uid="{00000000-0010-0000-0B00-00000A000000}" name="Age over 40 (column %)"/>
    <tableColumn id="11" xr3:uid="{00000000-0010-0000-0B00-00000B000000}" name="Total convicted (column %)"/>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_6b" displayName="table_6b" ref="A4:K64" totalsRowShown="0">
  <tableColumns count="11">
    <tableColumn id="1" xr3:uid="{00000000-0010-0000-0C00-000001000000}" name="Main crime or offence"/>
    <tableColumn id="2" xr3:uid="{00000000-0010-0000-0C00-000002000000}" name="Age under 21"/>
    <tableColumn id="3" xr3:uid="{00000000-0010-0000-0C00-000003000000}" name="Age 21-30"/>
    <tableColumn id="4" xr3:uid="{00000000-0010-0000-0C00-000004000000}" name="Age 31-40"/>
    <tableColumn id="5" xr3:uid="{00000000-0010-0000-0C00-000005000000}" name="Age over 40"/>
    <tableColumn id="6" xr3:uid="{00000000-0010-0000-0C00-000006000000}" name="Total convicted"/>
    <tableColumn id="7" xr3:uid="{00000000-0010-0000-0C00-000007000000}" name="Age under 21 (column %)"/>
    <tableColumn id="8" xr3:uid="{00000000-0010-0000-0C00-000008000000}" name="Age 21-30 (column %)"/>
    <tableColumn id="9" xr3:uid="{00000000-0010-0000-0C00-000009000000}" name="Age 31-40 (column %)"/>
    <tableColumn id="10" xr3:uid="{00000000-0010-0000-0C00-00000A000000}" name="Age over 40 (column %)"/>
    <tableColumn id="11" xr3:uid="{00000000-0010-0000-0C00-00000B000000}" name="Total convicted (column %)"/>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_6c" displayName="table_6c" ref="A4:K64" totalsRowShown="0">
  <tableColumns count="11">
    <tableColumn id="1" xr3:uid="{00000000-0010-0000-0D00-000001000000}" name="Main crime or offence"/>
    <tableColumn id="2" xr3:uid="{00000000-0010-0000-0D00-000002000000}" name="Age under 21"/>
    <tableColumn id="3" xr3:uid="{00000000-0010-0000-0D00-000003000000}" name="Age 21-30"/>
    <tableColumn id="4" xr3:uid="{00000000-0010-0000-0D00-000004000000}" name="Age 31-40"/>
    <tableColumn id="5" xr3:uid="{00000000-0010-0000-0D00-000005000000}" name="Age over 40"/>
    <tableColumn id="6" xr3:uid="{00000000-0010-0000-0D00-000006000000}" name="Total convicted"/>
    <tableColumn id="7" xr3:uid="{00000000-0010-0000-0D00-000007000000}" name="Age under 21 (column %)"/>
    <tableColumn id="8" xr3:uid="{00000000-0010-0000-0D00-000008000000}" name="Age 21-30 (column %)"/>
    <tableColumn id="9" xr3:uid="{00000000-0010-0000-0D00-000009000000}" name="Age 31-40 (column %)"/>
    <tableColumn id="10" xr3:uid="{00000000-0010-0000-0D00-00000A000000}" name="Age over 40 (column %)"/>
    <tableColumn id="11" xr3:uid="{00000000-0010-0000-0D00-00000B000000}" name="Total convicted (column %)"/>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_7a" displayName="table_7a" ref="A4:M28" totalsRowShown="0">
  <tableColumns count="13">
    <tableColumn id="1" xr3:uid="{00000000-0010-0000-0E00-000001000000}" name="Main penalty"/>
    <tableColumn id="2" xr3:uid="{00000000-0010-0000-0E00-000002000000}" name="2013-14"/>
    <tableColumn id="3" xr3:uid="{00000000-0010-0000-0E00-000003000000}" name="2014-15"/>
    <tableColumn id="4" xr3:uid="{00000000-0010-0000-0E00-000004000000}" name="2015-16"/>
    <tableColumn id="5" xr3:uid="{00000000-0010-0000-0E00-000005000000}" name="2016-17"/>
    <tableColumn id="6" xr3:uid="{00000000-0010-0000-0E00-000006000000}" name="2017-18"/>
    <tableColumn id="7" xr3:uid="{00000000-0010-0000-0E00-000007000000}" name="2018-19"/>
    <tableColumn id="8" xr3:uid="{00000000-0010-0000-0E00-000008000000}" name="2019-20"/>
    <tableColumn id="9" xr3:uid="{00000000-0010-0000-0E00-000009000000}" name="2020-21"/>
    <tableColumn id="10" xr3:uid="{00000000-0010-0000-0E00-00000A000000}" name="2021-22"/>
    <tableColumn id="11" xr3:uid="{00000000-0010-0000-0E00-00000B000000}" name="2022-23"/>
    <tableColumn id="12" xr3:uid="{00000000-0010-0000-0E00-00000C000000}" name="Change 2021-22 to 2022-23 (%)"/>
    <tableColumn id="13" xr3:uid="{00000000-0010-0000-0E00-00000D000000}" name="Change 2013-14 to 2022-23 (%)"/>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_7b" displayName="table_7b" ref="A4:K25" totalsRowShown="0">
  <tableColumns count="11">
    <tableColumn id="1" xr3:uid="{00000000-0010-0000-0F00-000001000000}" name="Main penalty"/>
    <tableColumn id="2" xr3:uid="{00000000-0010-0000-0F00-000002000000}" name="2013-14"/>
    <tableColumn id="3" xr3:uid="{00000000-0010-0000-0F00-000003000000}" name="2014-15"/>
    <tableColumn id="4" xr3:uid="{00000000-0010-0000-0F00-000004000000}" name="2015-16"/>
    <tableColumn id="5" xr3:uid="{00000000-0010-0000-0F00-000005000000}" name="2016-17"/>
    <tableColumn id="6" xr3:uid="{00000000-0010-0000-0F00-000006000000}" name="2017-18"/>
    <tableColumn id="7" xr3:uid="{00000000-0010-0000-0F00-000007000000}" name="2018-19"/>
    <tableColumn id="8" xr3:uid="{00000000-0010-0000-0F00-000008000000}" name="2019-20"/>
    <tableColumn id="9" xr3:uid="{00000000-0010-0000-0F00-000009000000}" name="2020-21"/>
    <tableColumn id="10" xr3:uid="{00000000-0010-0000-0F00-00000A000000}" name="2021-22"/>
    <tableColumn id="11" xr3:uid="{00000000-0010-0000-0F00-00000B000000}" name="2022-23"/>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_8a" displayName="table_8a" ref="A4:R64" totalsRowShown="0">
  <tableColumns count="18">
    <tableColumn id="1" xr3:uid="{00000000-0010-0000-1000-000001000000}" name="Main crime or offence"/>
    <tableColumn id="2" xr3:uid="{00000000-0010-0000-1000-000002000000}" name="Prison"/>
    <tableColumn id="3" xr3:uid="{00000000-0010-0000-1000-000003000000}" name="Young offenders institution"/>
    <tableColumn id="4" xr3:uid="{00000000-0010-0000-1000-000004000000}" name="Supervised release order"/>
    <tableColumn id="5" xr3:uid="{00000000-0010-0000-1000-000005000000}" name="Extended sentence"/>
    <tableColumn id="6" xr3:uid="{00000000-0010-0000-1000-000006000000}" name="Order for life-long restriction"/>
    <tableColumn id="7" xr3:uid="{00000000-0010-0000-1000-000007000000}" name="Community payback order"/>
    <tableColumn id="8" xr3:uid="{00000000-0010-0000-1000-000008000000}" name="Restriction of liberty order"/>
    <tableColumn id="9" xr3:uid="{00000000-0010-0000-1000-000009000000}" name="Drug treatment &amp; testing order"/>
    <tableColumn id="10" xr3:uid="{00000000-0010-0000-1000-00000A000000}" name="Community service order"/>
    <tableColumn id="11" xr3:uid="{00000000-0010-0000-1000-00000B000000}" name="Probation and other community sentences [note 18]"/>
    <tableColumn id="12" xr3:uid="{00000000-0010-0000-1000-00000C000000}" name="Fine"/>
    <tableColumn id="13" xr3:uid="{00000000-0010-0000-1000-00000D000000}" name="Compensation order"/>
    <tableColumn id="14" xr3:uid="{00000000-0010-0000-1000-00000E000000}" name="Admonition"/>
    <tableColumn id="15" xr3:uid="{00000000-0010-0000-1000-00000F000000}" name="Absolute discharge, no order made"/>
    <tableColumn id="16" xr3:uid="{00000000-0010-0000-1000-000010000000}" name="Remit to children's hearing"/>
    <tableColumn id="17" xr3:uid="{00000000-0010-0000-1000-000011000000}" name="Insanity, hospital, guardianship order"/>
    <tableColumn id="18" xr3:uid="{00000000-0010-0000-1000-000012000000}" name="Total"/>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_8b" displayName="table_8b" ref="A4:K64" totalsRowShown="0">
  <tableColumns count="11">
    <tableColumn id="1" xr3:uid="{00000000-0010-0000-1100-000001000000}" name="Main crime or offence"/>
    <tableColumn id="2" xr3:uid="{00000000-0010-0000-1100-000002000000}" name="Custody (row %)"/>
    <tableColumn id="3" xr3:uid="{00000000-0010-0000-1100-000003000000}" name="Community sentence (row %)"/>
    <tableColumn id="4" xr3:uid="{00000000-0010-0000-1100-000004000000}" name="Financial penalty (row %)"/>
    <tableColumn id="5" xr3:uid="{00000000-0010-0000-1100-000005000000}" name="Other (row %)"/>
    <tableColumn id="6" xr3:uid="{00000000-0010-0000-1100-000006000000}" name="Total (row %)"/>
    <tableColumn id="7" xr3:uid="{00000000-0010-0000-1100-000007000000}" name="Custody (column %)"/>
    <tableColumn id="8" xr3:uid="{00000000-0010-0000-1100-000008000000}" name="Community sentence (column %)"/>
    <tableColumn id="9" xr3:uid="{00000000-0010-0000-1100-000009000000}" name="Financial penalty (column %)"/>
    <tableColumn id="10" xr3:uid="{00000000-0010-0000-1100-00000A000000}" name="Other (column %)"/>
    <tableColumn id="11" xr3:uid="{00000000-0010-0000-1100-00000B000000}" name="Total (column %)"/>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e_8c" displayName="table_8c" ref="A4:K64" totalsRowShown="0">
  <tableColumns count="11">
    <tableColumn id="1" xr3:uid="{00000000-0010-0000-1200-000001000000}" name="Main crime or offence"/>
    <tableColumn id="2" xr3:uid="{00000000-0010-0000-1200-000002000000}" name="Males total (number)"/>
    <tableColumn id="3" xr3:uid="{00000000-0010-0000-1200-000003000000}" name="Males custody (row %)"/>
    <tableColumn id="4" xr3:uid="{00000000-0010-0000-1200-000004000000}" name="Males community sentence (row %)"/>
    <tableColumn id="5" xr3:uid="{00000000-0010-0000-1200-000005000000}" name="Males financial penalty (row %)"/>
    <tableColumn id="6" xr3:uid="{00000000-0010-0000-1200-000006000000}" name="Males other (row %)"/>
    <tableColumn id="7" xr3:uid="{00000000-0010-0000-1200-000007000000}" name="Females total (number)"/>
    <tableColumn id="8" xr3:uid="{00000000-0010-0000-1200-000008000000}" name="Females custody (row %)"/>
    <tableColumn id="9" xr3:uid="{00000000-0010-0000-1200-000009000000}" name="Females community sentence (row %)"/>
    <tableColumn id="10" xr3:uid="{00000000-0010-0000-1200-00000A000000}" name="Females financial penalty (row %)"/>
    <tableColumn id="11" xr3:uid="{00000000-0010-0000-1200-00000B000000}" name="Females other (row %)"/>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of_contents" displayName="table_of_contents" ref="A3:B42" totalsRowShown="0">
  <tableColumns count="2">
    <tableColumn id="1" xr3:uid="{00000000-0010-0000-0100-000001000000}" name="Worksheet number"/>
    <tableColumn id="2" xr3:uid="{00000000-0010-0000-0100-000002000000}" name="Table title"/>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e_9a" displayName="table_9a" ref="A4:M64" totalsRowShown="0">
  <tableColumns count="13">
    <tableColumn id="1" xr3:uid="{00000000-0010-0000-1300-000001000000}" name="Main crime or offence"/>
    <tableColumn id="2" xr3:uid="{00000000-0010-0000-1300-000002000000}" name="2013-14"/>
    <tableColumn id="3" xr3:uid="{00000000-0010-0000-1300-000003000000}" name="2014-15"/>
    <tableColumn id="4" xr3:uid="{00000000-0010-0000-1300-000004000000}" name="2015-16"/>
    <tableColumn id="5" xr3:uid="{00000000-0010-0000-1300-000005000000}" name="2016-17"/>
    <tableColumn id="6" xr3:uid="{00000000-0010-0000-1300-000006000000}" name="2017-18"/>
    <tableColumn id="7" xr3:uid="{00000000-0010-0000-1300-000007000000}" name="2018-19"/>
    <tableColumn id="8" xr3:uid="{00000000-0010-0000-1300-000008000000}" name="2019-20"/>
    <tableColumn id="9" xr3:uid="{00000000-0010-0000-1300-000009000000}" name="2020-21"/>
    <tableColumn id="10" xr3:uid="{00000000-0010-0000-1300-00000A000000}" name="2021-22"/>
    <tableColumn id="11" xr3:uid="{00000000-0010-0000-1300-00000B000000}" name="2022-23"/>
    <tableColumn id="12" xr3:uid="{00000000-0010-0000-1300-00000C000000}" name="Change 2021-22 to 2022-23 (%)"/>
    <tableColumn id="13" xr3:uid="{00000000-0010-0000-1300-00000D000000}" name="Change 2013-14 to 2022-23 (%)"/>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e_9b" displayName="table_9b" ref="A4:K64" totalsRowShown="0">
  <tableColumns count="11">
    <tableColumn id="1" xr3:uid="{00000000-0010-0000-1400-000001000000}" name="Main crime or offence"/>
    <tableColumn id="2" xr3:uid="{00000000-0010-0000-1400-000002000000}" name="2013-14"/>
    <tableColumn id="3" xr3:uid="{00000000-0010-0000-1400-000003000000}" name="2014-15"/>
    <tableColumn id="4" xr3:uid="{00000000-0010-0000-1400-000004000000}" name="2015-16"/>
    <tableColumn id="5" xr3:uid="{00000000-0010-0000-1400-000005000000}" name="2016-17"/>
    <tableColumn id="6" xr3:uid="{00000000-0010-0000-1400-000006000000}" name="2017-18"/>
    <tableColumn id="7" xr3:uid="{00000000-0010-0000-1400-000007000000}" name="2018-19"/>
    <tableColumn id="8" xr3:uid="{00000000-0010-0000-1400-000008000000}" name="2019-20"/>
    <tableColumn id="9" xr3:uid="{00000000-0010-0000-1400-000009000000}" name="2020-21"/>
    <tableColumn id="10" xr3:uid="{00000000-0010-0000-1400-00000A000000}" name="2021-22"/>
    <tableColumn id="11" xr3:uid="{00000000-0010-0000-1400-00000B000000}" name="2022-23"/>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5000000}" name="table_10a" displayName="table_10a" ref="A4:P64" totalsRowShown="0">
  <tableColumns count="16">
    <tableColumn id="1" xr3:uid="{00000000-0010-0000-1500-000001000000}" name="Main crime or offence"/>
    <tableColumn id="2" xr3:uid="{00000000-0010-0000-1500-000002000000}" name="Total [note 25]"/>
    <tableColumn id="3" xr3:uid="{00000000-0010-0000-1500-000003000000}" name="Up to 3 months"/>
    <tableColumn id="4" xr3:uid="{00000000-0010-0000-1500-000004000000}" name="Over 3 months to 6 months"/>
    <tableColumn id="5" xr3:uid="{00000000-0010-0000-1500-000005000000}" name="Over 6 months to 1 year"/>
    <tableColumn id="6" xr3:uid="{00000000-0010-0000-1500-000006000000}" name="Over 1 year to 2 years"/>
    <tableColumn id="7" xr3:uid="{00000000-0010-0000-1500-000007000000}" name="Over 2 years to less than 4 years"/>
    <tableColumn id="8" xr3:uid="{00000000-0010-0000-1500-000008000000}" name="4 years and over"/>
    <tableColumn id="9" xr3:uid="{00000000-0010-0000-1500-000009000000}" name="Life"/>
    <tableColumn id="10" xr3:uid="{00000000-0010-0000-1500-00000A000000}" name="Average length of sentence (days) [notes 26 and 27]"/>
    <tableColumn id="11" xr3:uid="{00000000-0010-0000-1500-00000B000000}" name="Up to 3 months (row %)"/>
    <tableColumn id="12" xr3:uid="{00000000-0010-0000-1500-00000C000000}" name="Over 3 months to 6 months (row %)"/>
    <tableColumn id="13" xr3:uid="{00000000-0010-0000-1500-00000D000000}" name="Over 6 months to 1 year (row %)"/>
    <tableColumn id="14" xr3:uid="{00000000-0010-0000-1500-00000E000000}" name="Over 1 year to 2 years (row %)"/>
    <tableColumn id="15" xr3:uid="{00000000-0010-0000-1500-00000F000000}" name="Over 2 years to less than 4 years (row %)"/>
    <tableColumn id="16" xr3:uid="{00000000-0010-0000-1500-000010000000}" name="4 years and over including life etc (row %)"/>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_10b" displayName="table_10b" ref="A4:O64" totalsRowShown="0">
  <tableColumns count="15">
    <tableColumn id="1" xr3:uid="{00000000-0010-0000-1600-000001000000}" name="Main crime or offence"/>
    <tableColumn id="2" xr3:uid="{00000000-0010-0000-1600-000002000000}" name="Total males (number)"/>
    <tableColumn id="3" xr3:uid="{00000000-0010-0000-1600-000003000000}" name="Males up to 3 months (row %)"/>
    <tableColumn id="4" xr3:uid="{00000000-0010-0000-1600-000004000000}" name="Males over 3 months to 6 months (row %)"/>
    <tableColumn id="5" xr3:uid="{00000000-0010-0000-1600-000005000000}" name="Males over 6 months to 1 year (row %)"/>
    <tableColumn id="6" xr3:uid="{00000000-0010-0000-1600-000006000000}" name="Males over 1 year to less than 2 years (row %)"/>
    <tableColumn id="7" xr3:uid="{00000000-0010-0000-1600-000007000000}" name="Males over 2 years to less than 4 years (row %)"/>
    <tableColumn id="8" xr3:uid="{00000000-0010-0000-1600-000008000000}" name="Males 4 years and over including life etc (row %)"/>
    <tableColumn id="9" xr3:uid="{00000000-0010-0000-1600-000009000000}" name="Total females (number)"/>
    <tableColumn id="10" xr3:uid="{00000000-0010-0000-1600-00000A000000}" name="Females up to 3 months (row %)"/>
    <tableColumn id="11" xr3:uid="{00000000-0010-0000-1600-00000B000000}" name="Females over 3 months to 6 months (row %)"/>
    <tableColumn id="12" xr3:uid="{00000000-0010-0000-1600-00000C000000}" name="Females over 6 months to 1 year (row %)"/>
    <tableColumn id="13" xr3:uid="{00000000-0010-0000-1600-00000D000000}" name="Females over 1 year to less than 2 years (row %)"/>
    <tableColumn id="14" xr3:uid="{00000000-0010-0000-1600-00000E000000}" name="Females over 2 years to less than 4 years (row %)"/>
    <tableColumn id="15" xr3:uid="{00000000-0010-0000-1600-00000F000000}" name="Females 4 years and over including life etc (row %)"/>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_10c" displayName="table_10c" ref="A4:M64" totalsRowShown="0">
  <tableColumns count="13">
    <tableColumn id="1" xr3:uid="{00000000-0010-0000-1700-000001000000}" name="Main crime or offence"/>
    <tableColumn id="2" xr3:uid="{00000000-0010-0000-1700-000002000000}" name="2013-14"/>
    <tableColumn id="3" xr3:uid="{00000000-0010-0000-1700-000003000000}" name="2014-15"/>
    <tableColumn id="4" xr3:uid="{00000000-0010-0000-1700-000004000000}" name="2015-16"/>
    <tableColumn id="5" xr3:uid="{00000000-0010-0000-1700-000005000000}" name="2016-17"/>
    <tableColumn id="6" xr3:uid="{00000000-0010-0000-1700-000006000000}" name="2017-18"/>
    <tableColumn id="7" xr3:uid="{00000000-0010-0000-1700-000007000000}" name="2018-19"/>
    <tableColumn id="8" xr3:uid="{00000000-0010-0000-1700-000008000000}" name="2019-20"/>
    <tableColumn id="9" xr3:uid="{00000000-0010-0000-1700-000009000000}" name="2020-21"/>
    <tableColumn id="10" xr3:uid="{00000000-0010-0000-1700-00000A000000}" name="2021-22"/>
    <tableColumn id="11" xr3:uid="{00000000-0010-0000-1700-00000B000000}" name="2022-23"/>
    <tableColumn id="12" xr3:uid="{00000000-0010-0000-1700-00000C000000}" name="Change 2021-22 to 2022-23 (%)"/>
    <tableColumn id="13" xr3:uid="{00000000-0010-0000-1700-00000D000000}" name="Change 2013-14 to 2022-23 (%)"/>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e_10d" displayName="table_10d" ref="A4:Q14" totalsRowShown="0">
  <tableColumns count="17">
    <tableColumn id="1" xr3:uid="{00000000-0010-0000-1800-000001000000}" name="Year"/>
    <tableColumn id="2" xr3:uid="{00000000-0010-0000-1800-000002000000}" name="Total [note 25]"/>
    <tableColumn id="3" xr3:uid="{00000000-0010-0000-1800-000003000000}" name="Up to 3 months"/>
    <tableColumn id="4" xr3:uid="{00000000-0010-0000-1800-000004000000}" name="Over 3 months to 6 months"/>
    <tableColumn id="5" xr3:uid="{00000000-0010-0000-1800-000005000000}" name="Over 6 months to 1 year"/>
    <tableColumn id="6" xr3:uid="{00000000-0010-0000-1800-000006000000}" name="Over 1 year to 2 years"/>
    <tableColumn id="7" xr3:uid="{00000000-0010-0000-1800-000007000000}" name="Over 2 years to less than 4 years"/>
    <tableColumn id="8" xr3:uid="{00000000-0010-0000-1800-000008000000}" name="4 years and over"/>
    <tableColumn id="9" xr3:uid="{00000000-0010-0000-1800-000009000000}" name="Life"/>
    <tableColumn id="10" xr3:uid="{00000000-0010-0000-1800-00000A000000}" name="Up to 3 months (row %)"/>
    <tableColumn id="11" xr3:uid="{00000000-0010-0000-1800-00000B000000}" name="Over 3 months to 6 months (row %)"/>
    <tableColumn id="12" xr3:uid="{00000000-0010-0000-1800-00000C000000}" name="Over 6 months to 1 year (row %)"/>
    <tableColumn id="13" xr3:uid="{00000000-0010-0000-1800-00000D000000}" name="Up to 1 year (total) (row %)"/>
    <tableColumn id="14" xr3:uid="{00000000-0010-0000-1800-00000E000000}" name="Over 1 year to 2 years (row %)"/>
    <tableColumn id="15" xr3:uid="{00000000-0010-0000-1800-00000F000000}" name="Over 2 years to less than 4 years (row %)"/>
    <tableColumn id="16" xr3:uid="{00000000-0010-0000-1800-000010000000}" name="4 years and over (row %)"/>
    <tableColumn id="17" xr3:uid="{00000000-0010-0000-1800-000011000000}" name="Life (row %)"/>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9000000}" name="table_11" displayName="table_11" ref="A4:O59" totalsRowShown="0">
  <tableColumns count="15">
    <tableColumn id="1" xr3:uid="{00000000-0010-0000-1900-000001000000}" name="Main penalty"/>
    <tableColumn id="2" xr3:uid="{00000000-0010-0000-1900-000002000000}" name="Sex"/>
    <tableColumn id="3" xr3:uid="{00000000-0010-0000-1900-000003000000}" name="Age"/>
    <tableColumn id="4" xr3:uid="{00000000-0010-0000-1900-000004000000}" name="2013-14"/>
    <tableColumn id="5" xr3:uid="{00000000-0010-0000-1900-000005000000}" name="2014-15"/>
    <tableColumn id="6" xr3:uid="{00000000-0010-0000-1900-000006000000}" name="2015-16"/>
    <tableColumn id="7" xr3:uid="{00000000-0010-0000-1900-000007000000}" name="2016-17"/>
    <tableColumn id="8" xr3:uid="{00000000-0010-0000-1900-000008000000}" name="2017-18"/>
    <tableColumn id="9" xr3:uid="{00000000-0010-0000-1900-000009000000}" name="2018-19"/>
    <tableColumn id="10" xr3:uid="{00000000-0010-0000-1900-00000A000000}" name="2019-20"/>
    <tableColumn id="11" xr3:uid="{00000000-0010-0000-1900-00000B000000}" name="2020-21"/>
    <tableColumn id="12" xr3:uid="{00000000-0010-0000-1900-00000C000000}" name="2021-22"/>
    <tableColumn id="13" xr3:uid="{00000000-0010-0000-1900-00000D000000}" name="2022-23"/>
    <tableColumn id="14" xr3:uid="{00000000-0010-0000-1900-00000E000000}" name="Change 2021-22 to 2022-23 (%)"/>
    <tableColumn id="15" xr3:uid="{00000000-0010-0000-1900-00000F000000}" name="Change 2013-14 to 2022-23 (%)"/>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_12" displayName="table_12" ref="A4:N31" totalsRowShown="0">
  <tableColumns count="14">
    <tableColumn id="1" xr3:uid="{00000000-0010-0000-1A00-000001000000}" name="Sex"/>
    <tableColumn id="2" xr3:uid="{00000000-0010-0000-1A00-000002000000}" name="Aggravation type"/>
    <tableColumn id="3" xr3:uid="{00000000-0010-0000-1A00-000003000000}" name="2013-14"/>
    <tableColumn id="4" xr3:uid="{00000000-0010-0000-1A00-000004000000}" name="2014-15"/>
    <tableColumn id="5" xr3:uid="{00000000-0010-0000-1A00-000005000000}" name="2015-16"/>
    <tableColumn id="6" xr3:uid="{00000000-0010-0000-1A00-000006000000}" name="2016-17"/>
    <tableColumn id="7" xr3:uid="{00000000-0010-0000-1A00-000007000000}" name="2017-18"/>
    <tableColumn id="8" xr3:uid="{00000000-0010-0000-1A00-000008000000}" name="2018-19"/>
    <tableColumn id="9" xr3:uid="{00000000-0010-0000-1A00-000009000000}" name="2019-20"/>
    <tableColumn id="10" xr3:uid="{00000000-0010-0000-1A00-00000A000000}" name="2020-21"/>
    <tableColumn id="11" xr3:uid="{00000000-0010-0000-1A00-00000B000000}" name="2021-22"/>
    <tableColumn id="12" xr3:uid="{00000000-0010-0000-1A00-00000C000000}" name="2022-23"/>
    <tableColumn id="13" xr3:uid="{00000000-0010-0000-1A00-00000D000000}" name="Change 2021-22 to 2022-23 (%)"/>
    <tableColumn id="14" xr3:uid="{00000000-0010-0000-1A00-00000E000000}" name="Change 2013-14 to 2022-23 (%)"/>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_13" displayName="table_13" ref="A4:J64" totalsRowShown="0">
  <tableColumns count="10">
    <tableColumn id="1" xr3:uid="{00000000-0010-0000-1B00-000001000000}" name="Main crime or offence"/>
    <tableColumn id="2" xr3:uid="{00000000-0010-0000-1B00-000002000000}" name="Domestic total"/>
    <tableColumn id="3" xr3:uid="{00000000-0010-0000-1B00-000003000000}" name="Domestic of which also statutory"/>
    <tableColumn id="4" xr3:uid="{00000000-0010-0000-1B00-000004000000}" name="Domestic of which Involving a child"/>
    <tableColumn id="5" xr3:uid="{00000000-0010-0000-1B00-000005000000}" name="Disability"/>
    <tableColumn id="6" xr3:uid="{00000000-0010-0000-1B00-000006000000}" name="Racial"/>
    <tableColumn id="7" xr3:uid="{00000000-0010-0000-1B00-000007000000}" name="Religious"/>
    <tableColumn id="8" xr3:uid="{00000000-0010-0000-1B00-000008000000}" name="Sexual orientation"/>
    <tableColumn id="9" xr3:uid="{00000000-0010-0000-1B00-000009000000}" name="Transgender"/>
    <tableColumn id="10" xr3:uid="{00000000-0010-0000-1B00-00000A000000}" name="All aggravations"/>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e_14" displayName="table_14" ref="A4:K32" totalsRowShown="0">
  <tableColumns count="11">
    <tableColumn id="1" xr3:uid="{00000000-0010-0000-1C00-000001000000}" name="Main crime or offence"/>
    <tableColumn id="2" xr3:uid="{00000000-0010-0000-1C00-000002000000}" name="2013-14"/>
    <tableColumn id="3" xr3:uid="{00000000-0010-0000-1C00-000003000000}" name="2014-15"/>
    <tableColumn id="4" xr3:uid="{00000000-0010-0000-1C00-000004000000}" name="2015-16"/>
    <tableColumn id="5" xr3:uid="{00000000-0010-0000-1C00-000005000000}" name="2016-17"/>
    <tableColumn id="6" xr3:uid="{00000000-0010-0000-1C00-000006000000}" name="2017-18"/>
    <tableColumn id="7" xr3:uid="{00000000-0010-0000-1C00-000007000000}" name="2018-19"/>
    <tableColumn id="8" xr3:uid="{00000000-0010-0000-1C00-000008000000}" name="2019-20"/>
    <tableColumn id="9" xr3:uid="{00000000-0010-0000-1C00-000009000000}" name="2020-21"/>
    <tableColumn id="10" xr3:uid="{00000000-0010-0000-1C00-00000A000000}" name="2021-22"/>
    <tableColumn id="11" xr3:uid="{00000000-0010-0000-1C00-00000B000000}" name="2022-23"/>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K26" totalsRowShown="0">
  <tableColumns count="11">
    <tableColumn id="1" xr3:uid="{00000000-0010-0000-0200-000001000000}" name="Actions"/>
    <tableColumn id="2" xr3:uid="{00000000-0010-0000-0200-000002000000}" name="2013-14"/>
    <tableColumn id="3" xr3:uid="{00000000-0010-0000-0200-000003000000}" name="2014-15"/>
    <tableColumn id="4" xr3:uid="{00000000-0010-0000-0200-000004000000}" name="2015-16"/>
    <tableColumn id="5" xr3:uid="{00000000-0010-0000-0200-000005000000}" name="2016-17"/>
    <tableColumn id="6" xr3:uid="{00000000-0010-0000-0200-000006000000}" name="2017-18"/>
    <tableColumn id="7" xr3:uid="{00000000-0010-0000-0200-000007000000}" name="2018-19"/>
    <tableColumn id="8" xr3:uid="{00000000-0010-0000-0200-000008000000}" name="2019-20"/>
    <tableColumn id="9" xr3:uid="{00000000-0010-0000-0200-000009000000}" name="2020-21"/>
    <tableColumn id="10" xr3:uid="{00000000-0010-0000-0200-00000A000000}" name="2021-22"/>
    <tableColumn id="11" xr3:uid="{00000000-0010-0000-0200-00000B000000}" name="2022-23"/>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e_15" displayName="table_15" ref="A4:M16" totalsRowShown="0">
  <tableColumns count="13">
    <tableColumn id="1" xr3:uid="{00000000-0010-0000-1D00-000001000000}" name="Court, age, sex, disposal category"/>
    <tableColumn id="2" xr3:uid="{00000000-0010-0000-1D00-000002000000}" name="2013-14"/>
    <tableColumn id="3" xr3:uid="{00000000-0010-0000-1D00-000003000000}" name="2014-15"/>
    <tableColumn id="4" xr3:uid="{00000000-0010-0000-1D00-000004000000}" name="2015-16"/>
    <tableColumn id="5" xr3:uid="{00000000-0010-0000-1D00-000005000000}" name="2016-17"/>
    <tableColumn id="6" xr3:uid="{00000000-0010-0000-1D00-000006000000}" name="2017-18"/>
    <tableColumn id="7" xr3:uid="{00000000-0010-0000-1D00-000007000000}" name="2018-19"/>
    <tableColumn id="8" xr3:uid="{00000000-0010-0000-1D00-000008000000}" name="2019-20"/>
    <tableColumn id="9" xr3:uid="{00000000-0010-0000-1D00-000009000000}" name="2020-21"/>
    <tableColumn id="10" xr3:uid="{00000000-0010-0000-1D00-00000A000000}" name="2021-22"/>
    <tableColumn id="11" xr3:uid="{00000000-0010-0000-1D00-00000B000000}" name="2022-23"/>
    <tableColumn id="12" xr3:uid="{00000000-0010-0000-1D00-00000C000000}" name="Change 2021-22 to 2022-23 (%)"/>
    <tableColumn id="13" xr3:uid="{00000000-0010-0000-1D00-00000D000000}" name="Change 2013-14 to 2022-23 (%)"/>
  </tableColumns>
  <tableStyleInfo name="none"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_16" displayName="table_16" ref="A4:K19" totalsRowShown="0">
  <tableColumns count="11">
    <tableColumn id="1" xr3:uid="{00000000-0010-0000-1E00-000001000000}" name="Financial year"/>
    <tableColumn id="2" xr3:uid="{00000000-0010-0000-1E00-000002000000}" name="2013-14"/>
    <tableColumn id="3" xr3:uid="{00000000-0010-0000-1E00-000003000000}" name="2014-15"/>
    <tableColumn id="4" xr3:uid="{00000000-0010-0000-1E00-000004000000}" name="2015-16"/>
    <tableColumn id="5" xr3:uid="{00000000-0010-0000-1E00-000005000000}" name="2016-17"/>
    <tableColumn id="6" xr3:uid="{00000000-0010-0000-1E00-000006000000}" name="2017-18"/>
    <tableColumn id="7" xr3:uid="{00000000-0010-0000-1E00-000007000000}" name="2018-19"/>
    <tableColumn id="8" xr3:uid="{00000000-0010-0000-1E00-000008000000}" name="2019-20"/>
    <tableColumn id="9" xr3:uid="{00000000-0010-0000-1E00-000009000000}" name="2020-21"/>
    <tableColumn id="10" xr3:uid="{00000000-0010-0000-1E00-00000A000000}" name="2021-22"/>
    <tableColumn id="11" xr3:uid="{00000000-0010-0000-1E00-00000B000000}" name="2022-23"/>
  </tableColumns>
  <tableStyleInfo name="none"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_17" displayName="table_17" ref="A4:M10" totalsRowShown="0">
  <tableColumns count="13">
    <tableColumn id="1" xr3:uid="{00000000-0010-0000-1F00-000001000000}" name="Type of police disposal"/>
    <tableColumn id="2" xr3:uid="{00000000-0010-0000-1F00-000002000000}" name="2013-14"/>
    <tableColumn id="3" xr3:uid="{00000000-0010-0000-1F00-000003000000}" name="2014-15"/>
    <tableColumn id="4" xr3:uid="{00000000-0010-0000-1F00-000004000000}" name="2015-16"/>
    <tableColumn id="5" xr3:uid="{00000000-0010-0000-1F00-000005000000}" name="2016-17"/>
    <tableColumn id="6" xr3:uid="{00000000-0010-0000-1F00-000006000000}" name="2017-18"/>
    <tableColumn id="7" xr3:uid="{00000000-0010-0000-1F00-000007000000}" name="2018-19"/>
    <tableColumn id="8" xr3:uid="{00000000-0010-0000-1F00-000008000000}" name="2019-20"/>
    <tableColumn id="9" xr3:uid="{00000000-0010-0000-1F00-000009000000}" name="2020-21"/>
    <tableColumn id="10" xr3:uid="{00000000-0010-0000-1F00-00000A000000}" name="2021-22"/>
    <tableColumn id="11" xr3:uid="{00000000-0010-0000-1F00-00000B000000}" name="2022-23"/>
    <tableColumn id="12" xr3:uid="{00000000-0010-0000-1F00-00000C000000}" name="Change 2021-22 to 2022-23 (%)"/>
    <tableColumn id="13" xr3:uid="{00000000-0010-0000-1F00-00000D000000}" name="Change 2013-14 to 2022-23 (%)"/>
  </tableColumns>
  <tableStyleInfo name="none"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0000000}" name="table_18a" displayName="table_18a" ref="A4:K64" totalsRowShown="0">
  <tableColumns count="11">
    <tableColumn id="1" xr3:uid="{00000000-0010-0000-2000-000001000000}" name="Main crime or offence"/>
    <tableColumn id="2" xr3:uid="{00000000-0010-0000-2000-000002000000}" name="Age under 21"/>
    <tableColumn id="3" xr3:uid="{00000000-0010-0000-2000-000003000000}" name="Age 21-30"/>
    <tableColumn id="4" xr3:uid="{00000000-0010-0000-2000-000004000000}" name="Age 31-40"/>
    <tableColumn id="5" xr3:uid="{00000000-0010-0000-2000-000005000000}" name="Age over 40"/>
    <tableColumn id="6" xr3:uid="{00000000-0010-0000-2000-000006000000}" name="Total"/>
    <tableColumn id="7" xr3:uid="{00000000-0010-0000-2000-000007000000}" name="Age under 21 (column %)"/>
    <tableColumn id="8" xr3:uid="{00000000-0010-0000-2000-000008000000}" name="Age 21-30 (column %)"/>
    <tableColumn id="9" xr3:uid="{00000000-0010-0000-2000-000009000000}" name="Age 31-40 (column %)"/>
    <tableColumn id="10" xr3:uid="{00000000-0010-0000-2000-00000A000000}" name="Age over 40 (column %)"/>
    <tableColumn id="11" xr3:uid="{00000000-0010-0000-2000-00000B000000}" name="Total (column %)"/>
  </tableColumns>
  <tableStyleInfo name="none"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1000000}" name="table_18b" displayName="table_18b" ref="A4:K64" totalsRowShown="0">
  <tableColumns count="11">
    <tableColumn id="1" xr3:uid="{00000000-0010-0000-2100-000001000000}" name="Main crime or offence"/>
    <tableColumn id="2" xr3:uid="{00000000-0010-0000-2100-000002000000}" name="Age under 21"/>
    <tableColumn id="3" xr3:uid="{00000000-0010-0000-2100-000003000000}" name="Age 21-30"/>
    <tableColumn id="4" xr3:uid="{00000000-0010-0000-2100-000004000000}" name="Age 31-40"/>
    <tableColumn id="5" xr3:uid="{00000000-0010-0000-2100-000005000000}" name="Age over 40"/>
    <tableColumn id="6" xr3:uid="{00000000-0010-0000-2100-000006000000}" name="Total"/>
    <tableColumn id="7" xr3:uid="{00000000-0010-0000-2100-000007000000}" name="Age under 21 (column %)"/>
    <tableColumn id="8" xr3:uid="{00000000-0010-0000-2100-000008000000}" name="Age 21-30 (column %)"/>
    <tableColumn id="9" xr3:uid="{00000000-0010-0000-2100-000009000000}" name="Age 31-40 (column %)"/>
    <tableColumn id="10" xr3:uid="{00000000-0010-0000-2100-00000A000000}" name="Age over 40 (column %)"/>
    <tableColumn id="11" xr3:uid="{00000000-0010-0000-2100-00000B000000}" name="Total (column %)"/>
  </tableColumns>
  <tableStyleInfo name="none"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2000000}" name="table_18c" displayName="table_18c" ref="A4:K64" totalsRowShown="0">
  <tableColumns count="11">
    <tableColumn id="1" xr3:uid="{00000000-0010-0000-2200-000001000000}" name="Main crime or offence"/>
    <tableColumn id="2" xr3:uid="{00000000-0010-0000-2200-000002000000}" name="Age under 21"/>
    <tableColumn id="3" xr3:uid="{00000000-0010-0000-2200-000003000000}" name="Age 21-30"/>
    <tableColumn id="4" xr3:uid="{00000000-0010-0000-2200-000004000000}" name="Age 31-40"/>
    <tableColumn id="5" xr3:uid="{00000000-0010-0000-2200-000005000000}" name="Age over 40"/>
    <tableColumn id="6" xr3:uid="{00000000-0010-0000-2200-000006000000}" name="Total"/>
    <tableColumn id="7" xr3:uid="{00000000-0010-0000-2200-000007000000}" name="Age under 21 (column %)"/>
    <tableColumn id="8" xr3:uid="{00000000-0010-0000-2200-000008000000}" name="Age 21-30 (column %)"/>
    <tableColumn id="9" xr3:uid="{00000000-0010-0000-2200-000009000000}" name="Age 31-40 (column %)"/>
    <tableColumn id="10" xr3:uid="{00000000-0010-0000-2200-00000A000000}" name="Age over 40 (column %)"/>
    <tableColumn id="11" xr3:uid="{00000000-0010-0000-2200-00000B000000}" name="Total (column %)"/>
  </tableColumns>
  <tableStyleInfo name="none"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3000000}" name="table_19" displayName="table_19" ref="A4:L26" totalsRowShown="0">
  <tableColumns count="12">
    <tableColumn id="1" xr3:uid="{00000000-0010-0000-2300-000001000000}" name="Main crime or offence"/>
    <tableColumn id="2" xr3:uid="{00000000-0010-0000-2300-000002000000}" name="Males Age under 21"/>
    <tableColumn id="3" xr3:uid="{00000000-0010-0000-2300-000003000000}" name="Males Age 21-30"/>
    <tableColumn id="4" xr3:uid="{00000000-0010-0000-2300-000004000000}" name="Males Age 31-40"/>
    <tableColumn id="5" xr3:uid="{00000000-0010-0000-2300-000005000000}" name="Males Age over 40"/>
    <tableColumn id="6" xr3:uid="{00000000-0010-0000-2300-000006000000}" name="Total males"/>
    <tableColumn id="7" xr3:uid="{00000000-0010-0000-2300-000007000000}" name="Females Age under 21"/>
    <tableColumn id="8" xr3:uid="{00000000-0010-0000-2300-000008000000}" name="Females Age 21-30"/>
    <tableColumn id="9" xr3:uid="{00000000-0010-0000-2300-000009000000}" name="Females Age 31-40"/>
    <tableColumn id="10" xr3:uid="{00000000-0010-0000-2300-00000A000000}" name="Females Age over 40"/>
    <tableColumn id="11" xr3:uid="{00000000-0010-0000-2300-00000B000000}" name="Total females"/>
    <tableColumn id="12" xr3:uid="{00000000-0010-0000-2300-00000C000000}" name="Overall total [note 41]"/>
  </tableColumns>
  <tableStyleInfo name="none"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4000000}" name="table_20" displayName="table_20" ref="A4:M11" totalsRowShown="0">
  <tableColumns count="13">
    <tableColumn id="1" xr3:uid="{00000000-0010-0000-2400-000001000000}" name="Type of disposal"/>
    <tableColumn id="2" xr3:uid="{00000000-0010-0000-2400-000002000000}" name="2013-14"/>
    <tableColumn id="3" xr3:uid="{00000000-0010-0000-2400-000003000000}" name="2014-15"/>
    <tableColumn id="4" xr3:uid="{00000000-0010-0000-2400-000004000000}" name="2015-16"/>
    <tableColumn id="5" xr3:uid="{00000000-0010-0000-2400-000005000000}" name="2016-17"/>
    <tableColumn id="6" xr3:uid="{00000000-0010-0000-2400-000006000000}" name="2017-18"/>
    <tableColumn id="7" xr3:uid="{00000000-0010-0000-2400-000007000000}" name="2018-19"/>
    <tableColumn id="8" xr3:uid="{00000000-0010-0000-2400-000008000000}" name="2019-20"/>
    <tableColumn id="9" xr3:uid="{00000000-0010-0000-2400-000009000000}" name="2020-21"/>
    <tableColumn id="10" xr3:uid="{00000000-0010-0000-2400-00000A000000}" name="2021-22"/>
    <tableColumn id="11" xr3:uid="{00000000-0010-0000-2400-00000B000000}" name="2022-23"/>
    <tableColumn id="12" xr3:uid="{00000000-0010-0000-2400-00000C000000}" name="Change 2021-22 to 2022-23 (%)"/>
    <tableColumn id="13" xr3:uid="{00000000-0010-0000-2400-00000D000000}" name="Change 2013-14 to 2022-23 (%)"/>
  </tableColumns>
  <tableStyleInfo name="none"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5000000}" name="table_21a" displayName="table_21a" ref="A4:K64" totalsRowShown="0">
  <tableColumns count="11">
    <tableColumn id="1" xr3:uid="{00000000-0010-0000-2500-000001000000}" name="Main crime or offence"/>
    <tableColumn id="2" xr3:uid="{00000000-0010-0000-2500-000002000000}" name="Age under 21"/>
    <tableColumn id="3" xr3:uid="{00000000-0010-0000-2500-000003000000}" name="Age 21-30"/>
    <tableColumn id="4" xr3:uid="{00000000-0010-0000-2500-000004000000}" name="Age 31-40"/>
    <tableColumn id="5" xr3:uid="{00000000-0010-0000-2500-000005000000}" name="Age over 40"/>
    <tableColumn id="6" xr3:uid="{00000000-0010-0000-2500-000006000000}" name="Total [note 42]"/>
    <tableColumn id="7" xr3:uid="{00000000-0010-0000-2500-000007000000}" name="Age under 21 (column %)"/>
    <tableColumn id="8" xr3:uid="{00000000-0010-0000-2500-000008000000}" name="Age 21-30 (column %)"/>
    <tableColumn id="9" xr3:uid="{00000000-0010-0000-2500-000009000000}" name="Age 31-40 (column %)"/>
    <tableColumn id="10" xr3:uid="{00000000-0010-0000-2500-00000A000000}" name="Age over 40 (column %)"/>
    <tableColumn id="11" xr3:uid="{00000000-0010-0000-2500-00000B000000}" name="Total (column %)"/>
  </tableColumns>
  <tableStyleInfo name="none"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6000000}" name="table_21b" displayName="table_21b" ref="A4:K64" totalsRowShown="0">
  <tableColumns count="11">
    <tableColumn id="1" xr3:uid="{00000000-0010-0000-2600-000001000000}" name="Main crime or offence"/>
    <tableColumn id="2" xr3:uid="{00000000-0010-0000-2600-000002000000}" name="Age under 21"/>
    <tableColumn id="3" xr3:uid="{00000000-0010-0000-2600-000003000000}" name="Age 21-30"/>
    <tableColumn id="4" xr3:uid="{00000000-0010-0000-2600-000004000000}" name="Age 31-40"/>
    <tableColumn id="5" xr3:uid="{00000000-0010-0000-2600-000005000000}" name="Age over 40"/>
    <tableColumn id="6" xr3:uid="{00000000-0010-0000-2600-000006000000}" name="Total [note 42]"/>
    <tableColumn id="7" xr3:uid="{00000000-0010-0000-2600-000007000000}" name="Age under 21 (column %)"/>
    <tableColumn id="8" xr3:uid="{00000000-0010-0000-2600-000008000000}" name="Age 21-30 (column %)"/>
    <tableColumn id="9" xr3:uid="{00000000-0010-0000-2600-000009000000}" name="Age 31-40 (column %)"/>
    <tableColumn id="10" xr3:uid="{00000000-0010-0000-2600-00000A000000}" name="Age over 40 (column %)"/>
    <tableColumn id="11" xr3:uid="{00000000-0010-0000-2600-00000B000000}" name="Total (column %)"/>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64" totalsRowShown="0">
  <tableColumns count="11">
    <tableColumn id="1" xr3:uid="{00000000-0010-0000-0300-000001000000}" name="Main crime or offence"/>
    <tableColumn id="2" xr3:uid="{00000000-0010-0000-0300-000002000000}" name="Plea of Not Guilty Accepted [note 7] or deserted [note 8]"/>
    <tableColumn id="3" xr3:uid="{00000000-0010-0000-0300-000003000000}" name="Acquitted not guilty"/>
    <tableColumn id="4" xr3:uid="{00000000-0010-0000-0300-000004000000}" name="Acquitted not proven"/>
    <tableColumn id="5" xr3:uid="{00000000-0010-0000-0300-000005000000}" name="Charge proved"/>
    <tableColumn id="6" xr3:uid="{00000000-0010-0000-0300-000006000000}" name="Total proceeded against"/>
    <tableColumn id="7" xr3:uid="{00000000-0010-0000-0300-000007000000}" name="Not proven as percentage of all acquitted (%)"/>
    <tableColumn id="8" xr3:uid="{00000000-0010-0000-0300-000008000000}" name="Plea of Not Guilty Accepted or deserted (row %)"/>
    <tableColumn id="9" xr3:uid="{00000000-0010-0000-0300-000009000000}" name="Acquitted not guilty (row %)"/>
    <tableColumn id="10" xr3:uid="{00000000-0010-0000-0300-00000A000000}" name="Acquitted not proven (row %)"/>
    <tableColumn id="11" xr3:uid="{00000000-0010-0000-0300-00000B000000}" name="Charge proved (row %)"/>
  </tableColumns>
  <tableStyleInfo name="none"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7000000}" name="table_21c" displayName="table_21c" ref="A4:K64" totalsRowShown="0">
  <tableColumns count="11">
    <tableColumn id="1" xr3:uid="{00000000-0010-0000-2700-000001000000}" name="Main crime or offence"/>
    <tableColumn id="2" xr3:uid="{00000000-0010-0000-2700-000002000000}" name="Age under 21"/>
    <tableColumn id="3" xr3:uid="{00000000-0010-0000-2700-000003000000}" name="Age 21-30"/>
    <tableColumn id="4" xr3:uid="{00000000-0010-0000-2700-000004000000}" name="Age 31-40"/>
    <tableColumn id="5" xr3:uid="{00000000-0010-0000-2700-000005000000}" name="Age over 40"/>
    <tableColumn id="6" xr3:uid="{00000000-0010-0000-2700-000006000000}" name="Total [note 42]"/>
    <tableColumn id="7" xr3:uid="{00000000-0010-0000-2700-000007000000}" name="Age under 21 (column %)"/>
    <tableColumn id="8" xr3:uid="{00000000-0010-0000-2700-000008000000}" name="Age 21-30 (column %)"/>
    <tableColumn id="9" xr3:uid="{00000000-0010-0000-2700-000009000000}" name="Age 31-40 (column %)"/>
    <tableColumn id="10" xr3:uid="{00000000-0010-0000-2700-00000A000000}" name="Age over 40 (column %)"/>
    <tableColumn id="11" xr3:uid="{00000000-0010-0000-2700-00000B000000}" name="Total (column %)"/>
  </tableColumns>
  <tableStyleInfo name="none"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8000000}" name="table_22" displayName="table_22" ref="A4:L18" totalsRowShown="0">
  <tableColumns count="12">
    <tableColumn id="1" xr3:uid="{00000000-0010-0000-2800-000001000000}" name="Main crime or offence"/>
    <tableColumn id="2" xr3:uid="{00000000-0010-0000-2800-000002000000}" name="Males under 21"/>
    <tableColumn id="3" xr3:uid="{00000000-0010-0000-2800-000003000000}" name="Males 21-30"/>
    <tableColumn id="4" xr3:uid="{00000000-0010-0000-2800-000004000000}" name="Males 31-40"/>
    <tableColumn id="5" xr3:uid="{00000000-0010-0000-2800-000005000000}" name="Males over 40"/>
    <tableColumn id="6" xr3:uid="{00000000-0010-0000-2800-000006000000}" name="Males total [note 41]"/>
    <tableColumn id="7" xr3:uid="{00000000-0010-0000-2800-000007000000}" name="Females under 21"/>
    <tableColumn id="8" xr3:uid="{00000000-0010-0000-2800-000008000000}" name="Females 21-30"/>
    <tableColumn id="9" xr3:uid="{00000000-0010-0000-2800-000009000000}" name="Females 31-40"/>
    <tableColumn id="10" xr3:uid="{00000000-0010-0000-2800-00000A000000}" name="Females over 40"/>
    <tableColumn id="11" xr3:uid="{00000000-0010-0000-2800-00000B000000}" name="Females total [note 41]"/>
    <tableColumn id="12" xr3:uid="{00000000-0010-0000-2800-00000C000000}" name="Overall total [note 41]"/>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4:O16" totalsRowShown="0">
  <tableColumns count="15">
    <tableColumn id="1" xr3:uid="{00000000-0010-0000-0400-000001000000}" name="Type of court"/>
    <tableColumn id="2" xr3:uid="{00000000-0010-0000-0400-000002000000}" name="All court types"/>
    <tableColumn id="3" xr3:uid="{00000000-0010-0000-0400-000003000000}" name="High court [notes 9 and 10]"/>
    <tableColumn id="4" xr3:uid="{00000000-0010-0000-0400-000004000000}" name="Sheriff solemn"/>
    <tableColumn id="5" xr3:uid="{00000000-0010-0000-0400-000005000000}" name="Sheriff summary [note 11]"/>
    <tableColumn id="6" xr3:uid="{00000000-0010-0000-0400-000006000000}" name="Justice of the Peace"/>
    <tableColumn id="7" xr3:uid="{00000000-0010-0000-0400-000007000000}" name="High court (row %)"/>
    <tableColumn id="8" xr3:uid="{00000000-0010-0000-0400-000008000000}" name="Sheriff solemn (row %)"/>
    <tableColumn id="9" xr3:uid="{00000000-0010-0000-0400-000009000000}" name="Sheriff summary (row %)"/>
    <tableColumn id="10" xr3:uid="{00000000-0010-0000-0400-00000A000000}" name="Justice of the Peace (row %)"/>
    <tableColumn id="11" xr3:uid="{00000000-0010-0000-0400-00000B000000}" name="All court types compared to index year 2013-14 (column %)"/>
    <tableColumn id="12" xr3:uid="{00000000-0010-0000-0400-00000C000000}" name="High court compared to index year 2013-14 (column %)"/>
    <tableColumn id="13" xr3:uid="{00000000-0010-0000-0400-00000D000000}" name="Sheriff solemn compared to index year 2013-14 (column %)"/>
    <tableColumn id="14" xr3:uid="{00000000-0010-0000-0400-00000E000000}" name="Sheriff summary compared to index year 2013-14 (column %)"/>
    <tableColumn id="15" xr3:uid="{00000000-0010-0000-0400-00000F000000}" name="Justice of the Peace compared to index year 2013-14 (column %)"/>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a" displayName="table_4a" ref="A4:N64" totalsRowShown="0">
  <tableColumns count="14">
    <tableColumn id="1" xr3:uid="{00000000-0010-0000-0500-000001000000}" name="Main crime or offence"/>
    <tableColumn id="2" xr3:uid="{00000000-0010-0000-0500-000002000000}" name="2013-14"/>
    <tableColumn id="3" xr3:uid="{00000000-0010-0000-0500-000003000000}" name="2014-15"/>
    <tableColumn id="4" xr3:uid="{00000000-0010-0000-0500-000004000000}" name="2015-16"/>
    <tableColumn id="5" xr3:uid="{00000000-0010-0000-0500-000005000000}" name="2016-17"/>
    <tableColumn id="6" xr3:uid="{00000000-0010-0000-0500-000006000000}" name="2017-18"/>
    <tableColumn id="7" xr3:uid="{00000000-0010-0000-0500-000007000000}" name="2018-19"/>
    <tableColumn id="8" xr3:uid="{00000000-0010-0000-0500-000008000000}" name="2019-20"/>
    <tableColumn id="9" xr3:uid="{00000000-0010-0000-0500-000009000000}" name="2020-21"/>
    <tableColumn id="10" xr3:uid="{00000000-0010-0000-0500-00000A000000}" name="2021-22"/>
    <tableColumn id="11" xr3:uid="{00000000-0010-0000-0500-00000B000000}" name="2022-23 [note 29]"/>
    <tableColumn id="12" xr3:uid="{00000000-0010-0000-0500-00000C000000}" name="Change 2021-22 to 2022-23 (%)"/>
    <tableColumn id="13" xr3:uid="{00000000-0010-0000-0500-00000D000000}" name="Change 2013-14 to 2022-23 (%)"/>
    <tableColumn id="14" xr3:uid="{00000000-0010-0000-0500-00000E000000}" name="All offences proceeded 2022-23 [note 12]"/>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4b" displayName="table_4b" ref="A4:N64" totalsRowShown="0">
  <tableColumns count="14">
    <tableColumn id="1" xr3:uid="{00000000-0010-0000-0600-000001000000}" name="Main crime or offence"/>
    <tableColumn id="2" xr3:uid="{00000000-0010-0000-0600-000002000000}" name="2013-14"/>
    <tableColumn id="3" xr3:uid="{00000000-0010-0000-0600-000003000000}" name="2014-15"/>
    <tableColumn id="4" xr3:uid="{00000000-0010-0000-0600-000004000000}" name="2015-16"/>
    <tableColumn id="5" xr3:uid="{00000000-0010-0000-0600-000005000000}" name="2016-17"/>
    <tableColumn id="6" xr3:uid="{00000000-0010-0000-0600-000006000000}" name="2017-18"/>
    <tableColumn id="7" xr3:uid="{00000000-0010-0000-0600-000007000000}" name="2018-19"/>
    <tableColumn id="8" xr3:uid="{00000000-0010-0000-0600-000008000000}" name="2019-20"/>
    <tableColumn id="9" xr3:uid="{00000000-0010-0000-0600-000009000000}" name="2020-21"/>
    <tableColumn id="10" xr3:uid="{00000000-0010-0000-0600-00000A000000}" name="2021-22"/>
    <tableColumn id="11" xr3:uid="{00000000-0010-0000-0600-00000B000000}" name="2022-23 [note 29]"/>
    <tableColumn id="12" xr3:uid="{00000000-0010-0000-0600-00000C000000}" name="Change 2021-22 to 2022-23 (%)"/>
    <tableColumn id="13" xr3:uid="{00000000-0010-0000-0600-00000D000000}" name="Change 2013-14 to 2022-23 (%)"/>
    <tableColumn id="14" xr3:uid="{00000000-0010-0000-0600-00000E000000}" name="All offences convicted 2022-23 [note 12]"/>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4c" displayName="table_4c" ref="A4:K64" totalsRowShown="0">
  <tableColumns count="11">
    <tableColumn id="1" xr3:uid="{00000000-0010-0000-0700-000001000000}" name="Main crime or offence"/>
    <tableColumn id="2" xr3:uid="{00000000-0010-0000-0700-000002000000}" name="2013-14"/>
    <tableColumn id="3" xr3:uid="{00000000-0010-0000-0700-000003000000}" name="2014-15"/>
    <tableColumn id="4" xr3:uid="{00000000-0010-0000-0700-000004000000}" name="2015-16"/>
    <tableColumn id="5" xr3:uid="{00000000-0010-0000-0700-000005000000}" name="2016-17"/>
    <tableColumn id="6" xr3:uid="{00000000-0010-0000-0700-000006000000}" name="2017-18"/>
    <tableColumn id="7" xr3:uid="{00000000-0010-0000-0700-000007000000}" name="2018-19"/>
    <tableColumn id="8" xr3:uid="{00000000-0010-0000-0700-000008000000}" name="2019-20"/>
    <tableColumn id="9" xr3:uid="{00000000-0010-0000-0700-000009000000}" name="2020-21"/>
    <tableColumn id="10" xr3:uid="{00000000-0010-0000-0700-00000A000000}" name="2021-22"/>
    <tableColumn id="11" xr3:uid="{00000000-0010-0000-0700-00000B000000}" name="2022-23"/>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5a" displayName="table_5a" ref="A4:N31" totalsRowShown="0">
  <tableColumns count="14">
    <tableColumn id="1" xr3:uid="{00000000-0010-0000-0800-000001000000}" name="Type of accused [note 14]"/>
    <tableColumn id="2" xr3:uid="{00000000-0010-0000-0800-000002000000}" name="Age range"/>
    <tableColumn id="3" xr3:uid="{00000000-0010-0000-0800-000003000000}" name="2013-14"/>
    <tableColumn id="4" xr3:uid="{00000000-0010-0000-0800-000004000000}" name="2014-15"/>
    <tableColumn id="5" xr3:uid="{00000000-0010-0000-0800-000005000000}" name="2015-16"/>
    <tableColumn id="6" xr3:uid="{00000000-0010-0000-0800-000006000000}" name="2016-17"/>
    <tableColumn id="7" xr3:uid="{00000000-0010-0000-0800-000007000000}" name="2017-18"/>
    <tableColumn id="8" xr3:uid="{00000000-0010-0000-0800-000008000000}" name="2018-19"/>
    <tableColumn id="9" xr3:uid="{00000000-0010-0000-0800-000009000000}" name="2019-20"/>
    <tableColumn id="10" xr3:uid="{00000000-0010-0000-0800-00000A000000}" name="2020-21"/>
    <tableColumn id="11" xr3:uid="{00000000-0010-0000-0800-00000B000000}" name="2021-22"/>
    <tableColumn id="12" xr3:uid="{00000000-0010-0000-0800-00000C000000}" name="2022-23"/>
    <tableColumn id="13" xr3:uid="{00000000-0010-0000-0800-00000D000000}" name="Change 2021-22 to 2022-23 (%)"/>
    <tableColumn id="14" xr3:uid="{00000000-0010-0000-0800-00000E000000}" name="Change 2013-14 to 2022-23 (%)"/>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gov.scot/collections/criminal-proceedings-in-scotland/"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
  <sheetViews>
    <sheetView showGridLines="0" tabSelected="1" workbookViewId="0"/>
  </sheetViews>
  <sheetFormatPr defaultColWidth="11.07421875" defaultRowHeight="15.5" x14ac:dyDescent="0.35"/>
  <cols>
    <col min="1" max="1" width="130.69140625" customWidth="1"/>
  </cols>
  <sheetData>
    <row r="1" spans="1:1" ht="27" customHeight="1" x14ac:dyDescent="0.4">
      <c r="A1" s="2" t="s">
        <v>0</v>
      </c>
    </row>
    <row r="2" spans="1:1" ht="27" customHeight="1" x14ac:dyDescent="0.35">
      <c r="A2" s="1" t="s">
        <v>1</v>
      </c>
    </row>
    <row r="3" spans="1:1" x14ac:dyDescent="0.35">
      <c r="A3" s="4" t="s">
        <v>2</v>
      </c>
    </row>
    <row r="4" spans="1:1" ht="40" customHeight="1" x14ac:dyDescent="0.35">
      <c r="A4" s="1" t="s">
        <v>3</v>
      </c>
    </row>
    <row r="5" spans="1:1" ht="72" customHeight="1" x14ac:dyDescent="0.35">
      <c r="A5" s="1" t="s">
        <v>4</v>
      </c>
    </row>
    <row r="6" spans="1:1" ht="27" customHeight="1" x14ac:dyDescent="0.35">
      <c r="A6" s="1" t="s">
        <v>5</v>
      </c>
    </row>
    <row r="7" spans="1:1" ht="27" customHeight="1" x14ac:dyDescent="0.35">
      <c r="A7" s="1" t="s">
        <v>6</v>
      </c>
    </row>
    <row r="8" spans="1:1" x14ac:dyDescent="0.35">
      <c r="A8" s="1" t="s">
        <v>7</v>
      </c>
    </row>
    <row r="9" spans="1:1" x14ac:dyDescent="0.35">
      <c r="A9" s="1" t="s">
        <v>8</v>
      </c>
    </row>
    <row r="10" spans="1:1" x14ac:dyDescent="0.35">
      <c r="A10" s="1" t="s">
        <v>9</v>
      </c>
    </row>
    <row r="11" spans="1:1" ht="31" x14ac:dyDescent="0.35">
      <c r="A11" s="1" t="s">
        <v>10</v>
      </c>
    </row>
    <row r="12" spans="1:1" ht="30" customHeight="1" x14ac:dyDescent="0.35">
      <c r="A12" s="3"/>
    </row>
  </sheetData>
  <hyperlinks>
    <hyperlink ref="A3" r:id="rId1" xr:uid="{00000000-0004-0000-0000-000000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2"/>
  <sheetViews>
    <sheetView showGridLines="0" workbookViewId="0">
      <selection activeCell="R14" sqref="R14"/>
    </sheetView>
  </sheetViews>
  <sheetFormatPr defaultColWidth="11.07421875" defaultRowHeight="15.5" x14ac:dyDescent="0.35"/>
  <cols>
    <col min="1" max="1" width="23.69140625" customWidth="1"/>
    <col min="2" max="2" width="16.69140625" customWidth="1"/>
    <col min="3" max="12" width="7.69140625" customWidth="1"/>
    <col min="13" max="14" width="10.69140625" customWidth="1"/>
  </cols>
  <sheetData>
    <row r="1" spans="1:14" ht="20" x14ac:dyDescent="0.4">
      <c r="A1" s="5" t="s">
        <v>241</v>
      </c>
    </row>
    <row r="2" spans="1:14" x14ac:dyDescent="0.35">
      <c r="A2" t="s">
        <v>62</v>
      </c>
    </row>
    <row r="3" spans="1:14" x14ac:dyDescent="0.35">
      <c r="A3" t="s">
        <v>242</v>
      </c>
    </row>
    <row r="4" spans="1:14" ht="46.5" x14ac:dyDescent="0.35">
      <c r="A4" s="21" t="s">
        <v>243</v>
      </c>
      <c r="B4" s="21" t="s">
        <v>244</v>
      </c>
      <c r="C4" s="21" t="s">
        <v>108</v>
      </c>
      <c r="D4" s="21" t="s">
        <v>109</v>
      </c>
      <c r="E4" s="21" t="s">
        <v>110</v>
      </c>
      <c r="F4" s="21" t="s">
        <v>111</v>
      </c>
      <c r="G4" s="21" t="s">
        <v>112</v>
      </c>
      <c r="H4" s="21" t="s">
        <v>113</v>
      </c>
      <c r="I4" s="21" t="s">
        <v>114</v>
      </c>
      <c r="J4" s="21" t="s">
        <v>115</v>
      </c>
      <c r="K4" s="21" t="s">
        <v>116</v>
      </c>
      <c r="L4" s="21" t="s">
        <v>117</v>
      </c>
      <c r="M4" s="21" t="s">
        <v>232</v>
      </c>
      <c r="N4" s="21" t="s">
        <v>233</v>
      </c>
    </row>
    <row r="5" spans="1:14" x14ac:dyDescent="0.35">
      <c r="A5" s="11" t="s">
        <v>245</v>
      </c>
      <c r="B5" s="11" t="s">
        <v>246</v>
      </c>
      <c r="C5" s="20">
        <v>105571</v>
      </c>
      <c r="D5" s="20">
        <v>106568</v>
      </c>
      <c r="E5" s="20">
        <v>99954</v>
      </c>
      <c r="F5" s="20">
        <v>92327</v>
      </c>
      <c r="G5" s="20">
        <v>83175</v>
      </c>
      <c r="H5" s="20">
        <v>78487</v>
      </c>
      <c r="I5" s="20">
        <v>75668</v>
      </c>
      <c r="J5" s="20">
        <v>42613</v>
      </c>
      <c r="K5" s="20">
        <v>59341</v>
      </c>
      <c r="L5" s="20">
        <v>68067</v>
      </c>
      <c r="M5" s="23">
        <v>14.704841509243201</v>
      </c>
      <c r="N5" s="23">
        <v>-35.524907408284498</v>
      </c>
    </row>
    <row r="6" spans="1:14" x14ac:dyDescent="0.35">
      <c r="A6" s="9" t="s">
        <v>247</v>
      </c>
      <c r="B6" s="9" t="s">
        <v>248</v>
      </c>
      <c r="C6" s="18">
        <v>16</v>
      </c>
      <c r="D6" s="18">
        <v>12</v>
      </c>
      <c r="E6" s="18">
        <v>14</v>
      </c>
      <c r="F6" s="18">
        <v>17</v>
      </c>
      <c r="G6" s="18">
        <v>11</v>
      </c>
      <c r="H6" s="18">
        <v>12</v>
      </c>
      <c r="I6" s="18">
        <v>15</v>
      </c>
      <c r="J6" s="18">
        <v>7</v>
      </c>
      <c r="K6" s="18">
        <v>2</v>
      </c>
      <c r="L6" s="18">
        <v>6</v>
      </c>
      <c r="M6" s="22" t="s">
        <v>214</v>
      </c>
      <c r="N6" s="22">
        <v>-62.5</v>
      </c>
    </row>
    <row r="7" spans="1:14" x14ac:dyDescent="0.35">
      <c r="A7" s="9" t="s">
        <v>247</v>
      </c>
      <c r="B7" s="9" t="s">
        <v>249</v>
      </c>
      <c r="C7" s="18">
        <v>2027</v>
      </c>
      <c r="D7" s="18">
        <v>1834</v>
      </c>
      <c r="E7" s="18">
        <v>1787</v>
      </c>
      <c r="F7" s="18">
        <v>1713</v>
      </c>
      <c r="G7" s="18">
        <v>1478</v>
      </c>
      <c r="H7" s="18">
        <v>1321</v>
      </c>
      <c r="I7" s="18">
        <v>1004</v>
      </c>
      <c r="J7" s="18">
        <v>536</v>
      </c>
      <c r="K7" s="18">
        <v>532</v>
      </c>
      <c r="L7" s="18">
        <v>531</v>
      </c>
      <c r="M7" s="18">
        <v>-0.18796992481202601</v>
      </c>
      <c r="N7" s="22">
        <v>-73.803650715342897</v>
      </c>
    </row>
    <row r="8" spans="1:14" x14ac:dyDescent="0.35">
      <c r="A8" s="9" t="s">
        <v>247</v>
      </c>
      <c r="B8" s="9" t="s">
        <v>250</v>
      </c>
      <c r="C8" s="18">
        <v>8573</v>
      </c>
      <c r="D8" s="18">
        <v>8230</v>
      </c>
      <c r="E8" s="18">
        <v>7974</v>
      </c>
      <c r="F8" s="18">
        <v>7086</v>
      </c>
      <c r="G8" s="18">
        <v>6002</v>
      </c>
      <c r="H8" s="18">
        <v>5305</v>
      </c>
      <c r="I8" s="18">
        <v>5040</v>
      </c>
      <c r="J8" s="18">
        <v>2779</v>
      </c>
      <c r="K8" s="18">
        <v>3289</v>
      </c>
      <c r="L8" s="18">
        <v>3944</v>
      </c>
      <c r="M8" s="22">
        <v>19.914867740954701</v>
      </c>
      <c r="N8" s="22">
        <v>-53.995100898168701</v>
      </c>
    </row>
    <row r="9" spans="1:14" x14ac:dyDescent="0.35">
      <c r="A9" s="9" t="s">
        <v>247</v>
      </c>
      <c r="B9" s="9" t="s">
        <v>251</v>
      </c>
      <c r="C9" s="18">
        <v>36359</v>
      </c>
      <c r="D9" s="18">
        <v>35668</v>
      </c>
      <c r="E9" s="18">
        <v>33301</v>
      </c>
      <c r="F9" s="18">
        <v>30442</v>
      </c>
      <c r="G9" s="18">
        <v>26528</v>
      </c>
      <c r="H9" s="18">
        <v>24509</v>
      </c>
      <c r="I9" s="18">
        <v>22895</v>
      </c>
      <c r="J9" s="18">
        <v>12768</v>
      </c>
      <c r="K9" s="18">
        <v>17558</v>
      </c>
      <c r="L9" s="18">
        <v>19459</v>
      </c>
      <c r="M9" s="22">
        <v>10.8269734593917</v>
      </c>
      <c r="N9" s="22">
        <v>-46.480926318105602</v>
      </c>
    </row>
    <row r="10" spans="1:14" x14ac:dyDescent="0.35">
      <c r="A10" s="9" t="s">
        <v>247</v>
      </c>
      <c r="B10" s="9" t="s">
        <v>252</v>
      </c>
      <c r="C10" s="18">
        <v>27837</v>
      </c>
      <c r="D10" s="18">
        <v>29068</v>
      </c>
      <c r="E10" s="18">
        <v>27099</v>
      </c>
      <c r="F10" s="18">
        <v>25663</v>
      </c>
      <c r="G10" s="18">
        <v>24168</v>
      </c>
      <c r="H10" s="18">
        <v>23413</v>
      </c>
      <c r="I10" s="18">
        <v>23145</v>
      </c>
      <c r="J10" s="18">
        <v>13383</v>
      </c>
      <c r="K10" s="18">
        <v>18725</v>
      </c>
      <c r="L10" s="18">
        <v>21852</v>
      </c>
      <c r="M10" s="22">
        <v>16.699599465954599</v>
      </c>
      <c r="N10" s="22">
        <v>-21.500161655350801</v>
      </c>
    </row>
    <row r="11" spans="1:14" x14ac:dyDescent="0.35">
      <c r="A11" s="9" t="s">
        <v>247</v>
      </c>
      <c r="B11" s="9" t="s">
        <v>253</v>
      </c>
      <c r="C11" s="18">
        <v>19443</v>
      </c>
      <c r="D11" s="18">
        <v>19541</v>
      </c>
      <c r="E11" s="18">
        <v>18308</v>
      </c>
      <c r="F11" s="18">
        <v>16296</v>
      </c>
      <c r="G11" s="18">
        <v>14828</v>
      </c>
      <c r="H11" s="18">
        <v>14008</v>
      </c>
      <c r="I11" s="18">
        <v>13612</v>
      </c>
      <c r="J11" s="18">
        <v>7785</v>
      </c>
      <c r="K11" s="18">
        <v>11198</v>
      </c>
      <c r="L11" s="18">
        <v>13084</v>
      </c>
      <c r="M11" s="22">
        <v>16.842293266654799</v>
      </c>
      <c r="N11" s="22">
        <v>-32.7058581494625</v>
      </c>
    </row>
    <row r="12" spans="1:14" x14ac:dyDescent="0.35">
      <c r="A12" s="9" t="s">
        <v>247</v>
      </c>
      <c r="B12" s="9" t="s">
        <v>254</v>
      </c>
      <c r="C12" s="18">
        <v>8146</v>
      </c>
      <c r="D12" s="18">
        <v>8880</v>
      </c>
      <c r="E12" s="18">
        <v>8242</v>
      </c>
      <c r="F12" s="18">
        <v>7920</v>
      </c>
      <c r="G12" s="18">
        <v>7222</v>
      </c>
      <c r="H12" s="18">
        <v>6956</v>
      </c>
      <c r="I12" s="18">
        <v>6941</v>
      </c>
      <c r="J12" s="18">
        <v>3826</v>
      </c>
      <c r="K12" s="18">
        <v>5586</v>
      </c>
      <c r="L12" s="18">
        <v>6401</v>
      </c>
      <c r="M12" s="22">
        <v>14.5900465449338</v>
      </c>
      <c r="N12" s="22">
        <v>-21.421556592192498</v>
      </c>
    </row>
    <row r="13" spans="1:14" x14ac:dyDescent="0.35">
      <c r="A13" s="9" t="s">
        <v>247</v>
      </c>
      <c r="B13" s="9" t="s">
        <v>255</v>
      </c>
      <c r="C13" s="18">
        <v>3170</v>
      </c>
      <c r="D13" s="18">
        <v>3335</v>
      </c>
      <c r="E13" s="18">
        <v>3229</v>
      </c>
      <c r="F13" s="18">
        <v>3190</v>
      </c>
      <c r="G13" s="18">
        <v>2938</v>
      </c>
      <c r="H13" s="18">
        <v>2963</v>
      </c>
      <c r="I13" s="18">
        <v>3016</v>
      </c>
      <c r="J13" s="18">
        <v>1528</v>
      </c>
      <c r="K13" s="18">
        <v>2451</v>
      </c>
      <c r="L13" s="18">
        <v>2790</v>
      </c>
      <c r="M13" s="22">
        <v>13.8310893512852</v>
      </c>
      <c r="N13" s="22">
        <v>-11.98738170347</v>
      </c>
    </row>
    <row r="14" spans="1:14" x14ac:dyDescent="0.35">
      <c r="A14" s="11" t="s">
        <v>256</v>
      </c>
      <c r="B14" s="11" t="s">
        <v>246</v>
      </c>
      <c r="C14" s="20">
        <v>87981</v>
      </c>
      <c r="D14" s="20">
        <v>88647</v>
      </c>
      <c r="E14" s="20">
        <v>83010</v>
      </c>
      <c r="F14" s="20">
        <v>76476</v>
      </c>
      <c r="G14" s="20">
        <v>68572</v>
      </c>
      <c r="H14" s="20">
        <v>64654</v>
      </c>
      <c r="I14" s="20">
        <v>62491</v>
      </c>
      <c r="J14" s="20">
        <v>35468</v>
      </c>
      <c r="K14" s="20">
        <v>49498</v>
      </c>
      <c r="L14" s="20">
        <v>56375</v>
      </c>
      <c r="M14" s="23">
        <v>13.8934906460867</v>
      </c>
      <c r="N14" s="23">
        <v>-35.923665336834098</v>
      </c>
    </row>
    <row r="15" spans="1:14" x14ac:dyDescent="0.35">
      <c r="A15" s="9" t="s">
        <v>256</v>
      </c>
      <c r="B15" s="9" t="s">
        <v>248</v>
      </c>
      <c r="C15" s="18">
        <v>15</v>
      </c>
      <c r="D15" s="18">
        <v>12</v>
      </c>
      <c r="E15" s="18">
        <v>14</v>
      </c>
      <c r="F15" s="18">
        <v>13</v>
      </c>
      <c r="G15" s="18">
        <v>10</v>
      </c>
      <c r="H15" s="18">
        <v>11</v>
      </c>
      <c r="I15" s="18">
        <v>15</v>
      </c>
      <c r="J15" s="18">
        <v>6</v>
      </c>
      <c r="K15" s="18">
        <v>2</v>
      </c>
      <c r="L15" s="18">
        <v>3</v>
      </c>
      <c r="M15" s="22" t="s">
        <v>214</v>
      </c>
      <c r="N15" s="22">
        <v>-80</v>
      </c>
    </row>
    <row r="16" spans="1:14" x14ac:dyDescent="0.35">
      <c r="A16" s="9" t="s">
        <v>256</v>
      </c>
      <c r="B16" s="9" t="s">
        <v>249</v>
      </c>
      <c r="C16" s="18">
        <v>1775</v>
      </c>
      <c r="D16" s="18">
        <v>1594</v>
      </c>
      <c r="E16" s="18">
        <v>1585</v>
      </c>
      <c r="F16" s="18">
        <v>1493</v>
      </c>
      <c r="G16" s="18">
        <v>1277</v>
      </c>
      <c r="H16" s="18">
        <v>1166</v>
      </c>
      <c r="I16" s="18">
        <v>884</v>
      </c>
      <c r="J16" s="18">
        <v>482</v>
      </c>
      <c r="K16" s="18">
        <v>473</v>
      </c>
      <c r="L16" s="18">
        <v>473</v>
      </c>
      <c r="M16" s="22">
        <v>0</v>
      </c>
      <c r="N16" s="22">
        <v>-73.352112676056294</v>
      </c>
    </row>
    <row r="17" spans="1:14" x14ac:dyDescent="0.35">
      <c r="A17" s="9" t="s">
        <v>256</v>
      </c>
      <c r="B17" s="9" t="s">
        <v>250</v>
      </c>
      <c r="C17" s="18">
        <v>7397</v>
      </c>
      <c r="D17" s="18">
        <v>7022</v>
      </c>
      <c r="E17" s="18">
        <v>6818</v>
      </c>
      <c r="F17" s="18">
        <v>6093</v>
      </c>
      <c r="G17" s="18">
        <v>5114</v>
      </c>
      <c r="H17" s="18">
        <v>4519</v>
      </c>
      <c r="I17" s="18">
        <v>4312</v>
      </c>
      <c r="J17" s="18">
        <v>2385</v>
      </c>
      <c r="K17" s="18">
        <v>2832</v>
      </c>
      <c r="L17" s="18">
        <v>3429</v>
      </c>
      <c r="M17" s="22">
        <v>21.080508474576298</v>
      </c>
      <c r="N17" s="22">
        <v>-53.643368933351397</v>
      </c>
    </row>
    <row r="18" spans="1:14" x14ac:dyDescent="0.35">
      <c r="A18" s="9" t="s">
        <v>256</v>
      </c>
      <c r="B18" s="9" t="s">
        <v>251</v>
      </c>
      <c r="C18" s="18">
        <v>30703</v>
      </c>
      <c r="D18" s="18">
        <v>30153</v>
      </c>
      <c r="E18" s="18">
        <v>28123</v>
      </c>
      <c r="F18" s="18">
        <v>25777</v>
      </c>
      <c r="G18" s="18">
        <v>22480</v>
      </c>
      <c r="H18" s="18">
        <v>20752</v>
      </c>
      <c r="I18" s="18">
        <v>19266</v>
      </c>
      <c r="J18" s="18">
        <v>10936</v>
      </c>
      <c r="K18" s="18">
        <v>14844</v>
      </c>
      <c r="L18" s="18">
        <v>16442</v>
      </c>
      <c r="M18" s="22">
        <v>10.7652923740232</v>
      </c>
      <c r="N18" s="22">
        <v>-46.448229814676097</v>
      </c>
    </row>
    <row r="19" spans="1:14" x14ac:dyDescent="0.35">
      <c r="A19" s="9" t="s">
        <v>256</v>
      </c>
      <c r="B19" s="9" t="s">
        <v>252</v>
      </c>
      <c r="C19" s="18">
        <v>22836</v>
      </c>
      <c r="D19" s="18">
        <v>23755</v>
      </c>
      <c r="E19" s="18">
        <v>22101</v>
      </c>
      <c r="F19" s="18">
        <v>20699</v>
      </c>
      <c r="G19" s="18">
        <v>19347</v>
      </c>
      <c r="H19" s="18">
        <v>18755</v>
      </c>
      <c r="I19" s="18">
        <v>18702</v>
      </c>
      <c r="J19" s="18">
        <v>10853</v>
      </c>
      <c r="K19" s="18">
        <v>15535</v>
      </c>
      <c r="L19" s="18">
        <v>17834</v>
      </c>
      <c r="M19" s="22">
        <v>14.798841326038</v>
      </c>
      <c r="N19" s="22">
        <v>-21.9040112103696</v>
      </c>
    </row>
    <row r="20" spans="1:14" x14ac:dyDescent="0.35">
      <c r="A20" s="9" t="s">
        <v>256</v>
      </c>
      <c r="B20" s="9" t="s">
        <v>253</v>
      </c>
      <c r="C20" s="18">
        <v>15817</v>
      </c>
      <c r="D20" s="18">
        <v>15938</v>
      </c>
      <c r="E20" s="18">
        <v>14828</v>
      </c>
      <c r="F20" s="18">
        <v>13169</v>
      </c>
      <c r="G20" s="18">
        <v>11942</v>
      </c>
      <c r="H20" s="18">
        <v>11312</v>
      </c>
      <c r="I20" s="18">
        <v>11086</v>
      </c>
      <c r="J20" s="18">
        <v>6376</v>
      </c>
      <c r="K20" s="18">
        <v>9135</v>
      </c>
      <c r="L20" s="18">
        <v>10684</v>
      </c>
      <c r="M20" s="22">
        <v>16.9567597153804</v>
      </c>
      <c r="N20" s="22">
        <v>-32.452424606436097</v>
      </c>
    </row>
    <row r="21" spans="1:14" x14ac:dyDescent="0.35">
      <c r="A21" s="9" t="s">
        <v>256</v>
      </c>
      <c r="B21" s="9" t="s">
        <v>254</v>
      </c>
      <c r="C21" s="18">
        <v>6771</v>
      </c>
      <c r="D21" s="18">
        <v>7358</v>
      </c>
      <c r="E21" s="18">
        <v>6804</v>
      </c>
      <c r="F21" s="18">
        <v>6539</v>
      </c>
      <c r="G21" s="18">
        <v>5941</v>
      </c>
      <c r="H21" s="18">
        <v>5660</v>
      </c>
      <c r="I21" s="18">
        <v>5673</v>
      </c>
      <c r="J21" s="18">
        <v>3161</v>
      </c>
      <c r="K21" s="18">
        <v>4650</v>
      </c>
      <c r="L21" s="18">
        <v>5229</v>
      </c>
      <c r="M21" s="22">
        <v>12.451612903225801</v>
      </c>
      <c r="N21" s="22">
        <v>-22.773593265396499</v>
      </c>
    </row>
    <row r="22" spans="1:14" x14ac:dyDescent="0.35">
      <c r="A22" s="9" t="s">
        <v>256</v>
      </c>
      <c r="B22" s="9" t="s">
        <v>255</v>
      </c>
      <c r="C22" s="18">
        <v>2667</v>
      </c>
      <c r="D22" s="18">
        <v>2815</v>
      </c>
      <c r="E22" s="18">
        <v>2737</v>
      </c>
      <c r="F22" s="18">
        <v>2693</v>
      </c>
      <c r="G22" s="18">
        <v>2461</v>
      </c>
      <c r="H22" s="18">
        <v>2479</v>
      </c>
      <c r="I22" s="18">
        <v>2553</v>
      </c>
      <c r="J22" s="18">
        <v>1268</v>
      </c>
      <c r="K22" s="18">
        <v>2027</v>
      </c>
      <c r="L22" s="18">
        <v>2281</v>
      </c>
      <c r="M22" s="22">
        <v>12.5308337444499</v>
      </c>
      <c r="N22" s="22">
        <v>-14.473190851143601</v>
      </c>
    </row>
    <row r="23" spans="1:14" x14ac:dyDescent="0.35">
      <c r="A23" s="11" t="s">
        <v>257</v>
      </c>
      <c r="B23" s="11" t="s">
        <v>246</v>
      </c>
      <c r="C23" s="20">
        <v>17590</v>
      </c>
      <c r="D23" s="20">
        <v>17921</v>
      </c>
      <c r="E23" s="20">
        <v>16944</v>
      </c>
      <c r="F23" s="20">
        <v>15851</v>
      </c>
      <c r="G23" s="20">
        <v>14603</v>
      </c>
      <c r="H23" s="20">
        <v>13833</v>
      </c>
      <c r="I23" s="20">
        <v>13177</v>
      </c>
      <c r="J23" s="20">
        <v>7145</v>
      </c>
      <c r="K23" s="20">
        <v>9843</v>
      </c>
      <c r="L23" s="20">
        <v>11692</v>
      </c>
      <c r="M23" s="23">
        <v>18.784923295743202</v>
      </c>
      <c r="N23" s="23">
        <v>-33.530415008527598</v>
      </c>
    </row>
    <row r="24" spans="1:14" x14ac:dyDescent="0.35">
      <c r="A24" s="9" t="s">
        <v>257</v>
      </c>
      <c r="B24" s="9" t="s">
        <v>248</v>
      </c>
      <c r="C24" s="18">
        <v>1</v>
      </c>
      <c r="D24" s="18">
        <v>0</v>
      </c>
      <c r="E24" s="18">
        <v>0</v>
      </c>
      <c r="F24" s="18">
        <v>4</v>
      </c>
      <c r="G24" s="18">
        <v>1</v>
      </c>
      <c r="H24" s="18">
        <v>1</v>
      </c>
      <c r="I24" s="18">
        <v>0</v>
      </c>
      <c r="J24" s="18">
        <v>1</v>
      </c>
      <c r="K24" s="18">
        <v>0</v>
      </c>
      <c r="L24" s="18">
        <v>3</v>
      </c>
      <c r="M24" s="22" t="s">
        <v>214</v>
      </c>
      <c r="N24" s="22" t="s">
        <v>214</v>
      </c>
    </row>
    <row r="25" spans="1:14" x14ac:dyDescent="0.35">
      <c r="A25" s="9" t="s">
        <v>257</v>
      </c>
      <c r="B25" s="9" t="s">
        <v>249</v>
      </c>
      <c r="C25" s="18">
        <v>252</v>
      </c>
      <c r="D25" s="18">
        <v>240</v>
      </c>
      <c r="E25" s="18">
        <v>202</v>
      </c>
      <c r="F25" s="18">
        <v>220</v>
      </c>
      <c r="G25" s="18">
        <v>201</v>
      </c>
      <c r="H25" s="18">
        <v>155</v>
      </c>
      <c r="I25" s="18">
        <v>120</v>
      </c>
      <c r="J25" s="18">
        <v>54</v>
      </c>
      <c r="K25" s="18">
        <v>59</v>
      </c>
      <c r="L25" s="18">
        <v>58</v>
      </c>
      <c r="M25" s="22">
        <v>-1.6949152542372801</v>
      </c>
      <c r="N25" s="22">
        <v>-76.984126984127002</v>
      </c>
    </row>
    <row r="26" spans="1:14" x14ac:dyDescent="0.35">
      <c r="A26" s="9" t="s">
        <v>257</v>
      </c>
      <c r="B26" s="9" t="s">
        <v>250</v>
      </c>
      <c r="C26" s="18">
        <v>1176</v>
      </c>
      <c r="D26" s="18">
        <v>1208</v>
      </c>
      <c r="E26" s="18">
        <v>1156</v>
      </c>
      <c r="F26" s="18">
        <v>993</v>
      </c>
      <c r="G26" s="18">
        <v>888</v>
      </c>
      <c r="H26" s="18">
        <v>786</v>
      </c>
      <c r="I26" s="18">
        <v>728</v>
      </c>
      <c r="J26" s="18">
        <v>394</v>
      </c>
      <c r="K26" s="18">
        <v>457</v>
      </c>
      <c r="L26" s="18">
        <v>515</v>
      </c>
      <c r="M26" s="22">
        <v>12.691466083151001</v>
      </c>
      <c r="N26" s="22">
        <v>-56.207482993197303</v>
      </c>
    </row>
    <row r="27" spans="1:14" x14ac:dyDescent="0.35">
      <c r="A27" s="9" t="s">
        <v>257</v>
      </c>
      <c r="B27" s="9" t="s">
        <v>251</v>
      </c>
      <c r="C27" s="18">
        <v>5656</v>
      </c>
      <c r="D27" s="18">
        <v>5515</v>
      </c>
      <c r="E27" s="18">
        <v>5178</v>
      </c>
      <c r="F27" s="18">
        <v>4665</v>
      </c>
      <c r="G27" s="18">
        <v>4048</v>
      </c>
      <c r="H27" s="18">
        <v>3757</v>
      </c>
      <c r="I27" s="18">
        <v>3629</v>
      </c>
      <c r="J27" s="18">
        <v>1832</v>
      </c>
      <c r="K27" s="18">
        <v>2714</v>
      </c>
      <c r="L27" s="18">
        <v>3017</v>
      </c>
      <c r="M27" s="22">
        <v>11.1643330876934</v>
      </c>
      <c r="N27" s="22">
        <v>-46.658415841584201</v>
      </c>
    </row>
    <row r="28" spans="1:14" x14ac:dyDescent="0.35">
      <c r="A28" s="9" t="s">
        <v>257</v>
      </c>
      <c r="B28" s="9" t="s">
        <v>252</v>
      </c>
      <c r="C28" s="18">
        <v>5001</v>
      </c>
      <c r="D28" s="18">
        <v>5313</v>
      </c>
      <c r="E28" s="18">
        <v>4998</v>
      </c>
      <c r="F28" s="18">
        <v>4964</v>
      </c>
      <c r="G28" s="18">
        <v>4821</v>
      </c>
      <c r="H28" s="18">
        <v>4658</v>
      </c>
      <c r="I28" s="18">
        <v>4443</v>
      </c>
      <c r="J28" s="18">
        <v>2530</v>
      </c>
      <c r="K28" s="18">
        <v>3190</v>
      </c>
      <c r="L28" s="18">
        <v>4018</v>
      </c>
      <c r="M28" s="22">
        <v>25.956112852664599</v>
      </c>
      <c r="N28" s="22">
        <v>-19.656068786242798</v>
      </c>
    </row>
    <row r="29" spans="1:14" x14ac:dyDescent="0.35">
      <c r="A29" s="9" t="s">
        <v>257</v>
      </c>
      <c r="B29" s="9" t="s">
        <v>253</v>
      </c>
      <c r="C29" s="18">
        <v>3626</v>
      </c>
      <c r="D29" s="18">
        <v>3603</v>
      </c>
      <c r="E29" s="18">
        <v>3480</v>
      </c>
      <c r="F29" s="18">
        <v>3127</v>
      </c>
      <c r="G29" s="18">
        <v>2886</v>
      </c>
      <c r="H29" s="18">
        <v>2696</v>
      </c>
      <c r="I29" s="18">
        <v>2526</v>
      </c>
      <c r="J29" s="18">
        <v>1409</v>
      </c>
      <c r="K29" s="18">
        <v>2063</v>
      </c>
      <c r="L29" s="18">
        <v>2400</v>
      </c>
      <c r="M29" s="22">
        <v>16.335433834221998</v>
      </c>
      <c r="N29" s="22">
        <v>-33.811362382791003</v>
      </c>
    </row>
    <row r="30" spans="1:14" x14ac:dyDescent="0.35">
      <c r="A30" s="9" t="s">
        <v>257</v>
      </c>
      <c r="B30" s="9" t="s">
        <v>254</v>
      </c>
      <c r="C30" s="18">
        <v>1375</v>
      </c>
      <c r="D30" s="18">
        <v>1522</v>
      </c>
      <c r="E30" s="18">
        <v>1438</v>
      </c>
      <c r="F30" s="18">
        <v>1381</v>
      </c>
      <c r="G30" s="18">
        <v>1281</v>
      </c>
      <c r="H30" s="18">
        <v>1296</v>
      </c>
      <c r="I30" s="18">
        <v>1268</v>
      </c>
      <c r="J30" s="18">
        <v>665</v>
      </c>
      <c r="K30" s="18">
        <v>936</v>
      </c>
      <c r="L30" s="18">
        <v>1172</v>
      </c>
      <c r="M30" s="22">
        <v>25.213675213675199</v>
      </c>
      <c r="N30" s="22">
        <v>-14.763636363636399</v>
      </c>
    </row>
    <row r="31" spans="1:14" x14ac:dyDescent="0.35">
      <c r="A31" s="9" t="s">
        <v>257</v>
      </c>
      <c r="B31" s="9" t="s">
        <v>255</v>
      </c>
      <c r="C31" s="18">
        <v>503</v>
      </c>
      <c r="D31" s="18">
        <v>520</v>
      </c>
      <c r="E31" s="18">
        <v>492</v>
      </c>
      <c r="F31" s="18">
        <v>497</v>
      </c>
      <c r="G31" s="18">
        <v>477</v>
      </c>
      <c r="H31" s="18">
        <v>484</v>
      </c>
      <c r="I31" s="18">
        <v>463</v>
      </c>
      <c r="J31" s="18">
        <v>260</v>
      </c>
      <c r="K31" s="18">
        <v>424</v>
      </c>
      <c r="L31" s="18">
        <v>509</v>
      </c>
      <c r="M31" s="22">
        <v>20.047169811320799</v>
      </c>
      <c r="N31" s="22">
        <v>1.1928429423459199</v>
      </c>
    </row>
    <row r="32" spans="1:14" x14ac:dyDescent="0.35">
      <c r="A32"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2"/>
  <sheetViews>
    <sheetView showGridLines="0" workbookViewId="0"/>
  </sheetViews>
  <sheetFormatPr defaultColWidth="11.07421875" defaultRowHeight="15.5" x14ac:dyDescent="0.35"/>
  <cols>
    <col min="1" max="1" width="23.69140625" customWidth="1"/>
    <col min="2" max="2" width="16.69140625" customWidth="1"/>
    <col min="3" max="12" width="7.69140625" customWidth="1"/>
  </cols>
  <sheetData>
    <row r="1" spans="1:13" ht="20" x14ac:dyDescent="0.4">
      <c r="A1" s="5" t="s">
        <v>258</v>
      </c>
    </row>
    <row r="2" spans="1:13" x14ac:dyDescent="0.35">
      <c r="A2" t="s">
        <v>62</v>
      </c>
    </row>
    <row r="3" spans="1:13" x14ac:dyDescent="0.35">
      <c r="A3" t="s">
        <v>259</v>
      </c>
    </row>
    <row r="4" spans="1:13" ht="31" x14ac:dyDescent="0.35">
      <c r="A4" s="21" t="s">
        <v>243</v>
      </c>
      <c r="B4" s="21" t="s">
        <v>244</v>
      </c>
      <c r="C4" s="21" t="s">
        <v>108</v>
      </c>
      <c r="D4" s="21" t="s">
        <v>109</v>
      </c>
      <c r="E4" s="21" t="s">
        <v>110</v>
      </c>
      <c r="F4" s="21" t="s">
        <v>111</v>
      </c>
      <c r="G4" s="21" t="s">
        <v>112</v>
      </c>
      <c r="H4" s="21" t="s">
        <v>113</v>
      </c>
      <c r="I4" s="21" t="s">
        <v>114</v>
      </c>
      <c r="J4" s="21" t="s">
        <v>115</v>
      </c>
      <c r="K4" s="21" t="s">
        <v>116</v>
      </c>
      <c r="L4" s="21" t="s">
        <v>117</v>
      </c>
    </row>
    <row r="5" spans="1:13" x14ac:dyDescent="0.35">
      <c r="A5" s="11" t="s">
        <v>245</v>
      </c>
      <c r="B5" s="11" t="s">
        <v>246</v>
      </c>
      <c r="C5" s="20">
        <v>100</v>
      </c>
      <c r="D5" s="20">
        <v>100</v>
      </c>
      <c r="E5" s="20">
        <v>100</v>
      </c>
      <c r="F5" s="20">
        <v>100</v>
      </c>
      <c r="G5" s="20">
        <v>100</v>
      </c>
      <c r="H5" s="20">
        <v>100</v>
      </c>
      <c r="I5" s="20">
        <v>100</v>
      </c>
      <c r="J5" s="20">
        <v>100</v>
      </c>
      <c r="K5" s="20">
        <v>100</v>
      </c>
      <c r="L5" s="20">
        <v>100</v>
      </c>
      <c r="M5" s="25"/>
    </row>
    <row r="6" spans="1:13" x14ac:dyDescent="0.35">
      <c r="A6" s="9" t="s">
        <v>247</v>
      </c>
      <c r="B6" s="9" t="s">
        <v>248</v>
      </c>
      <c r="C6" s="18">
        <v>1.5155677221964399E-2</v>
      </c>
      <c r="D6" s="18">
        <v>1.1260415884693301E-2</v>
      </c>
      <c r="E6" s="18">
        <v>1.4006442963763299E-2</v>
      </c>
      <c r="F6" s="18">
        <v>1.8412815319462299E-2</v>
      </c>
      <c r="G6" s="18">
        <v>1.32251277427112E-2</v>
      </c>
      <c r="H6" s="18">
        <v>1.52891561659893E-2</v>
      </c>
      <c r="I6" s="18">
        <v>1.9823439234550901E-2</v>
      </c>
      <c r="J6" s="18">
        <v>1.64269119752188E-2</v>
      </c>
      <c r="K6" s="18">
        <v>3.3703510220589499E-3</v>
      </c>
      <c r="L6" s="18">
        <v>8.8148441976288096E-3</v>
      </c>
    </row>
    <row r="7" spans="1:13" x14ac:dyDescent="0.35">
      <c r="A7" s="9" t="s">
        <v>247</v>
      </c>
      <c r="B7" s="9" t="s">
        <v>249</v>
      </c>
      <c r="C7" s="18">
        <v>1.9200348580576101</v>
      </c>
      <c r="D7" s="18">
        <v>1.7209668943773</v>
      </c>
      <c r="E7" s="18">
        <v>1.78782239830322</v>
      </c>
      <c r="F7" s="18">
        <v>1.85536192013171</v>
      </c>
      <c r="G7" s="18">
        <v>1.77697625488428</v>
      </c>
      <c r="H7" s="18">
        <v>1.68308127460599</v>
      </c>
      <c r="I7" s="18">
        <v>1.3268488660992801</v>
      </c>
      <c r="J7" s="18">
        <v>1.2578321169596101</v>
      </c>
      <c r="K7" s="18">
        <v>0.89651337186767999</v>
      </c>
      <c r="L7" s="18">
        <v>0.78011371149014896</v>
      </c>
    </row>
    <row r="8" spans="1:13" x14ac:dyDescent="0.35">
      <c r="A8" s="9" t="s">
        <v>247</v>
      </c>
      <c r="B8" s="9" t="s">
        <v>250</v>
      </c>
      <c r="C8" s="18">
        <v>8.1206013014937799</v>
      </c>
      <c r="D8" s="18">
        <v>7.7227685609188503</v>
      </c>
      <c r="E8" s="18">
        <v>7.9776697280749103</v>
      </c>
      <c r="F8" s="18">
        <v>7.6748946678653001</v>
      </c>
      <c r="G8" s="18">
        <v>7.2161106101593004</v>
      </c>
      <c r="H8" s="18">
        <v>6.75908112171442</v>
      </c>
      <c r="I8" s="18">
        <v>6.6606755828091098</v>
      </c>
      <c r="J8" s="18">
        <v>6.5214840541618804</v>
      </c>
      <c r="K8" s="18">
        <v>5.5425422557759401</v>
      </c>
      <c r="L8" s="18">
        <v>5.7942909192413401</v>
      </c>
    </row>
    <row r="9" spans="1:13" x14ac:dyDescent="0.35">
      <c r="A9" s="9" t="s">
        <v>247</v>
      </c>
      <c r="B9" s="9" t="s">
        <v>251</v>
      </c>
      <c r="C9" s="18">
        <v>34.440329257087598</v>
      </c>
      <c r="D9" s="18">
        <v>33.469709481270201</v>
      </c>
      <c r="E9" s="18">
        <v>33.316325509734497</v>
      </c>
      <c r="F9" s="18">
        <v>32.971936703239599</v>
      </c>
      <c r="G9" s="18">
        <v>31.894198978058299</v>
      </c>
      <c r="H9" s="18">
        <v>31.2268273726859</v>
      </c>
      <c r="I9" s="18">
        <v>30.2571760850029</v>
      </c>
      <c r="J9" s="18">
        <v>29.962687442799101</v>
      </c>
      <c r="K9" s="18">
        <v>29.5883116226555</v>
      </c>
      <c r="L9" s="18">
        <v>28.588008873609802</v>
      </c>
    </row>
    <row r="10" spans="1:13" x14ac:dyDescent="0.35">
      <c r="A10" s="9" t="s">
        <v>247</v>
      </c>
      <c r="B10" s="9" t="s">
        <v>252</v>
      </c>
      <c r="C10" s="18">
        <v>26.3680366767389</v>
      </c>
      <c r="D10" s="18">
        <v>27.276480744688801</v>
      </c>
      <c r="E10" s="18">
        <v>27.111471276787299</v>
      </c>
      <c r="F10" s="18">
        <v>27.7957693849037</v>
      </c>
      <c r="G10" s="18">
        <v>29.056807935076598</v>
      </c>
      <c r="H10" s="18">
        <v>29.830417776192199</v>
      </c>
      <c r="I10" s="18">
        <v>30.587566738912098</v>
      </c>
      <c r="J10" s="18">
        <v>31.405908994907701</v>
      </c>
      <c r="K10" s="18">
        <v>31.554911444026899</v>
      </c>
      <c r="L10" s="18">
        <v>32.103662567764097</v>
      </c>
    </row>
    <row r="11" spans="1:13" x14ac:dyDescent="0.35">
      <c r="A11" s="9" t="s">
        <v>247</v>
      </c>
      <c r="B11" s="9" t="s">
        <v>253</v>
      </c>
      <c r="C11" s="18">
        <v>18.416989514165799</v>
      </c>
      <c r="D11" s="18">
        <v>18.336648900232699</v>
      </c>
      <c r="E11" s="18">
        <v>18.3164255557556</v>
      </c>
      <c r="F11" s="18">
        <v>17.650308143879901</v>
      </c>
      <c r="G11" s="18">
        <v>17.8274721971746</v>
      </c>
      <c r="H11" s="18">
        <v>17.8475416310981</v>
      </c>
      <c r="I11" s="18">
        <v>17.9891103240472</v>
      </c>
      <c r="J11" s="18">
        <v>18.2690728181541</v>
      </c>
      <c r="K11" s="18">
        <v>18.870595372507999</v>
      </c>
      <c r="L11" s="18">
        <v>19.2222369136292</v>
      </c>
    </row>
    <row r="12" spans="1:13" x14ac:dyDescent="0.35">
      <c r="A12" s="9" t="s">
        <v>247</v>
      </c>
      <c r="B12" s="9" t="s">
        <v>254</v>
      </c>
      <c r="C12" s="18">
        <v>7.7161341656326101</v>
      </c>
      <c r="D12" s="18">
        <v>8.3327077546730699</v>
      </c>
      <c r="E12" s="18">
        <v>8.2457930648098099</v>
      </c>
      <c r="F12" s="18">
        <v>8.5782057253024604</v>
      </c>
      <c r="G12" s="18">
        <v>8.6828975052599908</v>
      </c>
      <c r="H12" s="18">
        <v>8.8626141908851093</v>
      </c>
      <c r="I12" s="18">
        <v>9.1729661151345407</v>
      </c>
      <c r="J12" s="18">
        <v>8.97848074531246</v>
      </c>
      <c r="K12" s="18">
        <v>9.4133904046106398</v>
      </c>
      <c r="L12" s="18">
        <v>9.4039696181703292</v>
      </c>
    </row>
    <row r="13" spans="1:13" x14ac:dyDescent="0.35">
      <c r="A13" s="9" t="s">
        <v>247</v>
      </c>
      <c r="B13" s="9" t="s">
        <v>255</v>
      </c>
      <c r="C13" s="18">
        <v>3.0027185496016902</v>
      </c>
      <c r="D13" s="18">
        <v>3.1294572479543601</v>
      </c>
      <c r="E13" s="18">
        <v>3.2304860235708399</v>
      </c>
      <c r="F13" s="18">
        <v>3.4551106393579301</v>
      </c>
      <c r="G13" s="18">
        <v>3.5323113916441198</v>
      </c>
      <c r="H13" s="18">
        <v>3.77514747665218</v>
      </c>
      <c r="I13" s="18">
        <v>3.9858328487603698</v>
      </c>
      <c r="J13" s="18">
        <v>3.5857602140192002</v>
      </c>
      <c r="K13" s="18">
        <v>4.13036517753324</v>
      </c>
      <c r="L13" s="18">
        <v>4.0989025518973996</v>
      </c>
    </row>
    <row r="14" spans="1:13" x14ac:dyDescent="0.35">
      <c r="A14" s="11" t="s">
        <v>256</v>
      </c>
      <c r="B14" s="11" t="s">
        <v>246</v>
      </c>
      <c r="C14" s="20">
        <v>100</v>
      </c>
      <c r="D14" s="20">
        <v>100</v>
      </c>
      <c r="E14" s="20">
        <v>100</v>
      </c>
      <c r="F14" s="20">
        <v>100</v>
      </c>
      <c r="G14" s="20">
        <v>100</v>
      </c>
      <c r="H14" s="20">
        <v>100</v>
      </c>
      <c r="I14" s="20">
        <v>100</v>
      </c>
      <c r="J14" s="20">
        <v>100</v>
      </c>
      <c r="K14" s="20">
        <v>100</v>
      </c>
      <c r="L14" s="20">
        <v>100</v>
      </c>
      <c r="M14" s="25"/>
    </row>
    <row r="15" spans="1:13" x14ac:dyDescent="0.35">
      <c r="A15" s="9" t="s">
        <v>256</v>
      </c>
      <c r="B15" s="9" t="s">
        <v>248</v>
      </c>
      <c r="C15" s="18">
        <v>1.7049135608824598E-2</v>
      </c>
      <c r="D15" s="18">
        <v>1.35368371180074E-2</v>
      </c>
      <c r="E15" s="18">
        <v>1.6865437899048302E-2</v>
      </c>
      <c r="F15" s="18">
        <v>1.6998797008211702E-2</v>
      </c>
      <c r="G15" s="18">
        <v>1.45832118065683E-2</v>
      </c>
      <c r="H15" s="18">
        <v>1.70136418473722E-2</v>
      </c>
      <c r="I15" s="18">
        <v>2.4003456497735699E-2</v>
      </c>
      <c r="J15" s="18">
        <v>1.6916657268523701E-2</v>
      </c>
      <c r="K15" s="18">
        <v>4.0405672956483098E-3</v>
      </c>
      <c r="L15" s="18">
        <v>5.3215077605321499E-3</v>
      </c>
    </row>
    <row r="16" spans="1:13" x14ac:dyDescent="0.35">
      <c r="A16" s="9" t="s">
        <v>256</v>
      </c>
      <c r="B16" s="9" t="s">
        <v>249</v>
      </c>
      <c r="C16" s="18">
        <v>2.0174810470442499</v>
      </c>
      <c r="D16" s="18">
        <v>1.7981431971753099</v>
      </c>
      <c r="E16" s="18">
        <v>1.9094085049994001</v>
      </c>
      <c r="F16" s="18">
        <v>1.95224645640462</v>
      </c>
      <c r="G16" s="18">
        <v>1.8622761476987699</v>
      </c>
      <c r="H16" s="18">
        <v>1.8034460358214499</v>
      </c>
      <c r="I16" s="18">
        <v>1.4146037029332199</v>
      </c>
      <c r="J16" s="18">
        <v>1.3589714672380699</v>
      </c>
      <c r="K16" s="18">
        <v>0.95559416542082498</v>
      </c>
      <c r="L16" s="18">
        <v>0.83902439024390296</v>
      </c>
    </row>
    <row r="17" spans="1:13" x14ac:dyDescent="0.35">
      <c r="A17" s="9" t="s">
        <v>256</v>
      </c>
      <c r="B17" s="9" t="s">
        <v>250</v>
      </c>
      <c r="C17" s="18">
        <v>8.4074970732317205</v>
      </c>
      <c r="D17" s="18">
        <v>7.9213058535539798</v>
      </c>
      <c r="E17" s="18">
        <v>8.2134682568365296</v>
      </c>
      <c r="F17" s="18">
        <v>7.96720539777185</v>
      </c>
      <c r="G17" s="18">
        <v>7.4578545178790199</v>
      </c>
      <c r="H17" s="18">
        <v>6.9895134098431697</v>
      </c>
      <c r="I17" s="18">
        <v>6.9001936278824099</v>
      </c>
      <c r="J17" s="18">
        <v>6.7243712642381901</v>
      </c>
      <c r="K17" s="18">
        <v>5.7214432906380104</v>
      </c>
      <c r="L17" s="18">
        <v>6.0824833702882497</v>
      </c>
    </row>
    <row r="18" spans="1:13" x14ac:dyDescent="0.35">
      <c r="A18" s="9" t="s">
        <v>256</v>
      </c>
      <c r="B18" s="9" t="s">
        <v>251</v>
      </c>
      <c r="C18" s="18">
        <v>34.897307373182798</v>
      </c>
      <c r="D18" s="18">
        <v>34.014687468273003</v>
      </c>
      <c r="E18" s="18">
        <v>33.879050716781101</v>
      </c>
      <c r="F18" s="18">
        <v>33.705999267744097</v>
      </c>
      <c r="G18" s="18">
        <v>32.7830601411655</v>
      </c>
      <c r="H18" s="18">
        <v>32.097008692424303</v>
      </c>
      <c r="I18" s="18">
        <v>30.830039525691699</v>
      </c>
      <c r="J18" s="18">
        <v>30.833427314762599</v>
      </c>
      <c r="K18" s="18">
        <v>29.9890904683018</v>
      </c>
      <c r="L18" s="18">
        <v>29.165410199556501</v>
      </c>
    </row>
    <row r="19" spans="1:13" x14ac:dyDescent="0.35">
      <c r="A19" s="9" t="s">
        <v>256</v>
      </c>
      <c r="B19" s="9" t="s">
        <v>252</v>
      </c>
      <c r="C19" s="18">
        <v>25.955604050874602</v>
      </c>
      <c r="D19" s="18">
        <v>26.797297144855399</v>
      </c>
      <c r="E19" s="18">
        <v>26.624503071919001</v>
      </c>
      <c r="F19" s="18">
        <v>27.0660076363827</v>
      </c>
      <c r="G19" s="18">
        <v>28.2141398821677</v>
      </c>
      <c r="H19" s="18">
        <v>29.008259349769499</v>
      </c>
      <c r="I19" s="18">
        <v>29.927509561376802</v>
      </c>
      <c r="J19" s="18">
        <v>30.599413555881402</v>
      </c>
      <c r="K19" s="18">
        <v>31.385106468948202</v>
      </c>
      <c r="L19" s="18">
        <v>31.6345898004435</v>
      </c>
    </row>
    <row r="20" spans="1:13" x14ac:dyDescent="0.35">
      <c r="A20" s="9" t="s">
        <v>256</v>
      </c>
      <c r="B20" s="9" t="s">
        <v>253</v>
      </c>
      <c r="C20" s="18">
        <v>17.9777451949853</v>
      </c>
      <c r="D20" s="18">
        <v>17.979175832233501</v>
      </c>
      <c r="E20" s="18">
        <v>17.8629080833635</v>
      </c>
      <c r="F20" s="18">
        <v>17.2197813693185</v>
      </c>
      <c r="G20" s="18">
        <v>17.4152715394038</v>
      </c>
      <c r="H20" s="18">
        <v>17.496210597952199</v>
      </c>
      <c r="I20" s="18">
        <v>17.740154582259802</v>
      </c>
      <c r="J20" s="18">
        <v>17.976767790684601</v>
      </c>
      <c r="K20" s="18">
        <v>18.4552911228737</v>
      </c>
      <c r="L20" s="18">
        <v>18.9516629711752</v>
      </c>
    </row>
    <row r="21" spans="1:13" x14ac:dyDescent="0.35">
      <c r="A21" s="9" t="s">
        <v>256</v>
      </c>
      <c r="B21" s="9" t="s">
        <v>254</v>
      </c>
      <c r="C21" s="18">
        <v>7.6959798138234401</v>
      </c>
      <c r="D21" s="18">
        <v>8.30033729285819</v>
      </c>
      <c r="E21" s="18">
        <v>8.19660281893748</v>
      </c>
      <c r="F21" s="18">
        <v>8.5503948951305002</v>
      </c>
      <c r="G21" s="18">
        <v>8.66388613428221</v>
      </c>
      <c r="H21" s="18">
        <v>8.75429207782968</v>
      </c>
      <c r="I21" s="18">
        <v>9.0781072474436293</v>
      </c>
      <c r="J21" s="18">
        <v>8.9122589376339203</v>
      </c>
      <c r="K21" s="18">
        <v>9.3943189623823198</v>
      </c>
      <c r="L21" s="18">
        <v>9.2753880266075406</v>
      </c>
    </row>
    <row r="22" spans="1:13" x14ac:dyDescent="0.35">
      <c r="A22" s="9" t="s">
        <v>256</v>
      </c>
      <c r="B22" s="9" t="s">
        <v>255</v>
      </c>
      <c r="C22" s="18">
        <v>3.0313363112490199</v>
      </c>
      <c r="D22" s="18">
        <v>3.17551637393256</v>
      </c>
      <c r="E22" s="18">
        <v>3.2971931092639402</v>
      </c>
      <c r="F22" s="18">
        <v>3.5213661802395499</v>
      </c>
      <c r="G22" s="18">
        <v>3.5889284255964502</v>
      </c>
      <c r="H22" s="18">
        <v>3.8342561945123301</v>
      </c>
      <c r="I22" s="18">
        <v>4.0853882959146102</v>
      </c>
      <c r="J22" s="18">
        <v>3.5750535694146799</v>
      </c>
      <c r="K22" s="18">
        <v>4.0951149541395599</v>
      </c>
      <c r="L22" s="18">
        <v>4.04611973392461</v>
      </c>
    </row>
    <row r="23" spans="1:13" x14ac:dyDescent="0.35">
      <c r="A23" s="11" t="s">
        <v>257</v>
      </c>
      <c r="B23" s="11" t="s">
        <v>246</v>
      </c>
      <c r="C23" s="20">
        <v>100</v>
      </c>
      <c r="D23" s="20">
        <v>100</v>
      </c>
      <c r="E23" s="20">
        <v>100</v>
      </c>
      <c r="F23" s="20">
        <v>100</v>
      </c>
      <c r="G23" s="20">
        <v>100</v>
      </c>
      <c r="H23" s="20">
        <v>100</v>
      </c>
      <c r="I23" s="20">
        <v>100</v>
      </c>
      <c r="J23" s="20">
        <v>100</v>
      </c>
      <c r="K23" s="20">
        <v>100</v>
      </c>
      <c r="L23" s="20">
        <v>100</v>
      </c>
      <c r="M23" s="25"/>
    </row>
    <row r="24" spans="1:13" x14ac:dyDescent="0.35">
      <c r="A24" s="9" t="s">
        <v>257</v>
      </c>
      <c r="B24" s="9" t="s">
        <v>248</v>
      </c>
      <c r="C24" s="18">
        <v>5.6850483229107397E-3</v>
      </c>
      <c r="D24" s="18">
        <v>0</v>
      </c>
      <c r="E24" s="18">
        <v>0</v>
      </c>
      <c r="F24" s="18">
        <v>2.5235000946312501E-2</v>
      </c>
      <c r="G24" s="18">
        <v>6.8479079641169602E-3</v>
      </c>
      <c r="H24" s="18">
        <v>7.2290898575869296E-3</v>
      </c>
      <c r="I24" s="18">
        <v>0</v>
      </c>
      <c r="J24" s="18">
        <v>1.39958012596221E-2</v>
      </c>
      <c r="K24" s="18">
        <v>0</v>
      </c>
      <c r="L24" s="18">
        <v>2.56585699623674E-2</v>
      </c>
    </row>
    <row r="25" spans="1:13" x14ac:dyDescent="0.35">
      <c r="A25" s="9" t="s">
        <v>257</v>
      </c>
      <c r="B25" s="9" t="s">
        <v>249</v>
      </c>
      <c r="C25" s="18">
        <v>1.43263217737351</v>
      </c>
      <c r="D25" s="18">
        <v>1.3392109815300499</v>
      </c>
      <c r="E25" s="18">
        <v>1.1921624173748799</v>
      </c>
      <c r="F25" s="18">
        <v>1.38792505204719</v>
      </c>
      <c r="G25" s="18">
        <v>1.37642950078751</v>
      </c>
      <c r="H25" s="18">
        <v>1.1205089279259699</v>
      </c>
      <c r="I25" s="18">
        <v>0.91067769598542903</v>
      </c>
      <c r="J25" s="18">
        <v>0.75577326801959399</v>
      </c>
      <c r="K25" s="18">
        <v>0.59941074875546096</v>
      </c>
      <c r="L25" s="18">
        <v>0.496065685939104</v>
      </c>
    </row>
    <row r="26" spans="1:13" x14ac:dyDescent="0.35">
      <c r="A26" s="9" t="s">
        <v>257</v>
      </c>
      <c r="B26" s="9" t="s">
        <v>250</v>
      </c>
      <c r="C26" s="18">
        <v>6.6856168277430399</v>
      </c>
      <c r="D26" s="18">
        <v>6.74069527370124</v>
      </c>
      <c r="E26" s="18">
        <v>6.8224740321057604</v>
      </c>
      <c r="F26" s="18">
        <v>6.2645889849220904</v>
      </c>
      <c r="G26" s="18">
        <v>6.0809422721358599</v>
      </c>
      <c r="H26" s="18">
        <v>5.6820646280633298</v>
      </c>
      <c r="I26" s="18">
        <v>5.5247780223116001</v>
      </c>
      <c r="J26" s="18">
        <v>5.5143456962911097</v>
      </c>
      <c r="K26" s="18">
        <v>4.6428934268007698</v>
      </c>
      <c r="L26" s="18">
        <v>4.4047211768730801</v>
      </c>
    </row>
    <row r="27" spans="1:13" x14ac:dyDescent="0.35">
      <c r="A27" s="9" t="s">
        <v>257</v>
      </c>
      <c r="B27" s="9" t="s">
        <v>251</v>
      </c>
      <c r="C27" s="18">
        <v>32.154633314383197</v>
      </c>
      <c r="D27" s="18">
        <v>30.7739523464092</v>
      </c>
      <c r="E27" s="18">
        <v>30.5594900849858</v>
      </c>
      <c r="F27" s="18">
        <v>29.430319853636998</v>
      </c>
      <c r="G27" s="18">
        <v>27.7203314387455</v>
      </c>
      <c r="H27" s="18">
        <v>27.1596905949541</v>
      </c>
      <c r="I27" s="18">
        <v>27.5404113227594</v>
      </c>
      <c r="J27" s="18">
        <v>25.640307907627701</v>
      </c>
      <c r="K27" s="18">
        <v>27.572894442751199</v>
      </c>
      <c r="L27" s="18">
        <v>25.803968525487502</v>
      </c>
    </row>
    <row r="28" spans="1:13" x14ac:dyDescent="0.35">
      <c r="A28" s="9" t="s">
        <v>257</v>
      </c>
      <c r="B28" s="9" t="s">
        <v>252</v>
      </c>
      <c r="C28" s="18">
        <v>28.430926662876601</v>
      </c>
      <c r="D28" s="18">
        <v>29.646783103621399</v>
      </c>
      <c r="E28" s="18">
        <v>29.497167138810202</v>
      </c>
      <c r="F28" s="18">
        <v>31.316636174373901</v>
      </c>
      <c r="G28" s="18">
        <v>33.013764295007903</v>
      </c>
      <c r="H28" s="18">
        <v>33.673100556639902</v>
      </c>
      <c r="I28" s="18">
        <v>33.7178416938605</v>
      </c>
      <c r="J28" s="18">
        <v>35.409377186843898</v>
      </c>
      <c r="K28" s="18">
        <v>32.408818449659698</v>
      </c>
      <c r="L28" s="18">
        <v>34.365378036264097</v>
      </c>
    </row>
    <row r="29" spans="1:13" x14ac:dyDescent="0.35">
      <c r="A29" s="9" t="s">
        <v>257</v>
      </c>
      <c r="B29" s="9" t="s">
        <v>253</v>
      </c>
      <c r="C29" s="18">
        <v>20.613985218874401</v>
      </c>
      <c r="D29" s="18">
        <v>20.1049048602199</v>
      </c>
      <c r="E29" s="18">
        <v>20.5382436260623</v>
      </c>
      <c r="F29" s="18">
        <v>19.727461989779801</v>
      </c>
      <c r="G29" s="18">
        <v>19.7630623844416</v>
      </c>
      <c r="H29" s="18">
        <v>19.4896262560544</v>
      </c>
      <c r="I29" s="18">
        <v>19.169765500493298</v>
      </c>
      <c r="J29" s="18">
        <v>19.720083974807601</v>
      </c>
      <c r="K29" s="18">
        <v>20.959057198008701</v>
      </c>
      <c r="L29" s="18">
        <v>20.526855969893901</v>
      </c>
    </row>
    <row r="30" spans="1:13" x14ac:dyDescent="0.35">
      <c r="A30" s="9" t="s">
        <v>257</v>
      </c>
      <c r="B30" s="9" t="s">
        <v>254</v>
      </c>
      <c r="C30" s="18">
        <v>7.8169414440022704</v>
      </c>
      <c r="D30" s="18">
        <v>8.4928296412030608</v>
      </c>
      <c r="E30" s="18">
        <v>8.4867799811142604</v>
      </c>
      <c r="F30" s="18">
        <v>8.7123840767144003</v>
      </c>
      <c r="G30" s="18">
        <v>8.7721701020338294</v>
      </c>
      <c r="H30" s="18">
        <v>9.3689004554326605</v>
      </c>
      <c r="I30" s="18">
        <v>9.6228276542460307</v>
      </c>
      <c r="J30" s="18">
        <v>9.3072078376487095</v>
      </c>
      <c r="K30" s="18">
        <v>9.5092959463578204</v>
      </c>
      <c r="L30" s="18">
        <v>10.023947998631501</v>
      </c>
    </row>
    <row r="31" spans="1:13" x14ac:dyDescent="0.35">
      <c r="A31" s="9" t="s">
        <v>257</v>
      </c>
      <c r="B31" s="9" t="s">
        <v>255</v>
      </c>
      <c r="C31" s="18">
        <v>2.8595793064241</v>
      </c>
      <c r="D31" s="18">
        <v>2.9016237933151099</v>
      </c>
      <c r="E31" s="18">
        <v>2.9036827195467398</v>
      </c>
      <c r="F31" s="18">
        <v>3.1354488675793299</v>
      </c>
      <c r="G31" s="18">
        <v>3.2664520988837902</v>
      </c>
      <c r="H31" s="18">
        <v>3.4988794910720702</v>
      </c>
      <c r="I31" s="18">
        <v>3.5136981103437801</v>
      </c>
      <c r="J31" s="18">
        <v>3.63890832750175</v>
      </c>
      <c r="K31" s="18">
        <v>4.3076297876663601</v>
      </c>
      <c r="L31" s="18">
        <v>4.3534040369483398</v>
      </c>
    </row>
    <row r="32" spans="1:13" x14ac:dyDescent="0.35">
      <c r="A32"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2"/>
  <sheetViews>
    <sheetView showGridLines="0" workbookViewId="0"/>
  </sheetViews>
  <sheetFormatPr defaultColWidth="11.07421875" defaultRowHeight="15.5" x14ac:dyDescent="0.35"/>
  <cols>
    <col min="1" max="1" width="23.69140625" customWidth="1"/>
    <col min="2" max="2" width="16.69140625" customWidth="1"/>
    <col min="3" max="12" width="7.69140625" customWidth="1"/>
  </cols>
  <sheetData>
    <row r="1" spans="1:13" ht="20" x14ac:dyDescent="0.4">
      <c r="A1" s="5" t="s">
        <v>260</v>
      </c>
    </row>
    <row r="2" spans="1:13" x14ac:dyDescent="0.35">
      <c r="A2" t="s">
        <v>62</v>
      </c>
    </row>
    <row r="3" spans="1:13" x14ac:dyDescent="0.35">
      <c r="A3" t="s">
        <v>261</v>
      </c>
    </row>
    <row r="4" spans="1:13" ht="31" x14ac:dyDescent="0.35">
      <c r="A4" s="21" t="s">
        <v>243</v>
      </c>
      <c r="B4" s="21" t="s">
        <v>244</v>
      </c>
      <c r="C4" s="21" t="s">
        <v>108</v>
      </c>
      <c r="D4" s="21" t="s">
        <v>109</v>
      </c>
      <c r="E4" s="21" t="s">
        <v>110</v>
      </c>
      <c r="F4" s="21" t="s">
        <v>111</v>
      </c>
      <c r="G4" s="21" t="s">
        <v>112</v>
      </c>
      <c r="H4" s="21" t="s">
        <v>113</v>
      </c>
      <c r="I4" s="21" t="s">
        <v>114</v>
      </c>
      <c r="J4" s="21" t="s">
        <v>115</v>
      </c>
      <c r="K4" s="21" t="s">
        <v>116</v>
      </c>
      <c r="L4" s="21" t="s">
        <v>117</v>
      </c>
    </row>
    <row r="5" spans="1:13" x14ac:dyDescent="0.35">
      <c r="A5" s="11" t="s">
        <v>245</v>
      </c>
      <c r="B5" s="11" t="s">
        <v>246</v>
      </c>
      <c r="C5" s="20">
        <v>21.751721196549699</v>
      </c>
      <c r="D5" s="20">
        <v>21.892593418129302</v>
      </c>
      <c r="E5" s="20">
        <v>20.4484067145011</v>
      </c>
      <c r="F5" s="20">
        <v>18.790807937374701</v>
      </c>
      <c r="G5" s="20">
        <v>16.857242513854199</v>
      </c>
      <c r="H5" s="20">
        <v>15.8686416861637</v>
      </c>
      <c r="I5" s="20">
        <v>15.216640249167799</v>
      </c>
      <c r="J5" s="20">
        <v>8.5535776367693206</v>
      </c>
      <c r="K5" s="20">
        <v>11.875498681489599</v>
      </c>
      <c r="L5" s="20">
        <v>13.5234635579542</v>
      </c>
      <c r="M5" s="25"/>
    </row>
    <row r="6" spans="1:13" x14ac:dyDescent="0.35">
      <c r="A6" s="9" t="s">
        <v>247</v>
      </c>
      <c r="B6" s="9" t="s">
        <v>248</v>
      </c>
      <c r="C6" s="18">
        <v>3.57426085402495E-2</v>
      </c>
      <c r="D6" s="18">
        <v>2.6824034334763901E-2</v>
      </c>
      <c r="E6" s="18">
        <v>3.1218433146840401E-2</v>
      </c>
      <c r="F6" s="18">
        <v>3.75989737691865E-2</v>
      </c>
      <c r="G6" s="18">
        <v>2.4056598615652101E-2</v>
      </c>
      <c r="H6" s="18">
        <v>2.59485267723925E-2</v>
      </c>
      <c r="I6" s="18">
        <v>3.2067247155100703E-2</v>
      </c>
      <c r="J6" s="18">
        <v>1.48306027368818E-2</v>
      </c>
      <c r="K6" s="18">
        <v>4.1918087864503996E-3</v>
      </c>
      <c r="L6" s="18">
        <v>1.2550148300919099E-2</v>
      </c>
    </row>
    <row r="7" spans="1:13" x14ac:dyDescent="0.35">
      <c r="A7" s="9" t="s">
        <v>247</v>
      </c>
      <c r="B7" s="9" t="s">
        <v>249</v>
      </c>
      <c r="C7" s="18">
        <v>16.684226121884599</v>
      </c>
      <c r="D7" s="18">
        <v>15.3782943006398</v>
      </c>
      <c r="E7" s="18">
        <v>15.1764785813772</v>
      </c>
      <c r="F7" s="18">
        <v>14.4315826719911</v>
      </c>
      <c r="G7" s="18">
        <v>12.595875234361699</v>
      </c>
      <c r="H7" s="18">
        <v>11.5315787176465</v>
      </c>
      <c r="I7" s="18">
        <v>8.7008518861956308</v>
      </c>
      <c r="J7" s="18">
        <v>4.63271074080156</v>
      </c>
      <c r="K7" s="18">
        <v>4.7141806452756301</v>
      </c>
      <c r="L7" s="18">
        <v>4.6404726115985602</v>
      </c>
    </row>
    <row r="8" spans="1:13" x14ac:dyDescent="0.35">
      <c r="A8" s="9" t="s">
        <v>247</v>
      </c>
      <c r="B8" s="9" t="s">
        <v>250</v>
      </c>
      <c r="C8" s="18">
        <v>42.689120822212502</v>
      </c>
      <c r="D8" s="18">
        <v>41.8622868100734</v>
      </c>
      <c r="E8" s="18">
        <v>41.002699575780902</v>
      </c>
      <c r="F8" s="18">
        <v>36.584043657165303</v>
      </c>
      <c r="G8" s="18">
        <v>31.004468321409199</v>
      </c>
      <c r="H8" s="18">
        <v>27.4856225066059</v>
      </c>
      <c r="I8" s="18">
        <v>25.922992253962999</v>
      </c>
      <c r="J8" s="18">
        <v>14.4284935489733</v>
      </c>
      <c r="K8" s="18">
        <v>17.311255210745699</v>
      </c>
      <c r="L8" s="18">
        <v>20.617371076086702</v>
      </c>
    </row>
    <row r="9" spans="1:13" x14ac:dyDescent="0.35">
      <c r="A9" s="9" t="s">
        <v>247</v>
      </c>
      <c r="B9" s="9" t="s">
        <v>251</v>
      </c>
      <c r="C9" s="18">
        <v>51.583951785554703</v>
      </c>
      <c r="D9" s="18">
        <v>50.852363049487998</v>
      </c>
      <c r="E9" s="18">
        <v>47.225145145599399</v>
      </c>
      <c r="F9" s="18">
        <v>43.1546163474938</v>
      </c>
      <c r="G9" s="18">
        <v>37.836334462471001</v>
      </c>
      <c r="H9" s="18">
        <v>35.205380279586102</v>
      </c>
      <c r="I9" s="18">
        <v>33.256492605714101</v>
      </c>
      <c r="J9" s="18">
        <v>18.7142182915068</v>
      </c>
      <c r="K9" s="18">
        <v>25.886217410021899</v>
      </c>
      <c r="L9" s="18">
        <v>28.471807657641801</v>
      </c>
    </row>
    <row r="10" spans="1:13" x14ac:dyDescent="0.35">
      <c r="A10" s="9" t="s">
        <v>247</v>
      </c>
      <c r="B10" s="9" t="s">
        <v>252</v>
      </c>
      <c r="C10" s="18">
        <v>42.543208782207003</v>
      </c>
      <c r="D10" s="18">
        <v>44.472663571062498</v>
      </c>
      <c r="E10" s="18">
        <v>41.245884772096701</v>
      </c>
      <c r="F10" s="18">
        <v>38.7010280361147</v>
      </c>
      <c r="G10" s="18">
        <v>36.107857433127002</v>
      </c>
      <c r="H10" s="18">
        <v>34.5234865285708</v>
      </c>
      <c r="I10" s="18">
        <v>33.535799048913397</v>
      </c>
      <c r="J10" s="18">
        <v>19.321976636910598</v>
      </c>
      <c r="K10" s="18">
        <v>26.917619864269099</v>
      </c>
      <c r="L10" s="18">
        <v>31.024040365893999</v>
      </c>
    </row>
    <row r="11" spans="1:13" x14ac:dyDescent="0.35">
      <c r="A11" s="9" t="s">
        <v>247</v>
      </c>
      <c r="B11" s="9" t="s">
        <v>253</v>
      </c>
      <c r="C11" s="18">
        <v>24.3402603905859</v>
      </c>
      <c r="D11" s="18">
        <v>24.832572975308501</v>
      </c>
      <c r="E11" s="18">
        <v>23.761656618882899</v>
      </c>
      <c r="F11" s="18">
        <v>21.6821206327411</v>
      </c>
      <c r="G11" s="18">
        <v>20.162518492733401</v>
      </c>
      <c r="H11" s="18">
        <v>19.615998073128701</v>
      </c>
      <c r="I11" s="18">
        <v>19.567676819950599</v>
      </c>
      <c r="J11" s="18">
        <v>11.421437091135299</v>
      </c>
      <c r="K11" s="18">
        <v>16.642862132361099</v>
      </c>
      <c r="L11" s="18">
        <v>19.604053262372801</v>
      </c>
    </row>
    <row r="12" spans="1:13" x14ac:dyDescent="0.35">
      <c r="A12" s="9" t="s">
        <v>247</v>
      </c>
      <c r="B12" s="9" t="s">
        <v>254</v>
      </c>
      <c r="C12" s="18">
        <v>11.2457272862815</v>
      </c>
      <c r="D12" s="18">
        <v>11.9839188764266</v>
      </c>
      <c r="E12" s="18">
        <v>10.886808627551501</v>
      </c>
      <c r="F12" s="18">
        <v>10.253223551343799</v>
      </c>
      <c r="G12" s="18">
        <v>9.2205082897757293</v>
      </c>
      <c r="H12" s="18">
        <v>8.7853906884457498</v>
      </c>
      <c r="I12" s="18">
        <v>8.6928206894392392</v>
      </c>
      <c r="J12" s="18">
        <v>4.7727635623328402</v>
      </c>
      <c r="K12" s="18">
        <v>6.9668159555800004</v>
      </c>
      <c r="L12" s="18">
        <v>7.9850403680528501</v>
      </c>
    </row>
    <row r="13" spans="1:13" x14ac:dyDescent="0.35">
      <c r="A13" s="9" t="s">
        <v>247</v>
      </c>
      <c r="B13" s="9" t="s">
        <v>255</v>
      </c>
      <c r="C13" s="18">
        <v>2.6391243102477899</v>
      </c>
      <c r="D13" s="18">
        <v>2.7299636223138299</v>
      </c>
      <c r="E13" s="18">
        <v>2.60883335299317</v>
      </c>
      <c r="F13" s="18">
        <v>2.53913976491864</v>
      </c>
      <c r="G13" s="18">
        <v>2.3011192305583599</v>
      </c>
      <c r="H13" s="18">
        <v>2.2866235992211701</v>
      </c>
      <c r="I13" s="18">
        <v>2.2806551892845501</v>
      </c>
      <c r="J13" s="18">
        <v>1.1373676637738701</v>
      </c>
      <c r="K13" s="18">
        <v>1.79113770494678</v>
      </c>
      <c r="L13" s="18">
        <v>2.0034395970142298</v>
      </c>
    </row>
    <row r="14" spans="1:13" x14ac:dyDescent="0.35">
      <c r="A14" s="11" t="s">
        <v>256</v>
      </c>
      <c r="B14" s="11" t="s">
        <v>246</v>
      </c>
      <c r="C14" s="20">
        <v>37.549534477276602</v>
      </c>
      <c r="D14" s="20">
        <v>37.730508649155297</v>
      </c>
      <c r="E14" s="20">
        <v>35.1705247191463</v>
      </c>
      <c r="F14" s="20">
        <v>32.2248033564765</v>
      </c>
      <c r="G14" s="20">
        <v>28.7673686785058</v>
      </c>
      <c r="H14" s="20">
        <v>27.0635802001451</v>
      </c>
      <c r="I14" s="20">
        <v>26.007910040457499</v>
      </c>
      <c r="J14" s="20">
        <v>14.7339411963372</v>
      </c>
      <c r="K14" s="20">
        <v>20.506340651009399</v>
      </c>
      <c r="L14" s="20">
        <v>23.164593735143299</v>
      </c>
      <c r="M14" s="25"/>
    </row>
    <row r="15" spans="1:13" x14ac:dyDescent="0.35">
      <c r="A15" s="9" t="s">
        <v>256</v>
      </c>
      <c r="B15" s="9" t="s">
        <v>248</v>
      </c>
      <c r="C15" s="18">
        <v>6.5546262552109297E-2</v>
      </c>
      <c r="D15" s="18">
        <v>5.2513653549923003E-2</v>
      </c>
      <c r="E15" s="18">
        <v>6.1073231166542299E-2</v>
      </c>
      <c r="F15" s="18">
        <v>5.6287046618663898E-2</v>
      </c>
      <c r="G15" s="18">
        <v>4.2778552544896098E-2</v>
      </c>
      <c r="H15" s="18">
        <v>4.6517331934994098E-2</v>
      </c>
      <c r="I15" s="18">
        <v>6.2680729436542001E-2</v>
      </c>
      <c r="J15" s="18">
        <v>2.4848321702938301E-2</v>
      </c>
      <c r="K15" s="18">
        <v>8.2008217223365799E-3</v>
      </c>
      <c r="L15" s="18">
        <v>1.22645211930926E-2</v>
      </c>
    </row>
    <row r="16" spans="1:13" x14ac:dyDescent="0.35">
      <c r="A16" s="9" t="s">
        <v>256</v>
      </c>
      <c r="B16" s="9" t="s">
        <v>249</v>
      </c>
      <c r="C16" s="18">
        <v>28.514056224899601</v>
      </c>
      <c r="D16" s="18">
        <v>26.2330694666162</v>
      </c>
      <c r="E16" s="18">
        <v>26.509893124153301</v>
      </c>
      <c r="F16" s="18">
        <v>24.7496850341489</v>
      </c>
      <c r="G16" s="18">
        <v>21.401756385332199</v>
      </c>
      <c r="H16" s="18">
        <v>20.071610548784701</v>
      </c>
      <c r="I16" s="18">
        <v>15.052445170957601</v>
      </c>
      <c r="J16" s="18">
        <v>8.1174845902522801</v>
      </c>
      <c r="K16" s="18">
        <v>8.1415563626348995</v>
      </c>
      <c r="L16" s="18">
        <v>8.0483239748170803</v>
      </c>
    </row>
    <row r="17" spans="1:13" x14ac:dyDescent="0.35">
      <c r="A17" s="9" t="s">
        <v>256</v>
      </c>
      <c r="B17" s="9" t="s">
        <v>250</v>
      </c>
      <c r="C17" s="18">
        <v>73.570512119192799</v>
      </c>
      <c r="D17" s="18">
        <v>71.188880665862399</v>
      </c>
      <c r="E17" s="18">
        <v>70.028759244042703</v>
      </c>
      <c r="F17" s="18">
        <v>63.034729622081301</v>
      </c>
      <c r="G17" s="18">
        <v>53.056397061874897</v>
      </c>
      <c r="H17" s="18">
        <v>46.962359445472103</v>
      </c>
      <c r="I17" s="18">
        <v>44.561566682168099</v>
      </c>
      <c r="J17" s="18">
        <v>24.830558765655699</v>
      </c>
      <c r="K17" s="18">
        <v>29.783251127914401</v>
      </c>
      <c r="L17" s="18">
        <v>35.578659030069097</v>
      </c>
    </row>
    <row r="18" spans="1:13" x14ac:dyDescent="0.35">
      <c r="A18" s="9" t="s">
        <v>256</v>
      </c>
      <c r="B18" s="9" t="s">
        <v>251</v>
      </c>
      <c r="C18" s="18">
        <v>88.198879093162802</v>
      </c>
      <c r="D18" s="18">
        <v>87.215961680858996</v>
      </c>
      <c r="E18" s="18">
        <v>80.959783516135502</v>
      </c>
      <c r="F18" s="18">
        <v>74.085676922413697</v>
      </c>
      <c r="G18" s="18">
        <v>65.116952711999403</v>
      </c>
      <c r="H18" s="18">
        <v>60.6453799980128</v>
      </c>
      <c r="I18" s="18">
        <v>56.925390686171703</v>
      </c>
      <c r="J18" s="18">
        <v>32.678527673358197</v>
      </c>
      <c r="K18" s="18">
        <v>44.653815608981297</v>
      </c>
      <c r="L18" s="18">
        <v>48.923894511013998</v>
      </c>
    </row>
    <row r="19" spans="1:13" x14ac:dyDescent="0.35">
      <c r="A19" s="9" t="s">
        <v>256</v>
      </c>
      <c r="B19" s="9" t="s">
        <v>252</v>
      </c>
      <c r="C19" s="18">
        <v>71.170118274040505</v>
      </c>
      <c r="D19" s="18">
        <v>74.261294719335794</v>
      </c>
      <c r="E19" s="18">
        <v>68.802669796372001</v>
      </c>
      <c r="F19" s="18">
        <v>63.887182747775398</v>
      </c>
      <c r="G19" s="18">
        <v>59.177624636391201</v>
      </c>
      <c r="H19" s="18">
        <v>56.715433976642501</v>
      </c>
      <c r="I19" s="18">
        <v>55.518118641702998</v>
      </c>
      <c r="J19" s="18">
        <v>32.161039299705401</v>
      </c>
      <c r="K19" s="18">
        <v>45.925395990137901</v>
      </c>
      <c r="L19" s="18">
        <v>52.063536548696099</v>
      </c>
    </row>
    <row r="20" spans="1:13" x14ac:dyDescent="0.35">
      <c r="A20" s="9" t="s">
        <v>256</v>
      </c>
      <c r="B20" s="9" t="s">
        <v>253</v>
      </c>
      <c r="C20" s="18">
        <v>40.7877500077362</v>
      </c>
      <c r="D20" s="18">
        <v>41.6987164393095</v>
      </c>
      <c r="E20" s="18">
        <v>39.556523038180003</v>
      </c>
      <c r="F20" s="18">
        <v>36.021620083920098</v>
      </c>
      <c r="G20" s="18">
        <v>33.376001252089097</v>
      </c>
      <c r="H20" s="18">
        <v>32.5923791687676</v>
      </c>
      <c r="I20" s="18">
        <v>32.818429949259603</v>
      </c>
      <c r="J20" s="18">
        <v>19.248766762669</v>
      </c>
      <c r="K20" s="18">
        <v>27.932960893854698</v>
      </c>
      <c r="L20" s="18">
        <v>32.904523294024898</v>
      </c>
    </row>
    <row r="21" spans="1:13" x14ac:dyDescent="0.35">
      <c r="A21" s="9" t="s">
        <v>256</v>
      </c>
      <c r="B21" s="9" t="s">
        <v>254</v>
      </c>
      <c r="C21" s="18">
        <v>19.085013008024699</v>
      </c>
      <c r="D21" s="18">
        <v>20.294068163577101</v>
      </c>
      <c r="E21" s="18">
        <v>18.3997317381851</v>
      </c>
      <c r="F21" s="18">
        <v>17.341561668757301</v>
      </c>
      <c r="G21" s="18">
        <v>15.555328636100599</v>
      </c>
      <c r="H21" s="18">
        <v>14.6686846906618</v>
      </c>
      <c r="I21" s="18">
        <v>14.592850969255499</v>
      </c>
      <c r="J21" s="18">
        <v>8.1086211496234295</v>
      </c>
      <c r="K21" s="18">
        <v>11.9497033132801</v>
      </c>
      <c r="L21" s="18">
        <v>13.4656290398175</v>
      </c>
    </row>
    <row r="22" spans="1:13" x14ac:dyDescent="0.35">
      <c r="A22" s="9" t="s">
        <v>256</v>
      </c>
      <c r="B22" s="9" t="s">
        <v>255</v>
      </c>
      <c r="C22" s="18">
        <v>4.9399775135631696</v>
      </c>
      <c r="D22" s="18">
        <v>5.1073634936906398</v>
      </c>
      <c r="E22" s="18">
        <v>4.88230383377691</v>
      </c>
      <c r="F22" s="18">
        <v>4.7189814149584501</v>
      </c>
      <c r="G22" s="18">
        <v>4.2287403130745602</v>
      </c>
      <c r="H22" s="18">
        <v>4.1848491242878296</v>
      </c>
      <c r="I22" s="18">
        <v>4.2120928145293304</v>
      </c>
      <c r="J22" s="18">
        <v>2.0546025202908198</v>
      </c>
      <c r="K22" s="18">
        <v>3.2181039382479701</v>
      </c>
      <c r="L22" s="18">
        <v>3.5514105997384302</v>
      </c>
    </row>
    <row r="23" spans="1:13" x14ac:dyDescent="0.35">
      <c r="A23" s="11" t="s">
        <v>257</v>
      </c>
      <c r="B23" s="11" t="s">
        <v>246</v>
      </c>
      <c r="C23" s="20">
        <v>7.00687940917547</v>
      </c>
      <c r="D23" s="20">
        <v>7.1163453569827402</v>
      </c>
      <c r="E23" s="20">
        <v>6.7028180001360802</v>
      </c>
      <c r="F23" s="20">
        <v>6.2400352726743096</v>
      </c>
      <c r="G23" s="20">
        <v>5.72575054657921</v>
      </c>
      <c r="H23" s="20">
        <v>5.4096923948711799</v>
      </c>
      <c r="I23" s="20">
        <v>5.1273470833033397</v>
      </c>
      <c r="J23" s="20">
        <v>2.7751226277944898</v>
      </c>
      <c r="K23" s="20">
        <v>3.8104831451061201</v>
      </c>
      <c r="L23" s="20">
        <v>4.4976478901792296</v>
      </c>
      <c r="M23" s="25"/>
    </row>
    <row r="24" spans="1:13" x14ac:dyDescent="0.35">
      <c r="A24" s="9" t="s">
        <v>257</v>
      </c>
      <c r="B24" s="9" t="s">
        <v>248</v>
      </c>
      <c r="C24" s="18">
        <v>4.5704048007532E-3</v>
      </c>
      <c r="D24" s="18">
        <v>0</v>
      </c>
      <c r="E24" s="18">
        <v>0</v>
      </c>
      <c r="F24" s="18">
        <v>1.8084736030671698E-2</v>
      </c>
      <c r="G24" s="18">
        <v>4.4744130688656901E-3</v>
      </c>
      <c r="H24" s="18">
        <v>4.4251116234406999E-3</v>
      </c>
      <c r="I24" s="18">
        <v>0</v>
      </c>
      <c r="J24" s="18">
        <v>4.3377925841097996E-3</v>
      </c>
      <c r="K24" s="18">
        <v>0</v>
      </c>
      <c r="L24" s="18">
        <v>1.28493965066774E-2</v>
      </c>
    </row>
    <row r="25" spans="1:13" x14ac:dyDescent="0.35">
      <c r="A25" s="9" t="s">
        <v>257</v>
      </c>
      <c r="B25" s="9" t="s">
        <v>249</v>
      </c>
      <c r="C25" s="18">
        <v>4.2537389014550504</v>
      </c>
      <c r="D25" s="18">
        <v>4.1028446389496702</v>
      </c>
      <c r="E25" s="18">
        <v>3.4852223123242299</v>
      </c>
      <c r="F25" s="18">
        <v>3.76880117860691</v>
      </c>
      <c r="G25" s="18">
        <v>3.4852267998335398</v>
      </c>
      <c r="H25" s="18">
        <v>2.7451605476152499</v>
      </c>
      <c r="I25" s="18">
        <v>2.11778409191183</v>
      </c>
      <c r="J25" s="18">
        <v>0.95878979421530197</v>
      </c>
      <c r="K25" s="18">
        <v>1.0775468458925399</v>
      </c>
      <c r="L25" s="18">
        <v>1.04207840741672</v>
      </c>
    </row>
    <row r="26" spans="1:13" x14ac:dyDescent="0.35">
      <c r="A26" s="9" t="s">
        <v>257</v>
      </c>
      <c r="B26" s="9" t="s">
        <v>250</v>
      </c>
      <c r="C26" s="18">
        <v>11.727046997935799</v>
      </c>
      <c r="D26" s="18">
        <v>12.3318156761061</v>
      </c>
      <c r="E26" s="18">
        <v>11.9034134788653</v>
      </c>
      <c r="F26" s="18">
        <v>10.2339482634237</v>
      </c>
      <c r="G26" s="18">
        <v>9.1360844470508304</v>
      </c>
      <c r="H26" s="18">
        <v>8.1211770540585206</v>
      </c>
      <c r="I26" s="18">
        <v>7.4546627481900902</v>
      </c>
      <c r="J26" s="18">
        <v>4.0806180997162196</v>
      </c>
      <c r="K26" s="18">
        <v>4.8153416574469201</v>
      </c>
      <c r="L26" s="18">
        <v>5.42579306130619</v>
      </c>
    </row>
    <row r="27" spans="1:13" x14ac:dyDescent="0.35">
      <c r="A27" s="9" t="s">
        <v>257</v>
      </c>
      <c r="B27" s="9" t="s">
        <v>251</v>
      </c>
      <c r="C27" s="18">
        <v>15.854684083646401</v>
      </c>
      <c r="D27" s="18">
        <v>15.505728544317099</v>
      </c>
      <c r="E27" s="18">
        <v>14.472419113208</v>
      </c>
      <c r="F27" s="18">
        <v>13.049608092155699</v>
      </c>
      <c r="G27" s="18">
        <v>11.373981455465</v>
      </c>
      <c r="H27" s="18">
        <v>10.6134140898228</v>
      </c>
      <c r="I27" s="18">
        <v>10.3687491785573</v>
      </c>
      <c r="J27" s="18">
        <v>5.2703044809095303</v>
      </c>
      <c r="K27" s="18">
        <v>7.8472872789516899</v>
      </c>
      <c r="L27" s="18">
        <v>8.6851385390428195</v>
      </c>
    </row>
    <row r="28" spans="1:13" x14ac:dyDescent="0.35">
      <c r="A28" s="9" t="s">
        <v>257</v>
      </c>
      <c r="B28" s="9" t="s">
        <v>252</v>
      </c>
      <c r="C28" s="18">
        <v>14.997390975775099</v>
      </c>
      <c r="D28" s="18">
        <v>15.9200074311347</v>
      </c>
      <c r="E28" s="18">
        <v>14.8843913421564</v>
      </c>
      <c r="F28" s="18">
        <v>14.638058953278501</v>
      </c>
      <c r="G28" s="18">
        <v>14.080146730257599</v>
      </c>
      <c r="H28" s="18">
        <v>13.4047022935912</v>
      </c>
      <c r="I28" s="18">
        <v>12.5758926676007</v>
      </c>
      <c r="J28" s="18">
        <v>7.1232892139886799</v>
      </c>
      <c r="K28" s="18">
        <v>8.9261979713186399</v>
      </c>
      <c r="L28" s="18">
        <v>11.1051534766482</v>
      </c>
    </row>
    <row r="29" spans="1:13" x14ac:dyDescent="0.35">
      <c r="A29" s="9" t="s">
        <v>257</v>
      </c>
      <c r="B29" s="9" t="s">
        <v>253</v>
      </c>
      <c r="C29" s="18">
        <v>8.8221268478779198</v>
      </c>
      <c r="D29" s="18">
        <v>8.9030670238106993</v>
      </c>
      <c r="E29" s="18">
        <v>8.7961195968950694</v>
      </c>
      <c r="F29" s="18">
        <v>8.1010152823438304</v>
      </c>
      <c r="G29" s="18">
        <v>7.6425631981187498</v>
      </c>
      <c r="H29" s="18">
        <v>7.3453285236325598</v>
      </c>
      <c r="I29" s="18">
        <v>7.0590405182218801</v>
      </c>
      <c r="J29" s="18">
        <v>4.0214515470743901</v>
      </c>
      <c r="K29" s="18">
        <v>5.9657382131124796</v>
      </c>
      <c r="L29" s="18">
        <v>7.0028828534413297</v>
      </c>
    </row>
    <row r="30" spans="1:13" x14ac:dyDescent="0.35">
      <c r="A30" s="9" t="s">
        <v>257</v>
      </c>
      <c r="B30" s="9" t="s">
        <v>254</v>
      </c>
      <c r="C30" s="18">
        <v>3.7204092179564499</v>
      </c>
      <c r="D30" s="18">
        <v>4.0219436399382698</v>
      </c>
      <c r="E30" s="18">
        <v>3.7131237492737701</v>
      </c>
      <c r="F30" s="18">
        <v>3.49293950714396</v>
      </c>
      <c r="G30" s="18">
        <v>3.1919108358022301</v>
      </c>
      <c r="H30" s="18">
        <v>3.1928023985435301</v>
      </c>
      <c r="I30" s="18">
        <v>3.0947737861921301</v>
      </c>
      <c r="J30" s="18">
        <v>1.6148615832928599</v>
      </c>
      <c r="K30" s="18">
        <v>2.2681561538275101</v>
      </c>
      <c r="L30" s="18">
        <v>2.8356988352342798</v>
      </c>
    </row>
    <row r="31" spans="1:13" x14ac:dyDescent="0.35">
      <c r="A31" s="9" t="s">
        <v>257</v>
      </c>
      <c r="B31" s="9" t="s">
        <v>255</v>
      </c>
      <c r="C31" s="18">
        <v>0.76065177119957605</v>
      </c>
      <c r="D31" s="18">
        <v>0.77558344010034896</v>
      </c>
      <c r="E31" s="18">
        <v>0.72660465913085104</v>
      </c>
      <c r="F31" s="18">
        <v>0.72485222202938204</v>
      </c>
      <c r="G31" s="18">
        <v>0.68652849740932598</v>
      </c>
      <c r="H31" s="18">
        <v>0.688064916934642</v>
      </c>
      <c r="I31" s="18">
        <v>0.64636368078289597</v>
      </c>
      <c r="J31" s="18">
        <v>0.35797781088307601</v>
      </c>
      <c r="K31" s="18">
        <v>0.57411344156635502</v>
      </c>
      <c r="L31" s="18">
        <v>0.67837270516109704</v>
      </c>
    </row>
    <row r="32" spans="1:13" x14ac:dyDescent="0.35">
      <c r="A32"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5"/>
  <sheetViews>
    <sheetView showGridLines="0" workbookViewId="0">
      <selection activeCell="I43" sqref="I43"/>
    </sheetView>
  </sheetViews>
  <sheetFormatPr defaultColWidth="11.07421875" defaultRowHeight="15.5" x14ac:dyDescent="0.35"/>
  <cols>
    <col min="1" max="1" width="37.69140625" customWidth="1"/>
    <col min="2" max="11" width="10.69140625" customWidth="1"/>
  </cols>
  <sheetData>
    <row r="1" spans="1:11" ht="20" x14ac:dyDescent="0.4">
      <c r="A1" s="5" t="s">
        <v>262</v>
      </c>
    </row>
    <row r="2" spans="1:11" x14ac:dyDescent="0.35">
      <c r="A2" t="s">
        <v>62</v>
      </c>
    </row>
    <row r="3" spans="1:11" x14ac:dyDescent="0.35">
      <c r="A3" t="s">
        <v>263</v>
      </c>
    </row>
    <row r="4" spans="1:11" ht="46.5" x14ac:dyDescent="0.35">
      <c r="A4" s="21" t="s">
        <v>143</v>
      </c>
      <c r="B4" s="21" t="s">
        <v>264</v>
      </c>
      <c r="C4" s="21" t="s">
        <v>265</v>
      </c>
      <c r="D4" s="21" t="s">
        <v>266</v>
      </c>
      <c r="E4" s="21" t="s">
        <v>267</v>
      </c>
      <c r="F4" s="21" t="s">
        <v>268</v>
      </c>
      <c r="G4" s="21" t="s">
        <v>269</v>
      </c>
      <c r="H4" s="21" t="s">
        <v>270</v>
      </c>
      <c r="I4" s="21" t="s">
        <v>271</v>
      </c>
      <c r="J4" s="21" t="s">
        <v>272</v>
      </c>
      <c r="K4" s="21" t="s">
        <v>273</v>
      </c>
    </row>
    <row r="5" spans="1:11" x14ac:dyDescent="0.35">
      <c r="A5" s="11" t="s">
        <v>154</v>
      </c>
      <c r="B5" s="20">
        <v>4481</v>
      </c>
      <c r="C5" s="20">
        <v>19459</v>
      </c>
      <c r="D5" s="20">
        <v>21852</v>
      </c>
      <c r="E5" s="20">
        <v>22275</v>
      </c>
      <c r="F5" s="20">
        <v>68067</v>
      </c>
      <c r="G5" s="20">
        <v>100</v>
      </c>
      <c r="H5" s="20">
        <v>100</v>
      </c>
      <c r="I5" s="20">
        <v>100</v>
      </c>
      <c r="J5" s="20">
        <v>100</v>
      </c>
      <c r="K5" s="20">
        <v>100</v>
      </c>
    </row>
    <row r="6" spans="1:11" x14ac:dyDescent="0.35">
      <c r="A6" s="11" t="s">
        <v>155</v>
      </c>
      <c r="B6" s="20">
        <v>2710</v>
      </c>
      <c r="C6" s="20">
        <v>9865</v>
      </c>
      <c r="D6" s="20">
        <v>11236</v>
      </c>
      <c r="E6" s="20">
        <v>10326</v>
      </c>
      <c r="F6" s="20">
        <v>34137</v>
      </c>
      <c r="G6" s="20">
        <v>60.4775719705423</v>
      </c>
      <c r="H6" s="20">
        <v>50.6963358857084</v>
      </c>
      <c r="I6" s="20">
        <v>51.418634449935901</v>
      </c>
      <c r="J6" s="20">
        <v>46.356902356902403</v>
      </c>
      <c r="K6" s="20">
        <v>50.152056062409102</v>
      </c>
    </row>
    <row r="7" spans="1:11" x14ac:dyDescent="0.35">
      <c r="A7" s="11" t="s">
        <v>156</v>
      </c>
      <c r="B7" s="20">
        <v>1028</v>
      </c>
      <c r="C7" s="20">
        <v>3433</v>
      </c>
      <c r="D7" s="20">
        <v>3506</v>
      </c>
      <c r="E7" s="20">
        <v>3176</v>
      </c>
      <c r="F7" s="20">
        <v>11143</v>
      </c>
      <c r="G7" s="20">
        <v>22.941307743807201</v>
      </c>
      <c r="H7" s="20">
        <v>17.642222108022001</v>
      </c>
      <c r="I7" s="20">
        <v>16.044298004759298</v>
      </c>
      <c r="J7" s="20">
        <v>14.258136924803599</v>
      </c>
      <c r="K7" s="20">
        <v>16.370634815696299</v>
      </c>
    </row>
    <row r="8" spans="1:11" x14ac:dyDescent="0.35">
      <c r="A8" s="9" t="s">
        <v>157</v>
      </c>
      <c r="B8" s="18">
        <v>4</v>
      </c>
      <c r="C8" s="18">
        <v>13</v>
      </c>
      <c r="D8" s="18">
        <v>10</v>
      </c>
      <c r="E8" s="18">
        <v>15</v>
      </c>
      <c r="F8" s="18">
        <v>42</v>
      </c>
      <c r="G8" s="18">
        <v>8.9265788886409306E-2</v>
      </c>
      <c r="H8" s="18">
        <v>6.68071329461946E-2</v>
      </c>
      <c r="I8" s="18">
        <v>4.5762401610836501E-2</v>
      </c>
      <c r="J8" s="18">
        <v>6.7340067340067297E-2</v>
      </c>
      <c r="K8" s="18">
        <v>6.1703909383401701E-2</v>
      </c>
    </row>
    <row r="9" spans="1:11" x14ac:dyDescent="0.35">
      <c r="A9" s="9" t="s">
        <v>158</v>
      </c>
      <c r="B9" s="18">
        <v>1</v>
      </c>
      <c r="C9" s="18">
        <v>11</v>
      </c>
      <c r="D9" s="18">
        <v>6</v>
      </c>
      <c r="E9" s="18">
        <v>16</v>
      </c>
      <c r="F9" s="18">
        <v>34</v>
      </c>
      <c r="G9" s="18">
        <v>2.2316447221602299E-2</v>
      </c>
      <c r="H9" s="18">
        <v>5.6529112492933901E-2</v>
      </c>
      <c r="I9" s="18">
        <v>2.7457440966501899E-2</v>
      </c>
      <c r="J9" s="18">
        <v>7.1829405162738502E-2</v>
      </c>
      <c r="K9" s="18">
        <v>4.9950783786563202E-2</v>
      </c>
    </row>
    <row r="10" spans="1:11" x14ac:dyDescent="0.35">
      <c r="A10" s="9" t="s">
        <v>159</v>
      </c>
      <c r="B10" s="18">
        <v>180</v>
      </c>
      <c r="C10" s="18">
        <v>444</v>
      </c>
      <c r="D10" s="18">
        <v>367</v>
      </c>
      <c r="E10" s="18">
        <v>264</v>
      </c>
      <c r="F10" s="18">
        <v>1255</v>
      </c>
      <c r="G10" s="18">
        <v>4.0169604998884196</v>
      </c>
      <c r="H10" s="18">
        <v>2.2817205406238799</v>
      </c>
      <c r="I10" s="18">
        <v>1.6794801391177001</v>
      </c>
      <c r="J10" s="18">
        <v>1.18518518518519</v>
      </c>
      <c r="K10" s="18">
        <v>1.84377157800403</v>
      </c>
    </row>
    <row r="11" spans="1:11" x14ac:dyDescent="0.35">
      <c r="A11" s="9" t="s">
        <v>160</v>
      </c>
      <c r="B11" s="18">
        <v>751</v>
      </c>
      <c r="C11" s="18">
        <v>2440</v>
      </c>
      <c r="D11" s="18">
        <v>2504</v>
      </c>
      <c r="E11" s="18">
        <v>2357</v>
      </c>
      <c r="F11" s="18">
        <v>8052</v>
      </c>
      <c r="G11" s="18">
        <v>16.759651863423301</v>
      </c>
      <c r="H11" s="18">
        <v>12.539184952978101</v>
      </c>
      <c r="I11" s="18">
        <v>11.4589053633535</v>
      </c>
      <c r="J11" s="18">
        <v>10.5813692480359</v>
      </c>
      <c r="K11" s="18">
        <v>11.8295209132179</v>
      </c>
    </row>
    <row r="12" spans="1:11" x14ac:dyDescent="0.35">
      <c r="A12" s="9" t="s">
        <v>161</v>
      </c>
      <c r="B12" s="18">
        <v>49</v>
      </c>
      <c r="C12" s="18">
        <v>128</v>
      </c>
      <c r="D12" s="18">
        <v>134</v>
      </c>
      <c r="E12" s="18">
        <v>74</v>
      </c>
      <c r="F12" s="18">
        <v>385</v>
      </c>
      <c r="G12" s="18">
        <v>1.0935059138585099</v>
      </c>
      <c r="H12" s="18">
        <v>0.65779330900868505</v>
      </c>
      <c r="I12" s="18">
        <v>0.61321618158520996</v>
      </c>
      <c r="J12" s="18">
        <v>0.33221099887766598</v>
      </c>
      <c r="K12" s="18">
        <v>0.56561916934784795</v>
      </c>
    </row>
    <row r="13" spans="1:11" x14ac:dyDescent="0.35">
      <c r="A13" s="9" t="s">
        <v>162</v>
      </c>
      <c r="B13" s="18">
        <v>35</v>
      </c>
      <c r="C13" s="18">
        <v>248</v>
      </c>
      <c r="D13" s="18">
        <v>281</v>
      </c>
      <c r="E13" s="18">
        <v>199</v>
      </c>
      <c r="F13" s="18">
        <v>763</v>
      </c>
      <c r="G13" s="18">
        <v>0.78107565275608104</v>
      </c>
      <c r="H13" s="18">
        <v>1.2744745362043299</v>
      </c>
      <c r="I13" s="18">
        <v>1.2859234852645101</v>
      </c>
      <c r="J13" s="18">
        <v>0.89337822671155998</v>
      </c>
      <c r="K13" s="18">
        <v>1.1209543537984601</v>
      </c>
    </row>
    <row r="14" spans="1:11" x14ac:dyDescent="0.35">
      <c r="A14" s="9" t="s">
        <v>163</v>
      </c>
      <c r="B14" s="18">
        <v>8</v>
      </c>
      <c r="C14" s="18">
        <v>149</v>
      </c>
      <c r="D14" s="18">
        <v>204</v>
      </c>
      <c r="E14" s="18">
        <v>251</v>
      </c>
      <c r="F14" s="18">
        <v>612</v>
      </c>
      <c r="G14" s="18">
        <v>0.178531577772819</v>
      </c>
      <c r="H14" s="18">
        <v>0.76571252376792198</v>
      </c>
      <c r="I14" s="18">
        <v>0.93355299286106497</v>
      </c>
      <c r="J14" s="18">
        <v>1.1268237934904599</v>
      </c>
      <c r="K14" s="18">
        <v>0.89911410815813797</v>
      </c>
    </row>
    <row r="15" spans="1:11" x14ac:dyDescent="0.35">
      <c r="A15" s="11" t="s">
        <v>164</v>
      </c>
      <c r="B15" s="20">
        <v>96</v>
      </c>
      <c r="C15" s="20">
        <v>332</v>
      </c>
      <c r="D15" s="20">
        <v>358</v>
      </c>
      <c r="E15" s="20">
        <v>629</v>
      </c>
      <c r="F15" s="20">
        <v>1415</v>
      </c>
      <c r="G15" s="20">
        <v>2.1423789332738199</v>
      </c>
      <c r="H15" s="20">
        <v>1.7061513952412799</v>
      </c>
      <c r="I15" s="20">
        <v>1.6382939776679499</v>
      </c>
      <c r="J15" s="20">
        <v>2.8237934904601598</v>
      </c>
      <c r="K15" s="20">
        <v>2.07883408994079</v>
      </c>
    </row>
    <row r="16" spans="1:11" x14ac:dyDescent="0.35">
      <c r="A16" s="9" t="s">
        <v>165</v>
      </c>
      <c r="B16" s="18">
        <v>7</v>
      </c>
      <c r="C16" s="18">
        <v>56</v>
      </c>
      <c r="D16" s="18">
        <v>65</v>
      </c>
      <c r="E16" s="18">
        <v>59</v>
      </c>
      <c r="F16" s="18">
        <v>187</v>
      </c>
      <c r="G16" s="18">
        <v>0.156215130551216</v>
      </c>
      <c r="H16" s="18">
        <v>0.28778457269129998</v>
      </c>
      <c r="I16" s="18">
        <v>0.297455610470437</v>
      </c>
      <c r="J16" s="18">
        <v>0.264870931537598</v>
      </c>
      <c r="K16" s="18">
        <v>0.27472931082609803</v>
      </c>
    </row>
    <row r="17" spans="1:11" x14ac:dyDescent="0.35">
      <c r="A17" s="9" t="s">
        <v>166</v>
      </c>
      <c r="B17" s="18">
        <v>25</v>
      </c>
      <c r="C17" s="18">
        <v>77</v>
      </c>
      <c r="D17" s="18">
        <v>71</v>
      </c>
      <c r="E17" s="18">
        <v>192</v>
      </c>
      <c r="F17" s="18">
        <v>365</v>
      </c>
      <c r="G17" s="18">
        <v>0.55791118054005795</v>
      </c>
      <c r="H17" s="18">
        <v>0.39570378745053703</v>
      </c>
      <c r="I17" s="18">
        <v>0.32491305143693899</v>
      </c>
      <c r="J17" s="18">
        <v>0.86195286195286203</v>
      </c>
      <c r="K17" s="18">
        <v>0.53623635535575198</v>
      </c>
    </row>
    <row r="18" spans="1:11" x14ac:dyDescent="0.35">
      <c r="A18" s="9" t="s">
        <v>167</v>
      </c>
      <c r="B18" s="18">
        <v>15</v>
      </c>
      <c r="C18" s="18">
        <v>48</v>
      </c>
      <c r="D18" s="18">
        <v>60</v>
      </c>
      <c r="E18" s="18">
        <v>101</v>
      </c>
      <c r="F18" s="18">
        <v>224</v>
      </c>
      <c r="G18" s="18">
        <v>0.33474670832403502</v>
      </c>
      <c r="H18" s="18">
        <v>0.24667249087825699</v>
      </c>
      <c r="I18" s="18">
        <v>0.274574409665019</v>
      </c>
      <c r="J18" s="18">
        <v>0.45342312008978702</v>
      </c>
      <c r="K18" s="18">
        <v>0.32908751671147501</v>
      </c>
    </row>
    <row r="19" spans="1:11" x14ac:dyDescent="0.35">
      <c r="A19" s="9" t="s">
        <v>168</v>
      </c>
      <c r="B19" s="18">
        <v>5</v>
      </c>
      <c r="C19" s="18">
        <v>24</v>
      </c>
      <c r="D19" s="18">
        <v>29</v>
      </c>
      <c r="E19" s="18">
        <v>76</v>
      </c>
      <c r="F19" s="18">
        <v>134</v>
      </c>
      <c r="G19" s="18">
        <v>0.111582236108012</v>
      </c>
      <c r="H19" s="18">
        <v>0.12333624543912799</v>
      </c>
      <c r="I19" s="18">
        <v>0.13271096467142601</v>
      </c>
      <c r="J19" s="18">
        <v>0.34118967452300802</v>
      </c>
      <c r="K19" s="18">
        <v>0.19686485374704299</v>
      </c>
    </row>
    <row r="20" spans="1:11" x14ac:dyDescent="0.35">
      <c r="A20" s="9" t="s">
        <v>169</v>
      </c>
      <c r="B20" s="18">
        <v>0</v>
      </c>
      <c r="C20" s="18">
        <v>26</v>
      </c>
      <c r="D20" s="18">
        <v>18</v>
      </c>
      <c r="E20" s="18">
        <v>21</v>
      </c>
      <c r="F20" s="18">
        <v>65</v>
      </c>
      <c r="G20" s="18">
        <v>0</v>
      </c>
      <c r="H20" s="18">
        <v>0.13361426589238901</v>
      </c>
      <c r="I20" s="18">
        <v>8.2372322899505801E-2</v>
      </c>
      <c r="J20" s="18">
        <v>9.4276094276094305E-2</v>
      </c>
      <c r="K20" s="18">
        <v>9.5494145474312106E-2</v>
      </c>
    </row>
    <row r="21" spans="1:11" x14ac:dyDescent="0.35">
      <c r="A21" s="9" t="s">
        <v>170</v>
      </c>
      <c r="B21" s="18">
        <v>24</v>
      </c>
      <c r="C21" s="18">
        <v>72</v>
      </c>
      <c r="D21" s="18">
        <v>68</v>
      </c>
      <c r="E21" s="18">
        <v>122</v>
      </c>
      <c r="F21" s="18">
        <v>286</v>
      </c>
      <c r="G21" s="18">
        <v>0.53559473331845597</v>
      </c>
      <c r="H21" s="18">
        <v>0.37000873631738501</v>
      </c>
      <c r="I21" s="18">
        <v>0.31118433095368803</v>
      </c>
      <c r="J21" s="18">
        <v>0.54769921436588098</v>
      </c>
      <c r="K21" s="18">
        <v>0.42017424008697302</v>
      </c>
    </row>
    <row r="22" spans="1:11" x14ac:dyDescent="0.35">
      <c r="A22" s="9" t="s">
        <v>171</v>
      </c>
      <c r="B22" s="18">
        <v>1</v>
      </c>
      <c r="C22" s="18">
        <v>1</v>
      </c>
      <c r="D22" s="18">
        <v>3</v>
      </c>
      <c r="E22" s="18">
        <v>6</v>
      </c>
      <c r="F22" s="18">
        <v>11</v>
      </c>
      <c r="G22" s="18">
        <v>2.2316447221602299E-2</v>
      </c>
      <c r="H22" s="18">
        <v>5.1390102266303502E-3</v>
      </c>
      <c r="I22" s="18">
        <v>1.3728720483251E-2</v>
      </c>
      <c r="J22" s="18">
        <v>2.69360269360269E-2</v>
      </c>
      <c r="K22" s="18">
        <v>1.61605476956528E-2</v>
      </c>
    </row>
    <row r="23" spans="1:11" x14ac:dyDescent="0.35">
      <c r="A23" s="9" t="s">
        <v>172</v>
      </c>
      <c r="B23" s="18">
        <v>19</v>
      </c>
      <c r="C23" s="18">
        <v>28</v>
      </c>
      <c r="D23" s="18">
        <v>44</v>
      </c>
      <c r="E23" s="18">
        <v>52</v>
      </c>
      <c r="F23" s="18">
        <v>143</v>
      </c>
      <c r="G23" s="18">
        <v>0.42401249721044398</v>
      </c>
      <c r="H23" s="18">
        <v>0.14389228634564999</v>
      </c>
      <c r="I23" s="18">
        <v>0.20135456708768101</v>
      </c>
      <c r="J23" s="18">
        <v>0.23344556677889999</v>
      </c>
      <c r="K23" s="18">
        <v>0.21008712004348701</v>
      </c>
    </row>
    <row r="24" spans="1:11" x14ac:dyDescent="0.35">
      <c r="A24" s="11" t="s">
        <v>173</v>
      </c>
      <c r="B24" s="20">
        <v>254</v>
      </c>
      <c r="C24" s="20">
        <v>1313</v>
      </c>
      <c r="D24" s="20">
        <v>2360</v>
      </c>
      <c r="E24" s="20">
        <v>2002</v>
      </c>
      <c r="F24" s="20">
        <v>5929</v>
      </c>
      <c r="G24" s="20">
        <v>5.6683775942869898</v>
      </c>
      <c r="H24" s="20">
        <v>6.7475204275656502</v>
      </c>
      <c r="I24" s="20">
        <v>10.799926780157399</v>
      </c>
      <c r="J24" s="20">
        <v>8.9876543209876605</v>
      </c>
      <c r="K24" s="20">
        <v>8.7105352079568696</v>
      </c>
    </row>
    <row r="25" spans="1:11" x14ac:dyDescent="0.35">
      <c r="A25" s="9" t="s">
        <v>174</v>
      </c>
      <c r="B25" s="18">
        <v>57</v>
      </c>
      <c r="C25" s="18">
        <v>152</v>
      </c>
      <c r="D25" s="18">
        <v>182</v>
      </c>
      <c r="E25" s="18">
        <v>186</v>
      </c>
      <c r="F25" s="18">
        <v>577</v>
      </c>
      <c r="G25" s="18">
        <v>1.27203749163133</v>
      </c>
      <c r="H25" s="18">
        <v>0.78112955444781296</v>
      </c>
      <c r="I25" s="18">
        <v>0.83287570931722499</v>
      </c>
      <c r="J25" s="18">
        <v>0.83501683501683499</v>
      </c>
      <c r="K25" s="18">
        <v>0.84769418367197003</v>
      </c>
    </row>
    <row r="26" spans="1:11" x14ac:dyDescent="0.35">
      <c r="A26" s="9" t="s">
        <v>175</v>
      </c>
      <c r="B26" s="18">
        <v>4</v>
      </c>
      <c r="C26" s="18">
        <v>22</v>
      </c>
      <c r="D26" s="18">
        <v>45</v>
      </c>
      <c r="E26" s="18">
        <v>48</v>
      </c>
      <c r="F26" s="18">
        <v>119</v>
      </c>
      <c r="G26" s="18">
        <v>8.9265788886409306E-2</v>
      </c>
      <c r="H26" s="18">
        <v>0.113058224985868</v>
      </c>
      <c r="I26" s="18">
        <v>0.205930807248764</v>
      </c>
      <c r="J26" s="18">
        <v>0.21548821548821501</v>
      </c>
      <c r="K26" s="18">
        <v>0.17482774325297101</v>
      </c>
    </row>
    <row r="27" spans="1:11" x14ac:dyDescent="0.35">
      <c r="A27" s="9" t="s">
        <v>176</v>
      </c>
      <c r="B27" s="18">
        <v>6</v>
      </c>
      <c r="C27" s="18">
        <v>14</v>
      </c>
      <c r="D27" s="18">
        <v>28</v>
      </c>
      <c r="E27" s="18">
        <v>35</v>
      </c>
      <c r="F27" s="18">
        <v>83</v>
      </c>
      <c r="G27" s="18">
        <v>0.13389868332961399</v>
      </c>
      <c r="H27" s="18">
        <v>7.1946143172824897E-2</v>
      </c>
      <c r="I27" s="18">
        <v>0.128134724510342</v>
      </c>
      <c r="J27" s="18">
        <v>0.15712682379348999</v>
      </c>
      <c r="K27" s="18">
        <v>0.12193867806719901</v>
      </c>
    </row>
    <row r="28" spans="1:11" x14ac:dyDescent="0.35">
      <c r="A28" s="9" t="s">
        <v>177</v>
      </c>
      <c r="B28" s="18">
        <v>33</v>
      </c>
      <c r="C28" s="18">
        <v>82</v>
      </c>
      <c r="D28" s="18">
        <v>58</v>
      </c>
      <c r="E28" s="18">
        <v>31</v>
      </c>
      <c r="F28" s="18">
        <v>204</v>
      </c>
      <c r="G28" s="18">
        <v>0.73644275831287698</v>
      </c>
      <c r="H28" s="18">
        <v>0.42139883858368898</v>
      </c>
      <c r="I28" s="18">
        <v>0.26542192934285203</v>
      </c>
      <c r="J28" s="18">
        <v>0.13916947250280601</v>
      </c>
      <c r="K28" s="18">
        <v>0.29970470271937899</v>
      </c>
    </row>
    <row r="29" spans="1:11" x14ac:dyDescent="0.35">
      <c r="A29" s="9" t="s">
        <v>178</v>
      </c>
      <c r="B29" s="18">
        <v>68</v>
      </c>
      <c r="C29" s="18">
        <v>541</v>
      </c>
      <c r="D29" s="18">
        <v>1334</v>
      </c>
      <c r="E29" s="18">
        <v>1061</v>
      </c>
      <c r="F29" s="18">
        <v>3004</v>
      </c>
      <c r="G29" s="18">
        <v>1.5175184110689599</v>
      </c>
      <c r="H29" s="18">
        <v>2.7802045326070202</v>
      </c>
      <c r="I29" s="18">
        <v>6.10470437488559</v>
      </c>
      <c r="J29" s="18">
        <v>4.7631874298541002</v>
      </c>
      <c r="K29" s="18">
        <v>4.4132986616128198</v>
      </c>
    </row>
    <row r="30" spans="1:11" x14ac:dyDescent="0.35">
      <c r="A30" s="9" t="s">
        <v>179</v>
      </c>
      <c r="B30" s="18">
        <v>46</v>
      </c>
      <c r="C30" s="18">
        <v>268</v>
      </c>
      <c r="D30" s="18">
        <v>429</v>
      </c>
      <c r="E30" s="18">
        <v>355</v>
      </c>
      <c r="F30" s="18">
        <v>1098</v>
      </c>
      <c r="G30" s="18">
        <v>1.02655657219371</v>
      </c>
      <c r="H30" s="18">
        <v>1.37725474073693</v>
      </c>
      <c r="I30" s="18">
        <v>1.96320702910489</v>
      </c>
      <c r="J30" s="18">
        <v>1.59371492704826</v>
      </c>
      <c r="K30" s="18">
        <v>1.61311648816607</v>
      </c>
    </row>
    <row r="31" spans="1:11" x14ac:dyDescent="0.35">
      <c r="A31" s="9" t="s">
        <v>180</v>
      </c>
      <c r="B31" s="18">
        <v>10</v>
      </c>
      <c r="C31" s="18">
        <v>75</v>
      </c>
      <c r="D31" s="18">
        <v>124</v>
      </c>
      <c r="E31" s="18">
        <v>99</v>
      </c>
      <c r="F31" s="18">
        <v>308</v>
      </c>
      <c r="G31" s="18">
        <v>0.22316447221602301</v>
      </c>
      <c r="H31" s="18">
        <v>0.38542576699727599</v>
      </c>
      <c r="I31" s="18">
        <v>0.56745377997437296</v>
      </c>
      <c r="J31" s="18">
        <v>0.44444444444444398</v>
      </c>
      <c r="K31" s="18">
        <v>0.45249533547827903</v>
      </c>
    </row>
    <row r="32" spans="1:11" x14ac:dyDescent="0.35">
      <c r="A32" s="9" t="s">
        <v>181</v>
      </c>
      <c r="B32" s="18">
        <v>30</v>
      </c>
      <c r="C32" s="18">
        <v>159</v>
      </c>
      <c r="D32" s="18">
        <v>160</v>
      </c>
      <c r="E32" s="18">
        <v>187</v>
      </c>
      <c r="F32" s="18">
        <v>536</v>
      </c>
      <c r="G32" s="18">
        <v>0.66949341664807005</v>
      </c>
      <c r="H32" s="18">
        <v>0.81710262603422601</v>
      </c>
      <c r="I32" s="18">
        <v>0.73219842577338501</v>
      </c>
      <c r="J32" s="18">
        <v>0.83950617283950602</v>
      </c>
      <c r="K32" s="18">
        <v>0.78745941498817296</v>
      </c>
    </row>
    <row r="33" spans="1:11" x14ac:dyDescent="0.35">
      <c r="A33" s="11" t="s">
        <v>182</v>
      </c>
      <c r="B33" s="20">
        <v>190</v>
      </c>
      <c r="C33" s="20">
        <v>571</v>
      </c>
      <c r="D33" s="20">
        <v>554</v>
      </c>
      <c r="E33" s="20">
        <v>417</v>
      </c>
      <c r="F33" s="20">
        <v>1732</v>
      </c>
      <c r="G33" s="20">
        <v>4.2401249721044403</v>
      </c>
      <c r="H33" s="20">
        <v>2.9343748394059301</v>
      </c>
      <c r="I33" s="20">
        <v>2.5352370492403402</v>
      </c>
      <c r="J33" s="20">
        <v>1.87205387205387</v>
      </c>
      <c r="K33" s="20">
        <v>2.5445516917155202</v>
      </c>
    </row>
    <row r="34" spans="1:11" x14ac:dyDescent="0.35">
      <c r="A34" s="9" t="s">
        <v>183</v>
      </c>
      <c r="B34" s="18">
        <v>11</v>
      </c>
      <c r="C34" s="18">
        <v>40</v>
      </c>
      <c r="D34" s="18">
        <v>22</v>
      </c>
      <c r="E34" s="18">
        <v>23</v>
      </c>
      <c r="F34" s="18">
        <v>96</v>
      </c>
      <c r="G34" s="18">
        <v>0.24548091943762601</v>
      </c>
      <c r="H34" s="18">
        <v>0.205560409065214</v>
      </c>
      <c r="I34" s="18">
        <v>0.10067728354383999</v>
      </c>
      <c r="J34" s="18">
        <v>0.10325476992143701</v>
      </c>
      <c r="K34" s="18">
        <v>0.14103750716206101</v>
      </c>
    </row>
    <row r="35" spans="1:11" x14ac:dyDescent="0.35">
      <c r="A35" s="9" t="s">
        <v>184</v>
      </c>
      <c r="B35" s="18">
        <v>135</v>
      </c>
      <c r="C35" s="18">
        <v>408</v>
      </c>
      <c r="D35" s="18">
        <v>414</v>
      </c>
      <c r="E35" s="18">
        <v>274</v>
      </c>
      <c r="F35" s="18">
        <v>1231</v>
      </c>
      <c r="G35" s="18">
        <v>3.0127203749163098</v>
      </c>
      <c r="H35" s="18">
        <v>2.0967161724651802</v>
      </c>
      <c r="I35" s="18">
        <v>1.89456342668863</v>
      </c>
      <c r="J35" s="18">
        <v>1.2300785634119</v>
      </c>
      <c r="K35" s="18">
        <v>1.80851220121351</v>
      </c>
    </row>
    <row r="36" spans="1:11" x14ac:dyDescent="0.35">
      <c r="A36" s="9" t="s">
        <v>185</v>
      </c>
      <c r="B36" s="18">
        <v>44</v>
      </c>
      <c r="C36" s="18">
        <v>123</v>
      </c>
      <c r="D36" s="18">
        <v>118</v>
      </c>
      <c r="E36" s="18">
        <v>120</v>
      </c>
      <c r="F36" s="18">
        <v>405</v>
      </c>
      <c r="G36" s="18">
        <v>0.98192367775050204</v>
      </c>
      <c r="H36" s="18">
        <v>0.63209825787553298</v>
      </c>
      <c r="I36" s="18">
        <v>0.53999633900787103</v>
      </c>
      <c r="J36" s="18">
        <v>0.53872053872053904</v>
      </c>
      <c r="K36" s="18">
        <v>0.59500198333994403</v>
      </c>
    </row>
    <row r="37" spans="1:11" x14ac:dyDescent="0.35">
      <c r="A37" s="11" t="s">
        <v>186</v>
      </c>
      <c r="B37" s="20">
        <v>1141</v>
      </c>
      <c r="C37" s="20">
        <v>4193</v>
      </c>
      <c r="D37" s="20">
        <v>4441</v>
      </c>
      <c r="E37" s="20">
        <v>4095</v>
      </c>
      <c r="F37" s="20">
        <v>13870</v>
      </c>
      <c r="G37" s="20">
        <v>25.463066279848199</v>
      </c>
      <c r="H37" s="20">
        <v>21.5478698802611</v>
      </c>
      <c r="I37" s="20">
        <v>20.323082555372501</v>
      </c>
      <c r="J37" s="20">
        <v>18.383838383838398</v>
      </c>
      <c r="K37" s="20">
        <v>20.3769815035186</v>
      </c>
    </row>
    <row r="38" spans="1:11" x14ac:dyDescent="0.35">
      <c r="A38" s="9" t="s">
        <v>187</v>
      </c>
      <c r="B38" s="18">
        <v>743</v>
      </c>
      <c r="C38" s="18">
        <v>2569</v>
      </c>
      <c r="D38" s="18">
        <v>2974</v>
      </c>
      <c r="E38" s="18">
        <v>2767</v>
      </c>
      <c r="F38" s="18">
        <v>9053</v>
      </c>
      <c r="G38" s="18">
        <v>16.581120285650499</v>
      </c>
      <c r="H38" s="18">
        <v>13.2021172722134</v>
      </c>
      <c r="I38" s="18">
        <v>13.6097382390628</v>
      </c>
      <c r="J38" s="18">
        <v>12.4219977553311</v>
      </c>
      <c r="K38" s="18">
        <v>13.3001307535223</v>
      </c>
    </row>
    <row r="39" spans="1:11" x14ac:dyDescent="0.35">
      <c r="A39" s="9" t="s">
        <v>188</v>
      </c>
      <c r="B39" s="18">
        <v>213</v>
      </c>
      <c r="C39" s="18">
        <v>494</v>
      </c>
      <c r="D39" s="18">
        <v>490</v>
      </c>
      <c r="E39" s="18">
        <v>446</v>
      </c>
      <c r="F39" s="18">
        <v>1643</v>
      </c>
      <c r="G39" s="18">
        <v>4.7534032582012902</v>
      </c>
      <c r="H39" s="18">
        <v>2.5386710519553901</v>
      </c>
      <c r="I39" s="18">
        <v>2.2423576789309898</v>
      </c>
      <c r="J39" s="18">
        <v>2.0022446689113398</v>
      </c>
      <c r="K39" s="18">
        <v>2.4137981694506898</v>
      </c>
    </row>
    <row r="40" spans="1:11" x14ac:dyDescent="0.35">
      <c r="A40" s="9" t="s">
        <v>189</v>
      </c>
      <c r="B40" s="18">
        <v>94</v>
      </c>
      <c r="C40" s="18">
        <v>573</v>
      </c>
      <c r="D40" s="18">
        <v>455</v>
      </c>
      <c r="E40" s="18">
        <v>367</v>
      </c>
      <c r="F40" s="18">
        <v>1489</v>
      </c>
      <c r="G40" s="18">
        <v>2.0977460388306199</v>
      </c>
      <c r="H40" s="18">
        <v>2.9446528598591901</v>
      </c>
      <c r="I40" s="18">
        <v>2.0821892732930598</v>
      </c>
      <c r="J40" s="18">
        <v>1.6475869809203101</v>
      </c>
      <c r="K40" s="18">
        <v>2.18755050171155</v>
      </c>
    </row>
    <row r="41" spans="1:11" x14ac:dyDescent="0.35">
      <c r="A41" s="9" t="s">
        <v>190</v>
      </c>
      <c r="B41" s="18">
        <v>84</v>
      </c>
      <c r="C41" s="18">
        <v>528</v>
      </c>
      <c r="D41" s="18">
        <v>497</v>
      </c>
      <c r="E41" s="18">
        <v>468</v>
      </c>
      <c r="F41" s="18">
        <v>1577</v>
      </c>
      <c r="G41" s="18">
        <v>1.8745815666146</v>
      </c>
      <c r="H41" s="18">
        <v>2.7133973996608298</v>
      </c>
      <c r="I41" s="18">
        <v>2.2743913600585799</v>
      </c>
      <c r="J41" s="18">
        <v>2.1010101010100999</v>
      </c>
      <c r="K41" s="18">
        <v>2.31683488327677</v>
      </c>
    </row>
    <row r="42" spans="1:11" x14ac:dyDescent="0.35">
      <c r="A42" s="9" t="s">
        <v>191</v>
      </c>
      <c r="B42" s="18">
        <v>7</v>
      </c>
      <c r="C42" s="18">
        <v>29</v>
      </c>
      <c r="D42" s="18">
        <v>25</v>
      </c>
      <c r="E42" s="18">
        <v>47</v>
      </c>
      <c r="F42" s="18">
        <v>108</v>
      </c>
      <c r="G42" s="18">
        <v>0.156215130551216</v>
      </c>
      <c r="H42" s="18">
        <v>0.14903129657228001</v>
      </c>
      <c r="I42" s="18">
        <v>0.114406004027091</v>
      </c>
      <c r="J42" s="18">
        <v>0.21099887766554401</v>
      </c>
      <c r="K42" s="18">
        <v>0.15866719555731901</v>
      </c>
    </row>
    <row r="43" spans="1:11" x14ac:dyDescent="0.35">
      <c r="A43" s="11" t="s">
        <v>192</v>
      </c>
      <c r="B43" s="20">
        <v>1</v>
      </c>
      <c r="C43" s="20">
        <v>23</v>
      </c>
      <c r="D43" s="20">
        <v>17</v>
      </c>
      <c r="E43" s="20">
        <v>7</v>
      </c>
      <c r="F43" s="20">
        <v>48</v>
      </c>
      <c r="G43" s="20">
        <v>2.2316447221602299E-2</v>
      </c>
      <c r="H43" s="20">
        <v>0.118197235212498</v>
      </c>
      <c r="I43" s="20">
        <v>7.7796082738422104E-2</v>
      </c>
      <c r="J43" s="20">
        <v>3.1425364758698102E-2</v>
      </c>
      <c r="K43" s="20">
        <v>7.0518753581030505E-2</v>
      </c>
    </row>
    <row r="44" spans="1:11" x14ac:dyDescent="0.35">
      <c r="A44" s="11" t="s">
        <v>193</v>
      </c>
      <c r="B44" s="20">
        <v>1771</v>
      </c>
      <c r="C44" s="20">
        <v>9594</v>
      </c>
      <c r="D44" s="20">
        <v>10616</v>
      </c>
      <c r="E44" s="20">
        <v>11949</v>
      </c>
      <c r="F44" s="20">
        <v>33930</v>
      </c>
      <c r="G44" s="20">
        <v>39.5224280294577</v>
      </c>
      <c r="H44" s="20">
        <v>49.3036641142916</v>
      </c>
      <c r="I44" s="20">
        <v>48.581365550064099</v>
      </c>
      <c r="J44" s="20">
        <v>53.643097643097597</v>
      </c>
      <c r="K44" s="20">
        <v>49.847943937590898</v>
      </c>
    </row>
    <row r="45" spans="1:11" x14ac:dyDescent="0.35">
      <c r="A45" s="11" t="s">
        <v>194</v>
      </c>
      <c r="B45" s="20">
        <v>628</v>
      </c>
      <c r="C45" s="20">
        <v>2995</v>
      </c>
      <c r="D45" s="20">
        <v>3656</v>
      </c>
      <c r="E45" s="20">
        <v>3651</v>
      </c>
      <c r="F45" s="20">
        <v>10930</v>
      </c>
      <c r="G45" s="20">
        <v>14.0147288551663</v>
      </c>
      <c r="H45" s="20">
        <v>15.391335628757901</v>
      </c>
      <c r="I45" s="20">
        <v>16.730734028921798</v>
      </c>
      <c r="J45" s="20">
        <v>16.390572390572402</v>
      </c>
      <c r="K45" s="20">
        <v>16.057707846680501</v>
      </c>
    </row>
    <row r="46" spans="1:11" x14ac:dyDescent="0.35">
      <c r="A46" s="9" t="s">
        <v>195</v>
      </c>
      <c r="B46" s="18">
        <v>613</v>
      </c>
      <c r="C46" s="18">
        <v>2921</v>
      </c>
      <c r="D46" s="18">
        <v>3539</v>
      </c>
      <c r="E46" s="18">
        <v>3500</v>
      </c>
      <c r="F46" s="18">
        <v>10573</v>
      </c>
      <c r="G46" s="18">
        <v>13.6799821468422</v>
      </c>
      <c r="H46" s="18">
        <v>15.011048871987301</v>
      </c>
      <c r="I46" s="18">
        <v>16.195313930075098</v>
      </c>
      <c r="J46" s="18">
        <v>15.712682379348999</v>
      </c>
      <c r="K46" s="18">
        <v>15.533224616921601</v>
      </c>
    </row>
    <row r="47" spans="1:11" x14ac:dyDescent="0.35">
      <c r="A47" s="9" t="s">
        <v>196</v>
      </c>
      <c r="B47" s="18">
        <v>15</v>
      </c>
      <c r="C47" s="18">
        <v>72</v>
      </c>
      <c r="D47" s="18">
        <v>111</v>
      </c>
      <c r="E47" s="18">
        <v>147</v>
      </c>
      <c r="F47" s="18">
        <v>345</v>
      </c>
      <c r="G47" s="18">
        <v>0.33474670832403502</v>
      </c>
      <c r="H47" s="18">
        <v>0.37000873631738501</v>
      </c>
      <c r="I47" s="18">
        <v>0.50796265788028605</v>
      </c>
      <c r="J47" s="18">
        <v>0.65993265993266004</v>
      </c>
      <c r="K47" s="18">
        <v>0.50685354136365601</v>
      </c>
    </row>
    <row r="48" spans="1:11" x14ac:dyDescent="0.35">
      <c r="A48" s="9" t="s">
        <v>197</v>
      </c>
      <c r="B48" s="18">
        <v>0</v>
      </c>
      <c r="C48" s="18">
        <v>2</v>
      </c>
      <c r="D48" s="18">
        <v>5</v>
      </c>
      <c r="E48" s="18">
        <v>1</v>
      </c>
      <c r="F48" s="18">
        <v>8</v>
      </c>
      <c r="G48" s="18">
        <v>0</v>
      </c>
      <c r="H48" s="18">
        <v>1.02780204532607E-2</v>
      </c>
      <c r="I48" s="18">
        <v>2.2881200805418299E-2</v>
      </c>
      <c r="J48" s="18">
        <v>4.4893378226711599E-3</v>
      </c>
      <c r="K48" s="18">
        <v>1.17531255968384E-2</v>
      </c>
    </row>
    <row r="49" spans="1:11" x14ac:dyDescent="0.35">
      <c r="A49" s="9" t="s">
        <v>198</v>
      </c>
      <c r="B49" s="18">
        <v>0</v>
      </c>
      <c r="C49" s="18">
        <v>0</v>
      </c>
      <c r="D49" s="18">
        <v>1</v>
      </c>
      <c r="E49" s="18">
        <v>3</v>
      </c>
      <c r="F49" s="18">
        <v>4</v>
      </c>
      <c r="G49" s="18">
        <v>0</v>
      </c>
      <c r="H49" s="18">
        <v>0</v>
      </c>
      <c r="I49" s="18">
        <v>4.5762401610836504E-3</v>
      </c>
      <c r="J49" s="18">
        <v>1.34680134680135E-2</v>
      </c>
      <c r="K49" s="18">
        <v>5.8765627984191998E-3</v>
      </c>
    </row>
    <row r="50" spans="1:11" x14ac:dyDescent="0.35">
      <c r="A50" s="11" t="s">
        <v>199</v>
      </c>
      <c r="B50" s="20">
        <v>43</v>
      </c>
      <c r="C50" s="20">
        <v>427</v>
      </c>
      <c r="D50" s="20">
        <v>465</v>
      </c>
      <c r="E50" s="20">
        <v>512</v>
      </c>
      <c r="F50" s="20">
        <v>1447</v>
      </c>
      <c r="G50" s="20">
        <v>0.95960723052889996</v>
      </c>
      <c r="H50" s="20">
        <v>2.1943573667711598</v>
      </c>
      <c r="I50" s="20">
        <v>2.1279516749038998</v>
      </c>
      <c r="J50" s="20">
        <v>2.2985409652076298</v>
      </c>
      <c r="K50" s="20">
        <v>2.1258465923281502</v>
      </c>
    </row>
    <row r="51" spans="1:11" x14ac:dyDescent="0.35">
      <c r="A51" s="9" t="s">
        <v>200</v>
      </c>
      <c r="B51" s="18">
        <v>20</v>
      </c>
      <c r="C51" s="18">
        <v>136</v>
      </c>
      <c r="D51" s="18">
        <v>163</v>
      </c>
      <c r="E51" s="18">
        <v>216</v>
      </c>
      <c r="F51" s="18">
        <v>535</v>
      </c>
      <c r="G51" s="18">
        <v>0.44632894443204602</v>
      </c>
      <c r="H51" s="18">
        <v>0.69890539082172798</v>
      </c>
      <c r="I51" s="18">
        <v>0.74592714625663603</v>
      </c>
      <c r="J51" s="18">
        <v>0.96969696969696995</v>
      </c>
      <c r="K51" s="18">
        <v>0.78599027428856805</v>
      </c>
    </row>
    <row r="52" spans="1:11" x14ac:dyDescent="0.35">
      <c r="A52" s="9" t="s">
        <v>201</v>
      </c>
      <c r="B52" s="18">
        <v>0</v>
      </c>
      <c r="C52" s="18">
        <v>7</v>
      </c>
      <c r="D52" s="18">
        <v>17</v>
      </c>
      <c r="E52" s="18">
        <v>31</v>
      </c>
      <c r="F52" s="18">
        <v>55</v>
      </c>
      <c r="G52" s="18">
        <v>0</v>
      </c>
      <c r="H52" s="18">
        <v>3.5973071586412497E-2</v>
      </c>
      <c r="I52" s="18">
        <v>7.7796082738422104E-2</v>
      </c>
      <c r="J52" s="18">
        <v>0.13916947250280601</v>
      </c>
      <c r="K52" s="18">
        <v>8.0802738478264094E-2</v>
      </c>
    </row>
    <row r="53" spans="1:11" x14ac:dyDescent="0.35">
      <c r="A53" s="9" t="s">
        <v>202</v>
      </c>
      <c r="B53" s="18">
        <v>7</v>
      </c>
      <c r="C53" s="18">
        <v>41</v>
      </c>
      <c r="D53" s="18">
        <v>46</v>
      </c>
      <c r="E53" s="18">
        <v>71</v>
      </c>
      <c r="F53" s="18">
        <v>165</v>
      </c>
      <c r="G53" s="18">
        <v>0.156215130551216</v>
      </c>
      <c r="H53" s="18">
        <v>0.21069941929184399</v>
      </c>
      <c r="I53" s="18">
        <v>0.21050704740984799</v>
      </c>
      <c r="J53" s="18">
        <v>0.31874298540965201</v>
      </c>
      <c r="K53" s="18">
        <v>0.24240821543479199</v>
      </c>
    </row>
    <row r="54" spans="1:11" x14ac:dyDescent="0.35">
      <c r="A54" s="9" t="s">
        <v>203</v>
      </c>
      <c r="B54" s="18">
        <v>0</v>
      </c>
      <c r="C54" s="18">
        <v>50</v>
      </c>
      <c r="D54" s="18">
        <v>61</v>
      </c>
      <c r="E54" s="18">
        <v>143</v>
      </c>
      <c r="F54" s="18">
        <v>254</v>
      </c>
      <c r="G54" s="18">
        <v>0</v>
      </c>
      <c r="H54" s="18">
        <v>0.25695051133151797</v>
      </c>
      <c r="I54" s="18">
        <v>0.27915064982610299</v>
      </c>
      <c r="J54" s="18">
        <v>0.64197530864197505</v>
      </c>
      <c r="K54" s="18">
        <v>0.37316173769962002</v>
      </c>
    </row>
    <row r="55" spans="1:11" x14ac:dyDescent="0.35">
      <c r="A55" s="9" t="s">
        <v>204</v>
      </c>
      <c r="B55" s="18">
        <v>16</v>
      </c>
      <c r="C55" s="18">
        <v>193</v>
      </c>
      <c r="D55" s="18">
        <v>178</v>
      </c>
      <c r="E55" s="18">
        <v>51</v>
      </c>
      <c r="F55" s="18">
        <v>438</v>
      </c>
      <c r="G55" s="18">
        <v>0.357063155545637</v>
      </c>
      <c r="H55" s="18">
        <v>0.99182897373965795</v>
      </c>
      <c r="I55" s="18">
        <v>0.81457074867289003</v>
      </c>
      <c r="J55" s="18">
        <v>0.228956228956229</v>
      </c>
      <c r="K55" s="18">
        <v>0.64348362642690304</v>
      </c>
    </row>
    <row r="56" spans="1:11" x14ac:dyDescent="0.35">
      <c r="A56" s="11" t="s">
        <v>205</v>
      </c>
      <c r="B56" s="20">
        <v>1100</v>
      </c>
      <c r="C56" s="20">
        <v>6172</v>
      </c>
      <c r="D56" s="20">
        <v>6495</v>
      </c>
      <c r="E56" s="20">
        <v>7786</v>
      </c>
      <c r="F56" s="20">
        <v>21553</v>
      </c>
      <c r="G56" s="20">
        <v>24.5480919437626</v>
      </c>
      <c r="H56" s="20">
        <v>31.717971118762499</v>
      </c>
      <c r="I56" s="20">
        <v>29.7226798462383</v>
      </c>
      <c r="J56" s="20">
        <v>34.953984287317603</v>
      </c>
      <c r="K56" s="20">
        <v>31.664389498582299</v>
      </c>
    </row>
    <row r="57" spans="1:11" x14ac:dyDescent="0.35">
      <c r="A57" s="9" t="s">
        <v>206</v>
      </c>
      <c r="B57" s="18">
        <v>298</v>
      </c>
      <c r="C57" s="18">
        <v>1285</v>
      </c>
      <c r="D57" s="18">
        <v>985</v>
      </c>
      <c r="E57" s="18">
        <v>1405</v>
      </c>
      <c r="F57" s="18">
        <v>3973</v>
      </c>
      <c r="G57" s="18">
        <v>6.6503012720374901</v>
      </c>
      <c r="H57" s="18">
        <v>6.6036281412199997</v>
      </c>
      <c r="I57" s="18">
        <v>4.5075965586673998</v>
      </c>
      <c r="J57" s="18">
        <v>6.3075196408529699</v>
      </c>
      <c r="K57" s="18">
        <v>5.8368959995298804</v>
      </c>
    </row>
    <row r="58" spans="1:11" x14ac:dyDescent="0.35">
      <c r="A58" s="9" t="s">
        <v>207</v>
      </c>
      <c r="B58" s="18">
        <v>209</v>
      </c>
      <c r="C58" s="18">
        <v>1232</v>
      </c>
      <c r="D58" s="18">
        <v>1435</v>
      </c>
      <c r="E58" s="18">
        <v>1743</v>
      </c>
      <c r="F58" s="18">
        <v>4619</v>
      </c>
      <c r="G58" s="18">
        <v>4.6641374693148796</v>
      </c>
      <c r="H58" s="18">
        <v>6.3312605992085897</v>
      </c>
      <c r="I58" s="18">
        <v>6.5669046311550403</v>
      </c>
      <c r="J58" s="18">
        <v>7.8249158249158297</v>
      </c>
      <c r="K58" s="18">
        <v>6.7859608914745797</v>
      </c>
    </row>
    <row r="59" spans="1:11" x14ac:dyDescent="0.35">
      <c r="A59" s="9" t="s">
        <v>208</v>
      </c>
      <c r="B59" s="18">
        <v>115</v>
      </c>
      <c r="C59" s="18">
        <v>1108</v>
      </c>
      <c r="D59" s="18">
        <v>1391</v>
      </c>
      <c r="E59" s="18">
        <v>1757</v>
      </c>
      <c r="F59" s="18">
        <v>4371</v>
      </c>
      <c r="G59" s="18">
        <v>2.5663914304842699</v>
      </c>
      <c r="H59" s="18">
        <v>5.6940233311064299</v>
      </c>
      <c r="I59" s="18">
        <v>6.3655500640673601</v>
      </c>
      <c r="J59" s="18">
        <v>7.8877665544332203</v>
      </c>
      <c r="K59" s="18">
        <v>6.4216139979725897</v>
      </c>
    </row>
    <row r="60" spans="1:11" x14ac:dyDescent="0.35">
      <c r="A60" s="9" t="s">
        <v>209</v>
      </c>
      <c r="B60" s="18">
        <v>378</v>
      </c>
      <c r="C60" s="18">
        <v>1968</v>
      </c>
      <c r="D60" s="18">
        <v>1968</v>
      </c>
      <c r="E60" s="18">
        <v>1819</v>
      </c>
      <c r="F60" s="18">
        <v>6133</v>
      </c>
      <c r="G60" s="18">
        <v>8.4356170497656802</v>
      </c>
      <c r="H60" s="18">
        <v>10.113572126008499</v>
      </c>
      <c r="I60" s="18">
        <v>9.0060406370126298</v>
      </c>
      <c r="J60" s="18">
        <v>8.1661054994388298</v>
      </c>
      <c r="K60" s="18">
        <v>9.0102399106762494</v>
      </c>
    </row>
    <row r="61" spans="1:11" x14ac:dyDescent="0.35">
      <c r="A61" s="9" t="s">
        <v>210</v>
      </c>
      <c r="B61" s="18">
        <v>28</v>
      </c>
      <c r="C61" s="18">
        <v>199</v>
      </c>
      <c r="D61" s="18">
        <v>236</v>
      </c>
      <c r="E61" s="18">
        <v>242</v>
      </c>
      <c r="F61" s="18">
        <v>705</v>
      </c>
      <c r="G61" s="18">
        <v>0.62486052220486499</v>
      </c>
      <c r="H61" s="18">
        <v>1.0226630350994399</v>
      </c>
      <c r="I61" s="18">
        <v>1.0799926780157401</v>
      </c>
      <c r="J61" s="18">
        <v>1.0864197530864199</v>
      </c>
      <c r="K61" s="18">
        <v>1.03574419322138</v>
      </c>
    </row>
    <row r="62" spans="1:11" x14ac:dyDescent="0.35">
      <c r="A62" s="9" t="s">
        <v>211</v>
      </c>
      <c r="B62" s="18">
        <v>1</v>
      </c>
      <c r="C62" s="18">
        <v>18</v>
      </c>
      <c r="D62" s="18">
        <v>36</v>
      </c>
      <c r="E62" s="18">
        <v>30</v>
      </c>
      <c r="F62" s="18">
        <v>85</v>
      </c>
      <c r="G62" s="18">
        <v>2.2316447221602299E-2</v>
      </c>
      <c r="H62" s="18">
        <v>9.2502184079346295E-2</v>
      </c>
      <c r="I62" s="18">
        <v>0.16474464579901199</v>
      </c>
      <c r="J62" s="18">
        <v>0.13468013468013501</v>
      </c>
      <c r="K62" s="18">
        <v>0.12487695946640801</v>
      </c>
    </row>
    <row r="63" spans="1:11" x14ac:dyDescent="0.35">
      <c r="A63" s="9" t="s">
        <v>212</v>
      </c>
      <c r="B63" s="18">
        <v>11</v>
      </c>
      <c r="C63" s="18">
        <v>85</v>
      </c>
      <c r="D63" s="18">
        <v>144</v>
      </c>
      <c r="E63" s="18">
        <v>123</v>
      </c>
      <c r="F63" s="18">
        <v>363</v>
      </c>
      <c r="G63" s="18">
        <v>0.24548091943762601</v>
      </c>
      <c r="H63" s="18">
        <v>0.43681586926358001</v>
      </c>
      <c r="I63" s="18">
        <v>0.65897858319604596</v>
      </c>
      <c r="J63" s="18">
        <v>0.55218855218855201</v>
      </c>
      <c r="K63" s="18">
        <v>0.53329807395654305</v>
      </c>
    </row>
    <row r="64" spans="1:11" x14ac:dyDescent="0.35">
      <c r="A64" s="9" t="s">
        <v>213</v>
      </c>
      <c r="B64" s="18">
        <v>60</v>
      </c>
      <c r="C64" s="18">
        <v>277</v>
      </c>
      <c r="D64" s="18">
        <v>300</v>
      </c>
      <c r="E64" s="18">
        <v>667</v>
      </c>
      <c r="F64" s="18">
        <v>1304</v>
      </c>
      <c r="G64" s="18">
        <v>1.3389868332961401</v>
      </c>
      <c r="H64" s="18">
        <v>1.4235058327766099</v>
      </c>
      <c r="I64" s="18">
        <v>1.3728720483251</v>
      </c>
      <c r="J64" s="18">
        <v>2.9943883277216599</v>
      </c>
      <c r="K64" s="18">
        <v>1.91575947228466</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274</v>
      </c>
    </row>
    <row r="2" spans="1:11" x14ac:dyDescent="0.35">
      <c r="A2" t="s">
        <v>62</v>
      </c>
    </row>
    <row r="3" spans="1:11" x14ac:dyDescent="0.35">
      <c r="A3" t="s">
        <v>261</v>
      </c>
    </row>
    <row r="4" spans="1:11" ht="46.5" x14ac:dyDescent="0.35">
      <c r="A4" s="21" t="s">
        <v>143</v>
      </c>
      <c r="B4" s="21" t="s">
        <v>264</v>
      </c>
      <c r="C4" s="21" t="s">
        <v>265</v>
      </c>
      <c r="D4" s="21" t="s">
        <v>266</v>
      </c>
      <c r="E4" s="21" t="s">
        <v>267</v>
      </c>
      <c r="F4" s="21" t="s">
        <v>268</v>
      </c>
      <c r="G4" s="21" t="s">
        <v>269</v>
      </c>
      <c r="H4" s="21" t="s">
        <v>270</v>
      </c>
      <c r="I4" s="21" t="s">
        <v>271</v>
      </c>
      <c r="J4" s="21" t="s">
        <v>272</v>
      </c>
      <c r="K4" s="21" t="s">
        <v>273</v>
      </c>
    </row>
    <row r="5" spans="1:11" x14ac:dyDescent="0.35">
      <c r="A5" s="11" t="s">
        <v>154</v>
      </c>
      <c r="B5" s="20">
        <v>3905</v>
      </c>
      <c r="C5" s="20">
        <v>16442</v>
      </c>
      <c r="D5" s="20">
        <v>17834</v>
      </c>
      <c r="E5" s="20">
        <v>18194</v>
      </c>
      <c r="F5" s="20">
        <v>56375</v>
      </c>
      <c r="G5" s="20">
        <v>100</v>
      </c>
      <c r="H5" s="20">
        <v>100</v>
      </c>
      <c r="I5" s="20">
        <v>100</v>
      </c>
      <c r="J5" s="20">
        <v>100</v>
      </c>
      <c r="K5" s="20">
        <v>100</v>
      </c>
    </row>
    <row r="6" spans="1:11" x14ac:dyDescent="0.35">
      <c r="A6" s="11" t="s">
        <v>155</v>
      </c>
      <c r="B6" s="20">
        <v>2379</v>
      </c>
      <c r="C6" s="20">
        <v>8334</v>
      </c>
      <c r="D6" s="20">
        <v>9141</v>
      </c>
      <c r="E6" s="20">
        <v>8567</v>
      </c>
      <c r="F6" s="20">
        <v>28421</v>
      </c>
      <c r="G6" s="20">
        <v>60.921895006402004</v>
      </c>
      <c r="H6" s="20">
        <v>50.687264323075098</v>
      </c>
      <c r="I6" s="20">
        <v>51.256027812044401</v>
      </c>
      <c r="J6" s="20">
        <v>47.086951742332602</v>
      </c>
      <c r="K6" s="20">
        <v>50.414190687361398</v>
      </c>
    </row>
    <row r="7" spans="1:11" x14ac:dyDescent="0.35">
      <c r="A7" s="11" t="s">
        <v>156</v>
      </c>
      <c r="B7" s="20">
        <v>844</v>
      </c>
      <c r="C7" s="20">
        <v>2784</v>
      </c>
      <c r="D7" s="20">
        <v>2833</v>
      </c>
      <c r="E7" s="20">
        <v>2515</v>
      </c>
      <c r="F7" s="20">
        <v>8976</v>
      </c>
      <c r="G7" s="20">
        <v>21.6133162612036</v>
      </c>
      <c r="H7" s="20">
        <v>16.932246685318098</v>
      </c>
      <c r="I7" s="20">
        <v>15.8853874621509</v>
      </c>
      <c r="J7" s="20">
        <v>13.823238430251701</v>
      </c>
      <c r="K7" s="20">
        <v>15.9219512195122</v>
      </c>
    </row>
    <row r="8" spans="1:11" x14ac:dyDescent="0.35">
      <c r="A8" s="9" t="s">
        <v>157</v>
      </c>
      <c r="B8" s="18">
        <v>4</v>
      </c>
      <c r="C8" s="18">
        <v>12</v>
      </c>
      <c r="D8" s="18">
        <v>10</v>
      </c>
      <c r="E8" s="18">
        <v>15</v>
      </c>
      <c r="F8" s="18">
        <v>41</v>
      </c>
      <c r="G8" s="18">
        <v>0.102432778489117</v>
      </c>
      <c r="H8" s="18">
        <v>7.2983821919474501E-2</v>
      </c>
      <c r="I8" s="18">
        <v>5.6072670180554E-2</v>
      </c>
      <c r="J8" s="18">
        <v>8.2444762009453706E-2</v>
      </c>
      <c r="K8" s="18">
        <v>7.2727272727272696E-2</v>
      </c>
    </row>
    <row r="9" spans="1:11" x14ac:dyDescent="0.35">
      <c r="A9" s="9" t="s">
        <v>158</v>
      </c>
      <c r="B9" s="18">
        <v>1</v>
      </c>
      <c r="C9" s="18">
        <v>10</v>
      </c>
      <c r="D9" s="18">
        <v>5</v>
      </c>
      <c r="E9" s="18">
        <v>14</v>
      </c>
      <c r="F9" s="18">
        <v>30</v>
      </c>
      <c r="G9" s="18">
        <v>2.5608194622279101E-2</v>
      </c>
      <c r="H9" s="18">
        <v>6.0819851599562103E-2</v>
      </c>
      <c r="I9" s="18">
        <v>2.8036335090277E-2</v>
      </c>
      <c r="J9" s="18">
        <v>7.6948444542156796E-2</v>
      </c>
      <c r="K9" s="18">
        <v>5.3215077605321501E-2</v>
      </c>
    </row>
    <row r="10" spans="1:11" x14ac:dyDescent="0.35">
      <c r="A10" s="9" t="s">
        <v>159</v>
      </c>
      <c r="B10" s="18">
        <v>167</v>
      </c>
      <c r="C10" s="18">
        <v>414</v>
      </c>
      <c r="D10" s="18">
        <v>339</v>
      </c>
      <c r="E10" s="18">
        <v>243</v>
      </c>
      <c r="F10" s="18">
        <v>1163</v>
      </c>
      <c r="G10" s="18">
        <v>4.2765685019206101</v>
      </c>
      <c r="H10" s="18">
        <v>2.5179418562218698</v>
      </c>
      <c r="I10" s="18">
        <v>1.9008635191207801</v>
      </c>
      <c r="J10" s="18">
        <v>1.33560514455315</v>
      </c>
      <c r="K10" s="18">
        <v>2.0629711751662998</v>
      </c>
    </row>
    <row r="11" spans="1:11" x14ac:dyDescent="0.35">
      <c r="A11" s="9" t="s">
        <v>160</v>
      </c>
      <c r="B11" s="18">
        <v>581</v>
      </c>
      <c r="C11" s="18">
        <v>1888</v>
      </c>
      <c r="D11" s="18">
        <v>1958</v>
      </c>
      <c r="E11" s="18">
        <v>1802</v>
      </c>
      <c r="F11" s="18">
        <v>6229</v>
      </c>
      <c r="G11" s="18">
        <v>14.8783610755442</v>
      </c>
      <c r="H11" s="18">
        <v>11.4827879819973</v>
      </c>
      <c r="I11" s="18">
        <v>10.9790288213525</v>
      </c>
      <c r="J11" s="18">
        <v>9.9043640760690295</v>
      </c>
      <c r="K11" s="18">
        <v>11.049223946784901</v>
      </c>
    </row>
    <row r="12" spans="1:11" x14ac:dyDescent="0.35">
      <c r="A12" s="9" t="s">
        <v>161</v>
      </c>
      <c r="B12" s="18">
        <v>49</v>
      </c>
      <c r="C12" s="18">
        <v>113</v>
      </c>
      <c r="D12" s="18">
        <v>109</v>
      </c>
      <c r="E12" s="18">
        <v>62</v>
      </c>
      <c r="F12" s="18">
        <v>333</v>
      </c>
      <c r="G12" s="18">
        <v>1.25480153649168</v>
      </c>
      <c r="H12" s="18">
        <v>0.68726432307505203</v>
      </c>
      <c r="I12" s="18">
        <v>0.611192104968039</v>
      </c>
      <c r="J12" s="18">
        <v>0.34077168297240901</v>
      </c>
      <c r="K12" s="18">
        <v>0.59068736141906897</v>
      </c>
    </row>
    <row r="13" spans="1:11" x14ac:dyDescent="0.35">
      <c r="A13" s="9" t="s">
        <v>162</v>
      </c>
      <c r="B13" s="18">
        <v>35</v>
      </c>
      <c r="C13" s="18">
        <v>239</v>
      </c>
      <c r="D13" s="18">
        <v>273</v>
      </c>
      <c r="E13" s="18">
        <v>190</v>
      </c>
      <c r="F13" s="18">
        <v>737</v>
      </c>
      <c r="G13" s="18">
        <v>0.89628681177976999</v>
      </c>
      <c r="H13" s="18">
        <v>1.45359445322953</v>
      </c>
      <c r="I13" s="18">
        <v>1.53078389592912</v>
      </c>
      <c r="J13" s="18">
        <v>1.0443003187864099</v>
      </c>
      <c r="K13" s="18">
        <v>1.30731707317073</v>
      </c>
    </row>
    <row r="14" spans="1:11" x14ac:dyDescent="0.35">
      <c r="A14" s="9" t="s">
        <v>163</v>
      </c>
      <c r="B14" s="18">
        <v>7</v>
      </c>
      <c r="C14" s="18">
        <v>108</v>
      </c>
      <c r="D14" s="18">
        <v>139</v>
      </c>
      <c r="E14" s="18">
        <v>189</v>
      </c>
      <c r="F14" s="18">
        <v>443</v>
      </c>
      <c r="G14" s="18">
        <v>0.17925736235595399</v>
      </c>
      <c r="H14" s="18">
        <v>0.65685439727527095</v>
      </c>
      <c r="I14" s="18">
        <v>0.77941011550970096</v>
      </c>
      <c r="J14" s="18">
        <v>1.03880400131912</v>
      </c>
      <c r="K14" s="18">
        <v>0.785809312638581</v>
      </c>
    </row>
    <row r="15" spans="1:11" x14ac:dyDescent="0.35">
      <c r="A15" s="11" t="s">
        <v>164</v>
      </c>
      <c r="B15" s="20">
        <v>87</v>
      </c>
      <c r="C15" s="20">
        <v>318</v>
      </c>
      <c r="D15" s="20">
        <v>337</v>
      </c>
      <c r="E15" s="20">
        <v>604</v>
      </c>
      <c r="F15" s="20">
        <v>1346</v>
      </c>
      <c r="G15" s="20">
        <v>2.2279129321382798</v>
      </c>
      <c r="H15" s="20">
        <v>1.9340712808660701</v>
      </c>
      <c r="I15" s="20">
        <v>1.8896489850846701</v>
      </c>
      <c r="J15" s="20">
        <v>3.31977575024733</v>
      </c>
      <c r="K15" s="20">
        <v>2.3875831485587602</v>
      </c>
    </row>
    <row r="16" spans="1:11" x14ac:dyDescent="0.35">
      <c r="A16" s="9" t="s">
        <v>165</v>
      </c>
      <c r="B16" s="18">
        <v>7</v>
      </c>
      <c r="C16" s="18">
        <v>56</v>
      </c>
      <c r="D16" s="18">
        <v>65</v>
      </c>
      <c r="E16" s="18">
        <v>59</v>
      </c>
      <c r="F16" s="18">
        <v>187</v>
      </c>
      <c r="G16" s="18">
        <v>0.17925736235595399</v>
      </c>
      <c r="H16" s="18">
        <v>0.34059116895754799</v>
      </c>
      <c r="I16" s="18">
        <v>0.36447235617360102</v>
      </c>
      <c r="J16" s="18">
        <v>0.32428273057051799</v>
      </c>
      <c r="K16" s="18">
        <v>0.33170731707317103</v>
      </c>
    </row>
    <row r="17" spans="1:11" x14ac:dyDescent="0.35">
      <c r="A17" s="9" t="s">
        <v>166</v>
      </c>
      <c r="B17" s="18">
        <v>24</v>
      </c>
      <c r="C17" s="18">
        <v>75</v>
      </c>
      <c r="D17" s="18">
        <v>70</v>
      </c>
      <c r="E17" s="18">
        <v>189</v>
      </c>
      <c r="F17" s="18">
        <v>358</v>
      </c>
      <c r="G17" s="18">
        <v>0.61459667093469905</v>
      </c>
      <c r="H17" s="18">
        <v>0.45614888699671602</v>
      </c>
      <c r="I17" s="18">
        <v>0.392508691263878</v>
      </c>
      <c r="J17" s="18">
        <v>1.03880400131912</v>
      </c>
      <c r="K17" s="18">
        <v>0.63503325942350297</v>
      </c>
    </row>
    <row r="18" spans="1:11" x14ac:dyDescent="0.35">
      <c r="A18" s="9" t="s">
        <v>167</v>
      </c>
      <c r="B18" s="18">
        <v>13</v>
      </c>
      <c r="C18" s="18">
        <v>47</v>
      </c>
      <c r="D18" s="18">
        <v>55</v>
      </c>
      <c r="E18" s="18">
        <v>96</v>
      </c>
      <c r="F18" s="18">
        <v>211</v>
      </c>
      <c r="G18" s="18">
        <v>0.332906530089629</v>
      </c>
      <c r="H18" s="18">
        <v>0.285853302517942</v>
      </c>
      <c r="I18" s="18">
        <v>0.30839968599304701</v>
      </c>
      <c r="J18" s="18">
        <v>0.52764647686050303</v>
      </c>
      <c r="K18" s="18">
        <v>0.37427937915742798</v>
      </c>
    </row>
    <row r="19" spans="1:11" x14ac:dyDescent="0.35">
      <c r="A19" s="9" t="s">
        <v>168</v>
      </c>
      <c r="B19" s="18">
        <v>5</v>
      </c>
      <c r="C19" s="18">
        <v>24</v>
      </c>
      <c r="D19" s="18">
        <v>29</v>
      </c>
      <c r="E19" s="18">
        <v>76</v>
      </c>
      <c r="F19" s="18">
        <v>134</v>
      </c>
      <c r="G19" s="18">
        <v>0.12804097311139601</v>
      </c>
      <c r="H19" s="18">
        <v>0.145967643838949</v>
      </c>
      <c r="I19" s="18">
        <v>0.16261074352360699</v>
      </c>
      <c r="J19" s="18">
        <v>0.417720127514565</v>
      </c>
      <c r="K19" s="18">
        <v>0.23769401330376899</v>
      </c>
    </row>
    <row r="20" spans="1:11" x14ac:dyDescent="0.35">
      <c r="A20" s="9" t="s">
        <v>169</v>
      </c>
      <c r="B20" s="18">
        <v>0</v>
      </c>
      <c r="C20" s="18">
        <v>20</v>
      </c>
      <c r="D20" s="18">
        <v>11</v>
      </c>
      <c r="E20" s="18">
        <v>18</v>
      </c>
      <c r="F20" s="18">
        <v>49</v>
      </c>
      <c r="G20" s="18">
        <v>0</v>
      </c>
      <c r="H20" s="18">
        <v>0.121639703199124</v>
      </c>
      <c r="I20" s="18">
        <v>6.1679937198609397E-2</v>
      </c>
      <c r="J20" s="18">
        <v>9.8933714411344395E-2</v>
      </c>
      <c r="K20" s="18">
        <v>8.6917960088691806E-2</v>
      </c>
    </row>
    <row r="21" spans="1:11" x14ac:dyDescent="0.35">
      <c r="A21" s="9" t="s">
        <v>170</v>
      </c>
      <c r="B21" s="18">
        <v>24</v>
      </c>
      <c r="C21" s="18">
        <v>69</v>
      </c>
      <c r="D21" s="18">
        <v>66</v>
      </c>
      <c r="E21" s="18">
        <v>121</v>
      </c>
      <c r="F21" s="18">
        <v>280</v>
      </c>
      <c r="G21" s="18">
        <v>0.61459667093469905</v>
      </c>
      <c r="H21" s="18">
        <v>0.41965697603697799</v>
      </c>
      <c r="I21" s="18">
        <v>0.37007962319165599</v>
      </c>
      <c r="J21" s="18">
        <v>0.66505441354292605</v>
      </c>
      <c r="K21" s="18">
        <v>0.49667405764966699</v>
      </c>
    </row>
    <row r="22" spans="1:11" x14ac:dyDescent="0.35">
      <c r="A22" s="9" t="s">
        <v>171</v>
      </c>
      <c r="B22" s="18">
        <v>0</v>
      </c>
      <c r="C22" s="18">
        <v>1</v>
      </c>
      <c r="D22" s="18">
        <v>3</v>
      </c>
      <c r="E22" s="18">
        <v>5</v>
      </c>
      <c r="F22" s="18">
        <v>9</v>
      </c>
      <c r="G22" s="18">
        <v>0</v>
      </c>
      <c r="H22" s="18">
        <v>6.0819851599562104E-3</v>
      </c>
      <c r="I22" s="18">
        <v>1.68218010541662E-2</v>
      </c>
      <c r="J22" s="18">
        <v>2.7481587336484599E-2</v>
      </c>
      <c r="K22" s="18">
        <v>1.5964523281596501E-2</v>
      </c>
    </row>
    <row r="23" spans="1:11" x14ac:dyDescent="0.35">
      <c r="A23" s="9" t="s">
        <v>172</v>
      </c>
      <c r="B23" s="18">
        <v>14</v>
      </c>
      <c r="C23" s="18">
        <v>26</v>
      </c>
      <c r="D23" s="18">
        <v>38</v>
      </c>
      <c r="E23" s="18">
        <v>40</v>
      </c>
      <c r="F23" s="18">
        <v>118</v>
      </c>
      <c r="G23" s="18">
        <v>0.35851472471190798</v>
      </c>
      <c r="H23" s="18">
        <v>0.15813161415886101</v>
      </c>
      <c r="I23" s="18">
        <v>0.213076146686105</v>
      </c>
      <c r="J23" s="18">
        <v>0.21985269869187599</v>
      </c>
      <c r="K23" s="18">
        <v>0.20931263858093099</v>
      </c>
    </row>
    <row r="24" spans="1:11" x14ac:dyDescent="0.35">
      <c r="A24" s="11" t="s">
        <v>173</v>
      </c>
      <c r="B24" s="20">
        <v>237</v>
      </c>
      <c r="C24" s="20">
        <v>1038</v>
      </c>
      <c r="D24" s="20">
        <v>1707</v>
      </c>
      <c r="E24" s="20">
        <v>1602</v>
      </c>
      <c r="F24" s="20">
        <v>4584</v>
      </c>
      <c r="G24" s="20">
        <v>6.0691421254801501</v>
      </c>
      <c r="H24" s="20">
        <v>6.3131005960345501</v>
      </c>
      <c r="I24" s="20">
        <v>9.5716047998205696</v>
      </c>
      <c r="J24" s="20">
        <v>8.8051005826096507</v>
      </c>
      <c r="K24" s="20">
        <v>8.1312638580931296</v>
      </c>
    </row>
    <row r="25" spans="1:11" x14ac:dyDescent="0.35">
      <c r="A25" s="9" t="s">
        <v>174</v>
      </c>
      <c r="B25" s="18">
        <v>57</v>
      </c>
      <c r="C25" s="18">
        <v>144</v>
      </c>
      <c r="D25" s="18">
        <v>168</v>
      </c>
      <c r="E25" s="18">
        <v>180</v>
      </c>
      <c r="F25" s="18">
        <v>549</v>
      </c>
      <c r="G25" s="18">
        <v>1.4596670934699101</v>
      </c>
      <c r="H25" s="18">
        <v>0.87580586303369401</v>
      </c>
      <c r="I25" s="18">
        <v>0.94202085903330701</v>
      </c>
      <c r="J25" s="18">
        <v>0.98933714411344398</v>
      </c>
      <c r="K25" s="18">
        <v>0.97383592017738396</v>
      </c>
    </row>
    <row r="26" spans="1:11" x14ac:dyDescent="0.35">
      <c r="A26" s="9" t="s">
        <v>175</v>
      </c>
      <c r="B26" s="18">
        <v>4</v>
      </c>
      <c r="C26" s="18">
        <v>21</v>
      </c>
      <c r="D26" s="18">
        <v>41</v>
      </c>
      <c r="E26" s="18">
        <v>48</v>
      </c>
      <c r="F26" s="18">
        <v>114</v>
      </c>
      <c r="G26" s="18">
        <v>0.102432778489117</v>
      </c>
      <c r="H26" s="18">
        <v>0.12772168835907999</v>
      </c>
      <c r="I26" s="18">
        <v>0.229897947740271</v>
      </c>
      <c r="J26" s="18">
        <v>0.26382323843025202</v>
      </c>
      <c r="K26" s="18">
        <v>0.202217294900222</v>
      </c>
    </row>
    <row r="27" spans="1:11" x14ac:dyDescent="0.35">
      <c r="A27" s="9" t="s">
        <v>176</v>
      </c>
      <c r="B27" s="18">
        <v>5</v>
      </c>
      <c r="C27" s="18">
        <v>13</v>
      </c>
      <c r="D27" s="18">
        <v>27</v>
      </c>
      <c r="E27" s="18">
        <v>35</v>
      </c>
      <c r="F27" s="18">
        <v>80</v>
      </c>
      <c r="G27" s="18">
        <v>0.12804097311139601</v>
      </c>
      <c r="H27" s="18">
        <v>7.90658070794307E-2</v>
      </c>
      <c r="I27" s="18">
        <v>0.15139620948749599</v>
      </c>
      <c r="J27" s="18">
        <v>0.192371111355392</v>
      </c>
      <c r="K27" s="18">
        <v>0.14190687361419099</v>
      </c>
    </row>
    <row r="28" spans="1:11" x14ac:dyDescent="0.35">
      <c r="A28" s="9" t="s">
        <v>177</v>
      </c>
      <c r="B28" s="18">
        <v>32</v>
      </c>
      <c r="C28" s="18">
        <v>78</v>
      </c>
      <c r="D28" s="18">
        <v>55</v>
      </c>
      <c r="E28" s="18">
        <v>30</v>
      </c>
      <c r="F28" s="18">
        <v>195</v>
      </c>
      <c r="G28" s="18">
        <v>0.819462227912932</v>
      </c>
      <c r="H28" s="18">
        <v>0.47439484247658398</v>
      </c>
      <c r="I28" s="18">
        <v>0.30839968599304701</v>
      </c>
      <c r="J28" s="18">
        <v>0.164889524018907</v>
      </c>
      <c r="K28" s="18">
        <v>0.34589800443459001</v>
      </c>
    </row>
    <row r="29" spans="1:11" x14ac:dyDescent="0.35">
      <c r="A29" s="9" t="s">
        <v>178</v>
      </c>
      <c r="B29" s="18">
        <v>60</v>
      </c>
      <c r="C29" s="18">
        <v>369</v>
      </c>
      <c r="D29" s="18">
        <v>853</v>
      </c>
      <c r="E29" s="18">
        <v>798</v>
      </c>
      <c r="F29" s="18">
        <v>2080</v>
      </c>
      <c r="G29" s="18">
        <v>1.5364916773367501</v>
      </c>
      <c r="H29" s="18">
        <v>2.2442525240238398</v>
      </c>
      <c r="I29" s="18">
        <v>4.7829987664012599</v>
      </c>
      <c r="J29" s="18">
        <v>4.3860613389029304</v>
      </c>
      <c r="K29" s="18">
        <v>3.68957871396896</v>
      </c>
    </row>
    <row r="30" spans="1:11" x14ac:dyDescent="0.35">
      <c r="A30" s="9" t="s">
        <v>179</v>
      </c>
      <c r="B30" s="18">
        <v>42</v>
      </c>
      <c r="C30" s="18">
        <v>222</v>
      </c>
      <c r="D30" s="18">
        <v>357</v>
      </c>
      <c r="E30" s="18">
        <v>281</v>
      </c>
      <c r="F30" s="18">
        <v>902</v>
      </c>
      <c r="G30" s="18">
        <v>1.0755441741357199</v>
      </c>
      <c r="H30" s="18">
        <v>1.35020070551028</v>
      </c>
      <c r="I30" s="18">
        <v>2.00179432544578</v>
      </c>
      <c r="J30" s="18">
        <v>1.54446520831043</v>
      </c>
      <c r="K30" s="18">
        <v>1.6</v>
      </c>
    </row>
    <row r="31" spans="1:11" x14ac:dyDescent="0.35">
      <c r="A31" s="9" t="s">
        <v>180</v>
      </c>
      <c r="B31" s="18">
        <v>8</v>
      </c>
      <c r="C31" s="18">
        <v>55</v>
      </c>
      <c r="D31" s="18">
        <v>82</v>
      </c>
      <c r="E31" s="18">
        <v>70</v>
      </c>
      <c r="F31" s="18">
        <v>215</v>
      </c>
      <c r="G31" s="18">
        <v>0.204865556978233</v>
      </c>
      <c r="H31" s="18">
        <v>0.33450918379759198</v>
      </c>
      <c r="I31" s="18">
        <v>0.459795895480543</v>
      </c>
      <c r="J31" s="18">
        <v>0.38474222271078401</v>
      </c>
      <c r="K31" s="18">
        <v>0.381374722838137</v>
      </c>
    </row>
    <row r="32" spans="1:11" x14ac:dyDescent="0.35">
      <c r="A32" s="9" t="s">
        <v>181</v>
      </c>
      <c r="B32" s="18">
        <v>29</v>
      </c>
      <c r="C32" s="18">
        <v>136</v>
      </c>
      <c r="D32" s="18">
        <v>124</v>
      </c>
      <c r="E32" s="18">
        <v>160</v>
      </c>
      <c r="F32" s="18">
        <v>449</v>
      </c>
      <c r="G32" s="18">
        <v>0.742637644046095</v>
      </c>
      <c r="H32" s="18">
        <v>0.82714998175404497</v>
      </c>
      <c r="I32" s="18">
        <v>0.69530111023886998</v>
      </c>
      <c r="J32" s="18">
        <v>0.87941079476750605</v>
      </c>
      <c r="K32" s="18">
        <v>0.79645232815964495</v>
      </c>
    </row>
    <row r="33" spans="1:11" x14ac:dyDescent="0.35">
      <c r="A33" s="11" t="s">
        <v>182</v>
      </c>
      <c r="B33" s="20">
        <v>172</v>
      </c>
      <c r="C33" s="20">
        <v>501</v>
      </c>
      <c r="D33" s="20">
        <v>465</v>
      </c>
      <c r="E33" s="20">
        <v>331</v>
      </c>
      <c r="F33" s="20">
        <v>1469</v>
      </c>
      <c r="G33" s="20">
        <v>4.4046094750320099</v>
      </c>
      <c r="H33" s="20">
        <v>3.0470745651380602</v>
      </c>
      <c r="I33" s="20">
        <v>2.6073791633957599</v>
      </c>
      <c r="J33" s="20">
        <v>1.81928108167528</v>
      </c>
      <c r="K33" s="20">
        <v>2.6057649667405798</v>
      </c>
    </row>
    <row r="34" spans="1:11" x14ac:dyDescent="0.35">
      <c r="A34" s="9" t="s">
        <v>183</v>
      </c>
      <c r="B34" s="18">
        <v>10</v>
      </c>
      <c r="C34" s="18">
        <v>38</v>
      </c>
      <c r="D34" s="18">
        <v>19</v>
      </c>
      <c r="E34" s="18">
        <v>19</v>
      </c>
      <c r="F34" s="18">
        <v>86</v>
      </c>
      <c r="G34" s="18">
        <v>0.25608194622279101</v>
      </c>
      <c r="H34" s="18">
        <v>0.23111543607833601</v>
      </c>
      <c r="I34" s="18">
        <v>0.106538073343053</v>
      </c>
      <c r="J34" s="18">
        <v>0.104430031878641</v>
      </c>
      <c r="K34" s="18">
        <v>0.152549889135255</v>
      </c>
    </row>
    <row r="35" spans="1:11" x14ac:dyDescent="0.35">
      <c r="A35" s="9" t="s">
        <v>184</v>
      </c>
      <c r="B35" s="18">
        <v>125</v>
      </c>
      <c r="C35" s="18">
        <v>358</v>
      </c>
      <c r="D35" s="18">
        <v>351</v>
      </c>
      <c r="E35" s="18">
        <v>217</v>
      </c>
      <c r="F35" s="18">
        <v>1051</v>
      </c>
      <c r="G35" s="18">
        <v>3.2010243277848902</v>
      </c>
      <c r="H35" s="18">
        <v>2.1773506872643198</v>
      </c>
      <c r="I35" s="18">
        <v>1.96815072333745</v>
      </c>
      <c r="J35" s="18">
        <v>1.19270089040343</v>
      </c>
      <c r="K35" s="18">
        <v>1.8643015521064299</v>
      </c>
    </row>
    <row r="36" spans="1:11" x14ac:dyDescent="0.35">
      <c r="A36" s="9" t="s">
        <v>185</v>
      </c>
      <c r="B36" s="18">
        <v>37</v>
      </c>
      <c r="C36" s="18">
        <v>105</v>
      </c>
      <c r="D36" s="18">
        <v>95</v>
      </c>
      <c r="E36" s="18">
        <v>95</v>
      </c>
      <c r="F36" s="18">
        <v>332</v>
      </c>
      <c r="G36" s="18">
        <v>0.94750320102432795</v>
      </c>
      <c r="H36" s="18">
        <v>0.63860844179540199</v>
      </c>
      <c r="I36" s="18">
        <v>0.53269036671526304</v>
      </c>
      <c r="J36" s="18">
        <v>0.52215015939320697</v>
      </c>
      <c r="K36" s="18">
        <v>0.58891352549889098</v>
      </c>
    </row>
    <row r="37" spans="1:11" x14ac:dyDescent="0.35">
      <c r="A37" s="11" t="s">
        <v>186</v>
      </c>
      <c r="B37" s="20">
        <v>1038</v>
      </c>
      <c r="C37" s="20">
        <v>3677</v>
      </c>
      <c r="D37" s="20">
        <v>3785</v>
      </c>
      <c r="E37" s="20">
        <v>3511</v>
      </c>
      <c r="F37" s="20">
        <v>12011</v>
      </c>
      <c r="G37" s="20">
        <v>26.581306017925701</v>
      </c>
      <c r="H37" s="20">
        <v>22.363459433159001</v>
      </c>
      <c r="I37" s="20">
        <v>21.223505663339701</v>
      </c>
      <c r="J37" s="20">
        <v>19.297570627679502</v>
      </c>
      <c r="K37" s="20">
        <v>21.3055432372506</v>
      </c>
    </row>
    <row r="38" spans="1:11" x14ac:dyDescent="0.35">
      <c r="A38" s="9" t="s">
        <v>187</v>
      </c>
      <c r="B38" s="18">
        <v>673</v>
      </c>
      <c r="C38" s="18">
        <v>2203</v>
      </c>
      <c r="D38" s="18">
        <v>2535</v>
      </c>
      <c r="E38" s="18">
        <v>2383</v>
      </c>
      <c r="F38" s="18">
        <v>7794</v>
      </c>
      <c r="G38" s="18">
        <v>17.234314980793901</v>
      </c>
      <c r="H38" s="18">
        <v>13.398613307383499</v>
      </c>
      <c r="I38" s="18">
        <v>14.214421890770399</v>
      </c>
      <c r="J38" s="18">
        <v>13.0977245245685</v>
      </c>
      <c r="K38" s="18">
        <v>13.8252771618625</v>
      </c>
    </row>
    <row r="39" spans="1:11" x14ac:dyDescent="0.35">
      <c r="A39" s="9" t="s">
        <v>188</v>
      </c>
      <c r="B39" s="18">
        <v>198</v>
      </c>
      <c r="C39" s="18">
        <v>457</v>
      </c>
      <c r="D39" s="18">
        <v>451</v>
      </c>
      <c r="E39" s="18">
        <v>411</v>
      </c>
      <c r="F39" s="18">
        <v>1517</v>
      </c>
      <c r="G39" s="18">
        <v>5.0704225352112697</v>
      </c>
      <c r="H39" s="18">
        <v>2.77946721809999</v>
      </c>
      <c r="I39" s="18">
        <v>2.5288774251429902</v>
      </c>
      <c r="J39" s="18">
        <v>2.2589864790590299</v>
      </c>
      <c r="K39" s="18">
        <v>2.69090909090909</v>
      </c>
    </row>
    <row r="40" spans="1:11" x14ac:dyDescent="0.35">
      <c r="A40" s="9" t="s">
        <v>189</v>
      </c>
      <c r="B40" s="18">
        <v>89</v>
      </c>
      <c r="C40" s="18">
        <v>520</v>
      </c>
      <c r="D40" s="18">
        <v>386</v>
      </c>
      <c r="E40" s="18">
        <v>307</v>
      </c>
      <c r="F40" s="18">
        <v>1302</v>
      </c>
      <c r="G40" s="18">
        <v>2.2791293213828401</v>
      </c>
      <c r="H40" s="18">
        <v>3.16263228317723</v>
      </c>
      <c r="I40" s="18">
        <v>2.1644050689693799</v>
      </c>
      <c r="J40" s="18">
        <v>1.6873694624601501</v>
      </c>
      <c r="K40" s="18">
        <v>2.3095343680709499</v>
      </c>
    </row>
    <row r="41" spans="1:11" x14ac:dyDescent="0.35">
      <c r="A41" s="9" t="s">
        <v>190</v>
      </c>
      <c r="B41" s="18">
        <v>75</v>
      </c>
      <c r="C41" s="18">
        <v>480</v>
      </c>
      <c r="D41" s="18">
        <v>391</v>
      </c>
      <c r="E41" s="18">
        <v>378</v>
      </c>
      <c r="F41" s="18">
        <v>1324</v>
      </c>
      <c r="G41" s="18">
        <v>1.92061459667093</v>
      </c>
      <c r="H41" s="18">
        <v>2.91935287677898</v>
      </c>
      <c r="I41" s="18">
        <v>2.19244140405966</v>
      </c>
      <c r="J41" s="18">
        <v>2.0776080026382302</v>
      </c>
      <c r="K41" s="18">
        <v>2.3485587583148599</v>
      </c>
    </row>
    <row r="42" spans="1:11" x14ac:dyDescent="0.35">
      <c r="A42" s="9" t="s">
        <v>191</v>
      </c>
      <c r="B42" s="18">
        <v>3</v>
      </c>
      <c r="C42" s="18">
        <v>17</v>
      </c>
      <c r="D42" s="18">
        <v>22</v>
      </c>
      <c r="E42" s="18">
        <v>32</v>
      </c>
      <c r="F42" s="18">
        <v>74</v>
      </c>
      <c r="G42" s="18">
        <v>7.6824583866837395E-2</v>
      </c>
      <c r="H42" s="18">
        <v>0.103393747719256</v>
      </c>
      <c r="I42" s="18">
        <v>0.123359874397219</v>
      </c>
      <c r="J42" s="18">
        <v>0.17588215895350101</v>
      </c>
      <c r="K42" s="18">
        <v>0.13126385809312599</v>
      </c>
    </row>
    <row r="43" spans="1:11" x14ac:dyDescent="0.35">
      <c r="A43" s="11" t="s">
        <v>192</v>
      </c>
      <c r="B43" s="20">
        <v>1</v>
      </c>
      <c r="C43" s="20">
        <v>16</v>
      </c>
      <c r="D43" s="20">
        <v>14</v>
      </c>
      <c r="E43" s="20">
        <v>4</v>
      </c>
      <c r="F43" s="20">
        <v>35</v>
      </c>
      <c r="G43" s="20">
        <v>2.5608194622279101E-2</v>
      </c>
      <c r="H43" s="20">
        <v>9.7311762559299395E-2</v>
      </c>
      <c r="I43" s="20">
        <v>7.8501738252775594E-2</v>
      </c>
      <c r="J43" s="20">
        <v>2.1985269869187599E-2</v>
      </c>
      <c r="K43" s="20">
        <v>6.2084257206208401E-2</v>
      </c>
    </row>
    <row r="44" spans="1:11" x14ac:dyDescent="0.35">
      <c r="A44" s="11" t="s">
        <v>193</v>
      </c>
      <c r="B44" s="20">
        <v>1526</v>
      </c>
      <c r="C44" s="20">
        <v>8108</v>
      </c>
      <c r="D44" s="20">
        <v>8693</v>
      </c>
      <c r="E44" s="20">
        <v>9627</v>
      </c>
      <c r="F44" s="20">
        <v>27954</v>
      </c>
      <c r="G44" s="20">
        <v>39.078104993597996</v>
      </c>
      <c r="H44" s="20">
        <v>49.312735676924902</v>
      </c>
      <c r="I44" s="20">
        <v>48.743972187955599</v>
      </c>
      <c r="J44" s="20">
        <v>52.913048257667398</v>
      </c>
      <c r="K44" s="20">
        <v>49.585809312638602</v>
      </c>
    </row>
    <row r="45" spans="1:11" x14ac:dyDescent="0.35">
      <c r="A45" s="11" t="s">
        <v>194</v>
      </c>
      <c r="B45" s="20">
        <v>546</v>
      </c>
      <c r="C45" s="20">
        <v>2541</v>
      </c>
      <c r="D45" s="20">
        <v>3036</v>
      </c>
      <c r="E45" s="20">
        <v>3028</v>
      </c>
      <c r="F45" s="20">
        <v>9151</v>
      </c>
      <c r="G45" s="20">
        <v>13.9820742637644</v>
      </c>
      <c r="H45" s="20">
        <v>15.4543242914487</v>
      </c>
      <c r="I45" s="20">
        <v>17.0236626668162</v>
      </c>
      <c r="J45" s="20">
        <v>16.642849290975001</v>
      </c>
      <c r="K45" s="20">
        <v>16.2323725055432</v>
      </c>
    </row>
    <row r="46" spans="1:11" x14ac:dyDescent="0.35">
      <c r="A46" s="9" t="s">
        <v>195</v>
      </c>
      <c r="B46" s="18">
        <v>535</v>
      </c>
      <c r="C46" s="18">
        <v>2484</v>
      </c>
      <c r="D46" s="18">
        <v>2955</v>
      </c>
      <c r="E46" s="18">
        <v>2915</v>
      </c>
      <c r="F46" s="18">
        <v>8889</v>
      </c>
      <c r="G46" s="18">
        <v>13.700384122919299</v>
      </c>
      <c r="H46" s="18">
        <v>15.107651137331199</v>
      </c>
      <c r="I46" s="18">
        <v>16.5694740383537</v>
      </c>
      <c r="J46" s="18">
        <v>16.021765417170499</v>
      </c>
      <c r="K46" s="18">
        <v>15.7676274944568</v>
      </c>
    </row>
    <row r="47" spans="1:11" x14ac:dyDescent="0.35">
      <c r="A47" s="9" t="s">
        <v>196</v>
      </c>
      <c r="B47" s="18">
        <v>11</v>
      </c>
      <c r="C47" s="18">
        <v>55</v>
      </c>
      <c r="D47" s="18">
        <v>76</v>
      </c>
      <c r="E47" s="18">
        <v>110</v>
      </c>
      <c r="F47" s="18">
        <v>252</v>
      </c>
      <c r="G47" s="18">
        <v>0.28169014084506999</v>
      </c>
      <c r="H47" s="18">
        <v>0.33450918379759198</v>
      </c>
      <c r="I47" s="18">
        <v>0.42615229337221</v>
      </c>
      <c r="J47" s="18">
        <v>0.60459492140266002</v>
      </c>
      <c r="K47" s="18">
        <v>0.44700665188470101</v>
      </c>
    </row>
    <row r="48" spans="1:11" x14ac:dyDescent="0.35">
      <c r="A48" s="9" t="s">
        <v>197</v>
      </c>
      <c r="B48" s="18">
        <v>0</v>
      </c>
      <c r="C48" s="18">
        <v>2</v>
      </c>
      <c r="D48" s="18">
        <v>4</v>
      </c>
      <c r="E48" s="18">
        <v>1</v>
      </c>
      <c r="F48" s="18">
        <v>7</v>
      </c>
      <c r="G48" s="18">
        <v>0</v>
      </c>
      <c r="H48" s="18">
        <v>1.21639703199124E-2</v>
      </c>
      <c r="I48" s="18">
        <v>2.24290680722216E-2</v>
      </c>
      <c r="J48" s="18">
        <v>5.4963174672969101E-3</v>
      </c>
      <c r="K48" s="18">
        <v>1.2416851441241701E-2</v>
      </c>
    </row>
    <row r="49" spans="1:11" x14ac:dyDescent="0.35">
      <c r="A49" s="9" t="s">
        <v>198</v>
      </c>
      <c r="B49" s="18">
        <v>0</v>
      </c>
      <c r="C49" s="18">
        <v>0</v>
      </c>
      <c r="D49" s="18">
        <v>1</v>
      </c>
      <c r="E49" s="18">
        <v>2</v>
      </c>
      <c r="F49" s="18">
        <v>3</v>
      </c>
      <c r="G49" s="18">
        <v>0</v>
      </c>
      <c r="H49" s="18">
        <v>0</v>
      </c>
      <c r="I49" s="18">
        <v>5.6072670180554E-3</v>
      </c>
      <c r="J49" s="18">
        <v>1.0992634934593799E-2</v>
      </c>
      <c r="K49" s="18">
        <v>5.3215077605321499E-3</v>
      </c>
    </row>
    <row r="50" spans="1:11" x14ac:dyDescent="0.35">
      <c r="A50" s="11" t="s">
        <v>199</v>
      </c>
      <c r="B50" s="20">
        <v>38</v>
      </c>
      <c r="C50" s="20">
        <v>374</v>
      </c>
      <c r="D50" s="20">
        <v>392</v>
      </c>
      <c r="E50" s="20">
        <v>397</v>
      </c>
      <c r="F50" s="20">
        <v>1201</v>
      </c>
      <c r="G50" s="20">
        <v>0.97311139564660698</v>
      </c>
      <c r="H50" s="20">
        <v>2.2746624498236199</v>
      </c>
      <c r="I50" s="20">
        <v>2.1980486710777201</v>
      </c>
      <c r="J50" s="20">
        <v>2.1820380345168702</v>
      </c>
      <c r="K50" s="20">
        <v>2.1303769401330399</v>
      </c>
    </row>
    <row r="51" spans="1:11" x14ac:dyDescent="0.35">
      <c r="A51" s="9" t="s">
        <v>200</v>
      </c>
      <c r="B51" s="18">
        <v>15</v>
      </c>
      <c r="C51" s="18">
        <v>107</v>
      </c>
      <c r="D51" s="18">
        <v>123</v>
      </c>
      <c r="E51" s="18">
        <v>167</v>
      </c>
      <c r="F51" s="18">
        <v>412</v>
      </c>
      <c r="G51" s="18">
        <v>0.38412291933418702</v>
      </c>
      <c r="H51" s="18">
        <v>0.650772412115314</v>
      </c>
      <c r="I51" s="18">
        <v>0.68969384322081395</v>
      </c>
      <c r="J51" s="18">
        <v>0.91788501703858405</v>
      </c>
      <c r="K51" s="18">
        <v>0.73082039911308205</v>
      </c>
    </row>
    <row r="52" spans="1:11" x14ac:dyDescent="0.35">
      <c r="A52" s="9" t="s">
        <v>201</v>
      </c>
      <c r="B52" s="18">
        <v>0</v>
      </c>
      <c r="C52" s="18">
        <v>7</v>
      </c>
      <c r="D52" s="18">
        <v>16</v>
      </c>
      <c r="E52" s="18">
        <v>29</v>
      </c>
      <c r="F52" s="18">
        <v>52</v>
      </c>
      <c r="G52" s="18">
        <v>0</v>
      </c>
      <c r="H52" s="18">
        <v>4.2573896119693498E-2</v>
      </c>
      <c r="I52" s="18">
        <v>8.9716272288886401E-2</v>
      </c>
      <c r="J52" s="18">
        <v>0.15939320655160999</v>
      </c>
      <c r="K52" s="18">
        <v>9.2239467849223905E-2</v>
      </c>
    </row>
    <row r="53" spans="1:11" x14ac:dyDescent="0.35">
      <c r="A53" s="9" t="s">
        <v>202</v>
      </c>
      <c r="B53" s="18">
        <v>7</v>
      </c>
      <c r="C53" s="18">
        <v>39</v>
      </c>
      <c r="D53" s="18">
        <v>43</v>
      </c>
      <c r="E53" s="18">
        <v>65</v>
      </c>
      <c r="F53" s="18">
        <v>154</v>
      </c>
      <c r="G53" s="18">
        <v>0.17925736235595399</v>
      </c>
      <c r="H53" s="18">
        <v>0.23719742123829199</v>
      </c>
      <c r="I53" s="18">
        <v>0.241112481776382</v>
      </c>
      <c r="J53" s="18">
        <v>0.35726063537429897</v>
      </c>
      <c r="K53" s="18">
        <v>0.27317073170731698</v>
      </c>
    </row>
    <row r="54" spans="1:11" x14ac:dyDescent="0.35">
      <c r="A54" s="9" t="s">
        <v>203</v>
      </c>
      <c r="B54" s="18">
        <v>0</v>
      </c>
      <c r="C54" s="18">
        <v>34</v>
      </c>
      <c r="D54" s="18">
        <v>36</v>
      </c>
      <c r="E54" s="18">
        <v>86</v>
      </c>
      <c r="F54" s="18">
        <v>156</v>
      </c>
      <c r="G54" s="18">
        <v>0</v>
      </c>
      <c r="H54" s="18">
        <v>0.20678749543851099</v>
      </c>
      <c r="I54" s="18">
        <v>0.201861612649994</v>
      </c>
      <c r="J54" s="18">
        <v>0.47268330218753402</v>
      </c>
      <c r="K54" s="18">
        <v>0.27671840354767202</v>
      </c>
    </row>
    <row r="55" spans="1:11" x14ac:dyDescent="0.35">
      <c r="A55" s="9" t="s">
        <v>204</v>
      </c>
      <c r="B55" s="18">
        <v>16</v>
      </c>
      <c r="C55" s="18">
        <v>187</v>
      </c>
      <c r="D55" s="18">
        <v>174</v>
      </c>
      <c r="E55" s="18">
        <v>50</v>
      </c>
      <c r="F55" s="18">
        <v>427</v>
      </c>
      <c r="G55" s="18">
        <v>0.409731113956466</v>
      </c>
      <c r="H55" s="18">
        <v>1.1373312249118099</v>
      </c>
      <c r="I55" s="18">
        <v>0.97566446114163996</v>
      </c>
      <c r="J55" s="18">
        <v>0.27481587336484598</v>
      </c>
      <c r="K55" s="18">
        <v>0.75742793791574303</v>
      </c>
    </row>
    <row r="56" spans="1:11" x14ac:dyDescent="0.35">
      <c r="A56" s="11" t="s">
        <v>205</v>
      </c>
      <c r="B56" s="20">
        <v>942</v>
      </c>
      <c r="C56" s="20">
        <v>5193</v>
      </c>
      <c r="D56" s="20">
        <v>5265</v>
      </c>
      <c r="E56" s="20">
        <v>6202</v>
      </c>
      <c r="F56" s="20">
        <v>17602</v>
      </c>
      <c r="G56" s="20">
        <v>24.1229193341869</v>
      </c>
      <c r="H56" s="20">
        <v>31.583748935652601</v>
      </c>
      <c r="I56" s="20">
        <v>29.522260850061699</v>
      </c>
      <c r="J56" s="20">
        <v>34.088160932175398</v>
      </c>
      <c r="K56" s="20">
        <v>31.223059866962299</v>
      </c>
    </row>
    <row r="57" spans="1:11" x14ac:dyDescent="0.35">
      <c r="A57" s="9" t="s">
        <v>206</v>
      </c>
      <c r="B57" s="18">
        <v>261</v>
      </c>
      <c r="C57" s="18">
        <v>1132</v>
      </c>
      <c r="D57" s="18">
        <v>845</v>
      </c>
      <c r="E57" s="18">
        <v>1136</v>
      </c>
      <c r="F57" s="18">
        <v>3374</v>
      </c>
      <c r="G57" s="18">
        <v>6.6837387964148496</v>
      </c>
      <c r="H57" s="18">
        <v>6.88480720107043</v>
      </c>
      <c r="I57" s="18">
        <v>4.7381406302568099</v>
      </c>
      <c r="J57" s="18">
        <v>6.2438166428492901</v>
      </c>
      <c r="K57" s="18">
        <v>5.98492239467849</v>
      </c>
    </row>
    <row r="58" spans="1:11" x14ac:dyDescent="0.35">
      <c r="A58" s="9" t="s">
        <v>207</v>
      </c>
      <c r="B58" s="18">
        <v>170</v>
      </c>
      <c r="C58" s="18">
        <v>1050</v>
      </c>
      <c r="D58" s="18">
        <v>1170</v>
      </c>
      <c r="E58" s="18">
        <v>1373</v>
      </c>
      <c r="F58" s="18">
        <v>3763</v>
      </c>
      <c r="G58" s="18">
        <v>4.3533930857874497</v>
      </c>
      <c r="H58" s="18">
        <v>6.3860844179540202</v>
      </c>
      <c r="I58" s="18">
        <v>6.56050241112482</v>
      </c>
      <c r="J58" s="18">
        <v>7.5464438825986599</v>
      </c>
      <c r="K58" s="18">
        <v>6.6749445676274899</v>
      </c>
    </row>
    <row r="59" spans="1:11" x14ac:dyDescent="0.35">
      <c r="A59" s="9" t="s">
        <v>208</v>
      </c>
      <c r="B59" s="18">
        <v>98</v>
      </c>
      <c r="C59" s="18">
        <v>863</v>
      </c>
      <c r="D59" s="18">
        <v>1058</v>
      </c>
      <c r="E59" s="18">
        <v>1400</v>
      </c>
      <c r="F59" s="18">
        <v>3419</v>
      </c>
      <c r="G59" s="18">
        <v>2.5096030729833498</v>
      </c>
      <c r="H59" s="18">
        <v>5.2487531930422104</v>
      </c>
      <c r="I59" s="18">
        <v>5.9324885051026097</v>
      </c>
      <c r="J59" s="18">
        <v>7.69484445421568</v>
      </c>
      <c r="K59" s="18">
        <v>6.0647450110864698</v>
      </c>
    </row>
    <row r="60" spans="1:11" x14ac:dyDescent="0.35">
      <c r="A60" s="9" t="s">
        <v>209</v>
      </c>
      <c r="B60" s="18">
        <v>329</v>
      </c>
      <c r="C60" s="18">
        <v>1679</v>
      </c>
      <c r="D60" s="18">
        <v>1589</v>
      </c>
      <c r="E60" s="18">
        <v>1461</v>
      </c>
      <c r="F60" s="18">
        <v>5058</v>
      </c>
      <c r="G60" s="18">
        <v>8.4250960307298293</v>
      </c>
      <c r="H60" s="18">
        <v>10.2116530835665</v>
      </c>
      <c r="I60" s="18">
        <v>8.9099472916900293</v>
      </c>
      <c r="J60" s="18">
        <v>8.0301198197207899</v>
      </c>
      <c r="K60" s="18">
        <v>8.9720620842572103</v>
      </c>
    </row>
    <row r="61" spans="1:11" x14ac:dyDescent="0.35">
      <c r="A61" s="9" t="s">
        <v>210</v>
      </c>
      <c r="B61" s="18">
        <v>28</v>
      </c>
      <c r="C61" s="18">
        <v>182</v>
      </c>
      <c r="D61" s="18">
        <v>214</v>
      </c>
      <c r="E61" s="18">
        <v>219</v>
      </c>
      <c r="F61" s="18">
        <v>643</v>
      </c>
      <c r="G61" s="18">
        <v>0.71702944942381597</v>
      </c>
      <c r="H61" s="18">
        <v>1.1069212991120301</v>
      </c>
      <c r="I61" s="18">
        <v>1.1999551418638601</v>
      </c>
      <c r="J61" s="18">
        <v>1.2036935253380201</v>
      </c>
      <c r="K61" s="18">
        <v>1.1405764966740599</v>
      </c>
    </row>
    <row r="62" spans="1:11" x14ac:dyDescent="0.35">
      <c r="A62" s="9" t="s">
        <v>211</v>
      </c>
      <c r="B62" s="18">
        <v>1</v>
      </c>
      <c r="C62" s="18">
        <v>15</v>
      </c>
      <c r="D62" s="18">
        <v>32</v>
      </c>
      <c r="E62" s="18">
        <v>28</v>
      </c>
      <c r="F62" s="18">
        <v>76</v>
      </c>
      <c r="G62" s="18">
        <v>2.5608194622279101E-2</v>
      </c>
      <c r="H62" s="18">
        <v>9.1229777399343195E-2</v>
      </c>
      <c r="I62" s="18">
        <v>0.179432544577773</v>
      </c>
      <c r="J62" s="18">
        <v>0.15389688908431401</v>
      </c>
      <c r="K62" s="18">
        <v>0.134811529933481</v>
      </c>
    </row>
    <row r="63" spans="1:11" x14ac:dyDescent="0.35">
      <c r="A63" s="9" t="s">
        <v>212</v>
      </c>
      <c r="B63" s="18">
        <v>8</v>
      </c>
      <c r="C63" s="18">
        <v>68</v>
      </c>
      <c r="D63" s="18">
        <v>127</v>
      </c>
      <c r="E63" s="18">
        <v>112</v>
      </c>
      <c r="F63" s="18">
        <v>315</v>
      </c>
      <c r="G63" s="18">
        <v>0.204865556978233</v>
      </c>
      <c r="H63" s="18">
        <v>0.41357499087702199</v>
      </c>
      <c r="I63" s="18">
        <v>0.71212291129303595</v>
      </c>
      <c r="J63" s="18">
        <v>0.61558755633725404</v>
      </c>
      <c r="K63" s="18">
        <v>0.55875831485587601</v>
      </c>
    </row>
    <row r="64" spans="1:11" x14ac:dyDescent="0.35">
      <c r="A64" s="9" t="s">
        <v>213</v>
      </c>
      <c r="B64" s="18">
        <v>47</v>
      </c>
      <c r="C64" s="18">
        <v>204</v>
      </c>
      <c r="D64" s="18">
        <v>230</v>
      </c>
      <c r="E64" s="18">
        <v>473</v>
      </c>
      <c r="F64" s="18">
        <v>954</v>
      </c>
      <c r="G64" s="18">
        <v>1.20358514724712</v>
      </c>
      <c r="H64" s="18">
        <v>1.2407249726310701</v>
      </c>
      <c r="I64" s="18">
        <v>1.2896714141527399</v>
      </c>
      <c r="J64" s="18">
        <v>2.5997581620314398</v>
      </c>
      <c r="K64" s="18">
        <v>1.6922394678492201</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275</v>
      </c>
    </row>
    <row r="2" spans="1:11" x14ac:dyDescent="0.35">
      <c r="A2" t="s">
        <v>62</v>
      </c>
    </row>
    <row r="3" spans="1:11" x14ac:dyDescent="0.35">
      <c r="A3" t="s">
        <v>261</v>
      </c>
    </row>
    <row r="4" spans="1:11" ht="46.5" x14ac:dyDescent="0.35">
      <c r="A4" s="21" t="s">
        <v>143</v>
      </c>
      <c r="B4" s="21" t="s">
        <v>264</v>
      </c>
      <c r="C4" s="21" t="s">
        <v>265</v>
      </c>
      <c r="D4" s="21" t="s">
        <v>266</v>
      </c>
      <c r="E4" s="21" t="s">
        <v>267</v>
      </c>
      <c r="F4" s="21" t="s">
        <v>268</v>
      </c>
      <c r="G4" s="21" t="s">
        <v>269</v>
      </c>
      <c r="H4" s="21" t="s">
        <v>270</v>
      </c>
      <c r="I4" s="21" t="s">
        <v>271</v>
      </c>
      <c r="J4" s="21" t="s">
        <v>272</v>
      </c>
      <c r="K4" s="21" t="s">
        <v>273</v>
      </c>
    </row>
    <row r="5" spans="1:11" x14ac:dyDescent="0.35">
      <c r="A5" s="11" t="s">
        <v>154</v>
      </c>
      <c r="B5" s="20">
        <v>576</v>
      </c>
      <c r="C5" s="20">
        <v>3017</v>
      </c>
      <c r="D5" s="20">
        <v>4018</v>
      </c>
      <c r="E5" s="20">
        <v>4081</v>
      </c>
      <c r="F5" s="20">
        <v>11692</v>
      </c>
      <c r="G5" s="20">
        <v>100</v>
      </c>
      <c r="H5" s="20">
        <v>100</v>
      </c>
      <c r="I5" s="20">
        <v>100</v>
      </c>
      <c r="J5" s="20">
        <v>100</v>
      </c>
      <c r="K5" s="20">
        <v>100</v>
      </c>
    </row>
    <row r="6" spans="1:11" x14ac:dyDescent="0.35">
      <c r="A6" s="11" t="s">
        <v>155</v>
      </c>
      <c r="B6" s="20">
        <v>331</v>
      </c>
      <c r="C6" s="20">
        <v>1531</v>
      </c>
      <c r="D6" s="20">
        <v>2095</v>
      </c>
      <c r="E6" s="20">
        <v>1759</v>
      </c>
      <c r="F6" s="20">
        <v>5716</v>
      </c>
      <c r="G6" s="20">
        <v>57.4652777777778</v>
      </c>
      <c r="H6" s="20">
        <v>50.745773947630099</v>
      </c>
      <c r="I6" s="20">
        <v>52.140368342458899</v>
      </c>
      <c r="J6" s="20">
        <v>43.102180838029902</v>
      </c>
      <c r="K6" s="20">
        <v>48.888128634964097</v>
      </c>
    </row>
    <row r="7" spans="1:11" x14ac:dyDescent="0.35">
      <c r="A7" s="11" t="s">
        <v>156</v>
      </c>
      <c r="B7" s="20">
        <v>184</v>
      </c>
      <c r="C7" s="20">
        <v>649</v>
      </c>
      <c r="D7" s="20">
        <v>673</v>
      </c>
      <c r="E7" s="20">
        <v>661</v>
      </c>
      <c r="F7" s="20">
        <v>2167</v>
      </c>
      <c r="G7" s="20">
        <v>31.9444444444444</v>
      </c>
      <c r="H7" s="20">
        <v>21.5114352005303</v>
      </c>
      <c r="I7" s="20">
        <v>16.749626679940299</v>
      </c>
      <c r="J7" s="20">
        <v>16.197010536633201</v>
      </c>
      <c r="K7" s="20">
        <v>18.5340403694834</v>
      </c>
    </row>
    <row r="8" spans="1:11" x14ac:dyDescent="0.35">
      <c r="A8" s="9" t="s">
        <v>157</v>
      </c>
      <c r="B8" s="18">
        <v>0</v>
      </c>
      <c r="C8" s="18">
        <v>1</v>
      </c>
      <c r="D8" s="18">
        <v>0</v>
      </c>
      <c r="E8" s="18">
        <v>0</v>
      </c>
      <c r="F8" s="18">
        <v>1</v>
      </c>
      <c r="G8" s="18">
        <v>0</v>
      </c>
      <c r="H8" s="18">
        <v>3.3145508783559798E-2</v>
      </c>
      <c r="I8" s="18">
        <v>0</v>
      </c>
      <c r="J8" s="18">
        <v>0</v>
      </c>
      <c r="K8" s="18">
        <v>8.5528566541224794E-3</v>
      </c>
    </row>
    <row r="9" spans="1:11" x14ac:dyDescent="0.35">
      <c r="A9" s="9" t="s">
        <v>158</v>
      </c>
      <c r="B9" s="18">
        <v>0</v>
      </c>
      <c r="C9" s="18">
        <v>1</v>
      </c>
      <c r="D9" s="18">
        <v>1</v>
      </c>
      <c r="E9" s="18">
        <v>2</v>
      </c>
      <c r="F9" s="18">
        <v>4</v>
      </c>
      <c r="G9" s="18">
        <v>0</v>
      </c>
      <c r="H9" s="18">
        <v>3.3145508783559798E-2</v>
      </c>
      <c r="I9" s="18">
        <v>2.48880039820806E-2</v>
      </c>
      <c r="J9" s="18">
        <v>4.9007596177407499E-2</v>
      </c>
      <c r="K9" s="18">
        <v>3.4211426616489897E-2</v>
      </c>
    </row>
    <row r="10" spans="1:11" x14ac:dyDescent="0.35">
      <c r="A10" s="9" t="s">
        <v>159</v>
      </c>
      <c r="B10" s="18">
        <v>13</v>
      </c>
      <c r="C10" s="18">
        <v>30</v>
      </c>
      <c r="D10" s="18">
        <v>28</v>
      </c>
      <c r="E10" s="18">
        <v>21</v>
      </c>
      <c r="F10" s="18">
        <v>92</v>
      </c>
      <c r="G10" s="18">
        <v>2.2569444444444402</v>
      </c>
      <c r="H10" s="18">
        <v>0.99436526350679499</v>
      </c>
      <c r="I10" s="18">
        <v>0.696864111498258</v>
      </c>
      <c r="J10" s="18">
        <v>0.51457975986277904</v>
      </c>
      <c r="K10" s="18">
        <v>0.78686281217926801</v>
      </c>
    </row>
    <row r="11" spans="1:11" x14ac:dyDescent="0.35">
      <c r="A11" s="9" t="s">
        <v>160</v>
      </c>
      <c r="B11" s="18">
        <v>170</v>
      </c>
      <c r="C11" s="18">
        <v>552</v>
      </c>
      <c r="D11" s="18">
        <v>546</v>
      </c>
      <c r="E11" s="18">
        <v>555</v>
      </c>
      <c r="F11" s="18">
        <v>1823</v>
      </c>
      <c r="G11" s="18">
        <v>29.5138888888889</v>
      </c>
      <c r="H11" s="18">
        <v>18.296320848524999</v>
      </c>
      <c r="I11" s="18">
        <v>13.588850174216001</v>
      </c>
      <c r="J11" s="18">
        <v>13.5996079392306</v>
      </c>
      <c r="K11" s="18">
        <v>15.591857680465299</v>
      </c>
    </row>
    <row r="12" spans="1:11" x14ac:dyDescent="0.35">
      <c r="A12" s="9" t="s">
        <v>161</v>
      </c>
      <c r="B12" s="18">
        <v>0</v>
      </c>
      <c r="C12" s="18">
        <v>15</v>
      </c>
      <c r="D12" s="18">
        <v>25</v>
      </c>
      <c r="E12" s="18">
        <v>12</v>
      </c>
      <c r="F12" s="18">
        <v>52</v>
      </c>
      <c r="G12" s="18">
        <v>0</v>
      </c>
      <c r="H12" s="18">
        <v>0.497182631753397</v>
      </c>
      <c r="I12" s="18">
        <v>0.62220009955201605</v>
      </c>
      <c r="J12" s="18">
        <v>0.29404557706444501</v>
      </c>
      <c r="K12" s="18">
        <v>0.44474854601436897</v>
      </c>
    </row>
    <row r="13" spans="1:11" x14ac:dyDescent="0.35">
      <c r="A13" s="9" t="s">
        <v>162</v>
      </c>
      <c r="B13" s="18">
        <v>0</v>
      </c>
      <c r="C13" s="18">
        <v>9</v>
      </c>
      <c r="D13" s="18">
        <v>8</v>
      </c>
      <c r="E13" s="18">
        <v>9</v>
      </c>
      <c r="F13" s="18">
        <v>26</v>
      </c>
      <c r="G13" s="18">
        <v>0</v>
      </c>
      <c r="H13" s="18">
        <v>0.29830957905203798</v>
      </c>
      <c r="I13" s="18">
        <v>0.19910403185664499</v>
      </c>
      <c r="J13" s="18">
        <v>0.22053418279833401</v>
      </c>
      <c r="K13" s="18">
        <v>0.22237427300718399</v>
      </c>
    </row>
    <row r="14" spans="1:11" x14ac:dyDescent="0.35">
      <c r="A14" s="9" t="s">
        <v>163</v>
      </c>
      <c r="B14" s="18">
        <v>1</v>
      </c>
      <c r="C14" s="18">
        <v>41</v>
      </c>
      <c r="D14" s="18">
        <v>65</v>
      </c>
      <c r="E14" s="18">
        <v>62</v>
      </c>
      <c r="F14" s="18">
        <v>169</v>
      </c>
      <c r="G14" s="18">
        <v>0.17361111111111099</v>
      </c>
      <c r="H14" s="18">
        <v>1.35896586012595</v>
      </c>
      <c r="I14" s="18">
        <v>1.61772025883524</v>
      </c>
      <c r="J14" s="18">
        <v>1.5192354814996301</v>
      </c>
      <c r="K14" s="18">
        <v>1.4454327745466999</v>
      </c>
    </row>
    <row r="15" spans="1:11" x14ac:dyDescent="0.35">
      <c r="A15" s="11" t="s">
        <v>164</v>
      </c>
      <c r="B15" s="20">
        <v>9</v>
      </c>
      <c r="C15" s="20">
        <v>14</v>
      </c>
      <c r="D15" s="20">
        <v>21</v>
      </c>
      <c r="E15" s="20">
        <v>25</v>
      </c>
      <c r="F15" s="20">
        <v>69</v>
      </c>
      <c r="G15" s="20">
        <v>1.5625</v>
      </c>
      <c r="H15" s="20">
        <v>0.46403712296983801</v>
      </c>
      <c r="I15" s="20">
        <v>0.52264808362369297</v>
      </c>
      <c r="J15" s="20">
        <v>0.61259495221759397</v>
      </c>
      <c r="K15" s="20">
        <v>0.59014710913445101</v>
      </c>
    </row>
    <row r="16" spans="1:11" x14ac:dyDescent="0.35">
      <c r="A16" s="9" t="s">
        <v>165</v>
      </c>
      <c r="B16" s="18">
        <v>0</v>
      </c>
      <c r="C16" s="18">
        <v>0</v>
      </c>
      <c r="D16" s="18">
        <v>0</v>
      </c>
      <c r="E16" s="18">
        <v>0</v>
      </c>
      <c r="F16" s="18">
        <v>0</v>
      </c>
      <c r="G16" s="18">
        <v>0</v>
      </c>
      <c r="H16" s="18">
        <v>0</v>
      </c>
      <c r="I16" s="18">
        <v>0</v>
      </c>
      <c r="J16" s="18">
        <v>0</v>
      </c>
      <c r="K16" s="18">
        <v>0</v>
      </c>
    </row>
    <row r="17" spans="1:11" x14ac:dyDescent="0.35">
      <c r="A17" s="9" t="s">
        <v>166</v>
      </c>
      <c r="B17" s="18">
        <v>1</v>
      </c>
      <c r="C17" s="18">
        <v>2</v>
      </c>
      <c r="D17" s="18">
        <v>1</v>
      </c>
      <c r="E17" s="18">
        <v>3</v>
      </c>
      <c r="F17" s="18">
        <v>7</v>
      </c>
      <c r="G17" s="18">
        <v>0.17361111111111099</v>
      </c>
      <c r="H17" s="18">
        <v>6.6291017567119706E-2</v>
      </c>
      <c r="I17" s="18">
        <v>2.48880039820806E-2</v>
      </c>
      <c r="J17" s="18">
        <v>7.3511394266111293E-2</v>
      </c>
      <c r="K17" s="18">
        <v>5.9869996578857297E-2</v>
      </c>
    </row>
    <row r="18" spans="1:11" x14ac:dyDescent="0.35">
      <c r="A18" s="9" t="s">
        <v>167</v>
      </c>
      <c r="B18" s="18">
        <v>2</v>
      </c>
      <c r="C18" s="18">
        <v>1</v>
      </c>
      <c r="D18" s="18">
        <v>5</v>
      </c>
      <c r="E18" s="18">
        <v>5</v>
      </c>
      <c r="F18" s="18">
        <v>13</v>
      </c>
      <c r="G18" s="18">
        <v>0.34722222222222199</v>
      </c>
      <c r="H18" s="18">
        <v>3.3145508783559798E-2</v>
      </c>
      <c r="I18" s="18">
        <v>0.124440019910403</v>
      </c>
      <c r="J18" s="18">
        <v>0.12251899044351899</v>
      </c>
      <c r="K18" s="18">
        <v>0.11118713650359199</v>
      </c>
    </row>
    <row r="19" spans="1:11" x14ac:dyDescent="0.35">
      <c r="A19" s="9" t="s">
        <v>168</v>
      </c>
      <c r="B19" s="18">
        <v>0</v>
      </c>
      <c r="C19" s="18">
        <v>0</v>
      </c>
      <c r="D19" s="18">
        <v>0</v>
      </c>
      <c r="E19" s="18">
        <v>0</v>
      </c>
      <c r="F19" s="18">
        <v>0</v>
      </c>
      <c r="G19" s="18">
        <v>0</v>
      </c>
      <c r="H19" s="18">
        <v>0</v>
      </c>
      <c r="I19" s="18">
        <v>0</v>
      </c>
      <c r="J19" s="18">
        <v>0</v>
      </c>
      <c r="K19" s="18">
        <v>0</v>
      </c>
    </row>
    <row r="20" spans="1:11" x14ac:dyDescent="0.35">
      <c r="A20" s="9" t="s">
        <v>169</v>
      </c>
      <c r="B20" s="18">
        <v>0</v>
      </c>
      <c r="C20" s="18">
        <v>6</v>
      </c>
      <c r="D20" s="18">
        <v>7</v>
      </c>
      <c r="E20" s="18">
        <v>3</v>
      </c>
      <c r="F20" s="18">
        <v>16</v>
      </c>
      <c r="G20" s="18">
        <v>0</v>
      </c>
      <c r="H20" s="18">
        <v>0.19887305270135899</v>
      </c>
      <c r="I20" s="18">
        <v>0.174216027874564</v>
      </c>
      <c r="J20" s="18">
        <v>7.3511394266111293E-2</v>
      </c>
      <c r="K20" s="18">
        <v>0.13684570646596</v>
      </c>
    </row>
    <row r="21" spans="1:11" x14ac:dyDescent="0.35">
      <c r="A21" s="9" t="s">
        <v>170</v>
      </c>
      <c r="B21" s="18">
        <v>0</v>
      </c>
      <c r="C21" s="18">
        <v>3</v>
      </c>
      <c r="D21" s="18">
        <v>2</v>
      </c>
      <c r="E21" s="18">
        <v>1</v>
      </c>
      <c r="F21" s="18">
        <v>6</v>
      </c>
      <c r="G21" s="18">
        <v>0</v>
      </c>
      <c r="H21" s="18">
        <v>9.9436526350679497E-2</v>
      </c>
      <c r="I21" s="18">
        <v>4.9776007964161303E-2</v>
      </c>
      <c r="J21" s="18">
        <v>2.4503798088703701E-2</v>
      </c>
      <c r="K21" s="18">
        <v>5.1317139924734897E-2</v>
      </c>
    </row>
    <row r="22" spans="1:11" x14ac:dyDescent="0.35">
      <c r="A22" s="9" t="s">
        <v>171</v>
      </c>
      <c r="B22" s="18">
        <v>1</v>
      </c>
      <c r="C22" s="18">
        <v>0</v>
      </c>
      <c r="D22" s="18">
        <v>0</v>
      </c>
      <c r="E22" s="18">
        <v>1</v>
      </c>
      <c r="F22" s="18">
        <v>2</v>
      </c>
      <c r="G22" s="18">
        <v>0.17361111111111099</v>
      </c>
      <c r="H22" s="18">
        <v>0</v>
      </c>
      <c r="I22" s="18">
        <v>0</v>
      </c>
      <c r="J22" s="18">
        <v>2.4503798088703701E-2</v>
      </c>
      <c r="K22" s="18">
        <v>1.7105713308245001E-2</v>
      </c>
    </row>
    <row r="23" spans="1:11" x14ac:dyDescent="0.35">
      <c r="A23" s="9" t="s">
        <v>172</v>
      </c>
      <c r="B23" s="18">
        <v>5</v>
      </c>
      <c r="C23" s="18">
        <v>2</v>
      </c>
      <c r="D23" s="18">
        <v>6</v>
      </c>
      <c r="E23" s="18">
        <v>12</v>
      </c>
      <c r="F23" s="18">
        <v>25</v>
      </c>
      <c r="G23" s="18">
        <v>0.86805555555555602</v>
      </c>
      <c r="H23" s="18">
        <v>6.6291017567119706E-2</v>
      </c>
      <c r="I23" s="18">
        <v>0.14932802389248401</v>
      </c>
      <c r="J23" s="18">
        <v>0.29404557706444501</v>
      </c>
      <c r="K23" s="18">
        <v>0.21382141635306201</v>
      </c>
    </row>
    <row r="24" spans="1:11" x14ac:dyDescent="0.35">
      <c r="A24" s="11" t="s">
        <v>173</v>
      </c>
      <c r="B24" s="20">
        <v>17</v>
      </c>
      <c r="C24" s="20">
        <v>275</v>
      </c>
      <c r="D24" s="20">
        <v>653</v>
      </c>
      <c r="E24" s="20">
        <v>400</v>
      </c>
      <c r="F24" s="20">
        <v>1345</v>
      </c>
      <c r="G24" s="20">
        <v>2.9513888888888902</v>
      </c>
      <c r="H24" s="20">
        <v>9.1150149154789499</v>
      </c>
      <c r="I24" s="20">
        <v>16.251866600298701</v>
      </c>
      <c r="J24" s="20">
        <v>9.8015192354814999</v>
      </c>
      <c r="K24" s="20">
        <v>11.503592199794699</v>
      </c>
    </row>
    <row r="25" spans="1:11" x14ac:dyDescent="0.35">
      <c r="A25" s="9" t="s">
        <v>174</v>
      </c>
      <c r="B25" s="18">
        <v>0</v>
      </c>
      <c r="C25" s="18">
        <v>8</v>
      </c>
      <c r="D25" s="18">
        <v>14</v>
      </c>
      <c r="E25" s="18">
        <v>6</v>
      </c>
      <c r="F25" s="18">
        <v>28</v>
      </c>
      <c r="G25" s="18">
        <v>0</v>
      </c>
      <c r="H25" s="18">
        <v>0.26516407026847899</v>
      </c>
      <c r="I25" s="18">
        <v>0.348432055749129</v>
      </c>
      <c r="J25" s="18">
        <v>0.147022788532223</v>
      </c>
      <c r="K25" s="18">
        <v>0.23947998631542899</v>
      </c>
    </row>
    <row r="26" spans="1:11" x14ac:dyDescent="0.35">
      <c r="A26" s="9" t="s">
        <v>175</v>
      </c>
      <c r="B26" s="18">
        <v>0</v>
      </c>
      <c r="C26" s="18">
        <v>1</v>
      </c>
      <c r="D26" s="18">
        <v>4</v>
      </c>
      <c r="E26" s="18">
        <v>0</v>
      </c>
      <c r="F26" s="18">
        <v>5</v>
      </c>
      <c r="G26" s="18">
        <v>0</v>
      </c>
      <c r="H26" s="18">
        <v>3.3145508783559798E-2</v>
      </c>
      <c r="I26" s="18">
        <v>9.9552015928322607E-2</v>
      </c>
      <c r="J26" s="18">
        <v>0</v>
      </c>
      <c r="K26" s="18">
        <v>4.2764283270612401E-2</v>
      </c>
    </row>
    <row r="27" spans="1:11" x14ac:dyDescent="0.35">
      <c r="A27" s="9" t="s">
        <v>176</v>
      </c>
      <c r="B27" s="18">
        <v>1</v>
      </c>
      <c r="C27" s="18">
        <v>1</v>
      </c>
      <c r="D27" s="18">
        <v>1</v>
      </c>
      <c r="E27" s="18">
        <v>0</v>
      </c>
      <c r="F27" s="18">
        <v>3</v>
      </c>
      <c r="G27" s="18">
        <v>0.17361111111111099</v>
      </c>
      <c r="H27" s="18">
        <v>3.3145508783559798E-2</v>
      </c>
      <c r="I27" s="18">
        <v>2.48880039820806E-2</v>
      </c>
      <c r="J27" s="18">
        <v>0</v>
      </c>
      <c r="K27" s="18">
        <v>2.56585699623674E-2</v>
      </c>
    </row>
    <row r="28" spans="1:11" x14ac:dyDescent="0.35">
      <c r="A28" s="9" t="s">
        <v>177</v>
      </c>
      <c r="B28" s="18">
        <v>1</v>
      </c>
      <c r="C28" s="18">
        <v>4</v>
      </c>
      <c r="D28" s="18">
        <v>3</v>
      </c>
      <c r="E28" s="18">
        <v>1</v>
      </c>
      <c r="F28" s="18">
        <v>9</v>
      </c>
      <c r="G28" s="18">
        <v>0.17361111111111099</v>
      </c>
      <c r="H28" s="18">
        <v>0.132582035134239</v>
      </c>
      <c r="I28" s="18">
        <v>7.4664011946241907E-2</v>
      </c>
      <c r="J28" s="18">
        <v>2.4503798088703701E-2</v>
      </c>
      <c r="K28" s="18">
        <v>7.6975709887102298E-2</v>
      </c>
    </row>
    <row r="29" spans="1:11" x14ac:dyDescent="0.35">
      <c r="A29" s="9" t="s">
        <v>178</v>
      </c>
      <c r="B29" s="18">
        <v>8</v>
      </c>
      <c r="C29" s="18">
        <v>172</v>
      </c>
      <c r="D29" s="18">
        <v>481</v>
      </c>
      <c r="E29" s="18">
        <v>263</v>
      </c>
      <c r="F29" s="18">
        <v>924</v>
      </c>
      <c r="G29" s="18">
        <v>1.3888888888888899</v>
      </c>
      <c r="H29" s="18">
        <v>5.7010275107722901</v>
      </c>
      <c r="I29" s="18">
        <v>11.9711299153808</v>
      </c>
      <c r="J29" s="18">
        <v>6.4444988973290904</v>
      </c>
      <c r="K29" s="18">
        <v>7.9028395484091698</v>
      </c>
    </row>
    <row r="30" spans="1:11" x14ac:dyDescent="0.35">
      <c r="A30" s="9" t="s">
        <v>179</v>
      </c>
      <c r="B30" s="18">
        <v>4</v>
      </c>
      <c r="C30" s="18">
        <v>46</v>
      </c>
      <c r="D30" s="18">
        <v>72</v>
      </c>
      <c r="E30" s="18">
        <v>74</v>
      </c>
      <c r="F30" s="18">
        <v>196</v>
      </c>
      <c r="G30" s="18">
        <v>0.69444444444444398</v>
      </c>
      <c r="H30" s="18">
        <v>1.5246934040437501</v>
      </c>
      <c r="I30" s="18">
        <v>1.7919362867098101</v>
      </c>
      <c r="J30" s="18">
        <v>1.81328105856408</v>
      </c>
      <c r="K30" s="18">
        <v>1.67635990420801</v>
      </c>
    </row>
    <row r="31" spans="1:11" x14ac:dyDescent="0.35">
      <c r="A31" s="9" t="s">
        <v>180</v>
      </c>
      <c r="B31" s="18">
        <v>2</v>
      </c>
      <c r="C31" s="18">
        <v>20</v>
      </c>
      <c r="D31" s="18">
        <v>42</v>
      </c>
      <c r="E31" s="18">
        <v>29</v>
      </c>
      <c r="F31" s="18">
        <v>93</v>
      </c>
      <c r="G31" s="18">
        <v>0.34722222222222199</v>
      </c>
      <c r="H31" s="18">
        <v>0.66291017567119703</v>
      </c>
      <c r="I31" s="18">
        <v>1.0452961672473899</v>
      </c>
      <c r="J31" s="18">
        <v>0.71061014457240901</v>
      </c>
      <c r="K31" s="18">
        <v>0.79541566883338999</v>
      </c>
    </row>
    <row r="32" spans="1:11" x14ac:dyDescent="0.35">
      <c r="A32" s="9" t="s">
        <v>181</v>
      </c>
      <c r="B32" s="18">
        <v>1</v>
      </c>
      <c r="C32" s="18">
        <v>23</v>
      </c>
      <c r="D32" s="18">
        <v>36</v>
      </c>
      <c r="E32" s="18">
        <v>27</v>
      </c>
      <c r="F32" s="18">
        <v>87</v>
      </c>
      <c r="G32" s="18">
        <v>0.17361111111111099</v>
      </c>
      <c r="H32" s="18">
        <v>0.76234670202187604</v>
      </c>
      <c r="I32" s="18">
        <v>0.89596814335490305</v>
      </c>
      <c r="J32" s="18">
        <v>0.66160254839500099</v>
      </c>
      <c r="K32" s="18">
        <v>0.74409852890865502</v>
      </c>
    </row>
    <row r="33" spans="1:11" x14ac:dyDescent="0.35">
      <c r="A33" s="11" t="s">
        <v>182</v>
      </c>
      <c r="B33" s="20">
        <v>18</v>
      </c>
      <c r="C33" s="20">
        <v>70</v>
      </c>
      <c r="D33" s="20">
        <v>89</v>
      </c>
      <c r="E33" s="20">
        <v>86</v>
      </c>
      <c r="F33" s="20">
        <v>263</v>
      </c>
      <c r="G33" s="20">
        <v>3.125</v>
      </c>
      <c r="H33" s="20">
        <v>2.3201856148491902</v>
      </c>
      <c r="I33" s="20">
        <v>2.2150323544051802</v>
      </c>
      <c r="J33" s="20">
        <v>2.1073266356285201</v>
      </c>
      <c r="K33" s="20">
        <v>2.2494013000342101</v>
      </c>
    </row>
    <row r="34" spans="1:11" x14ac:dyDescent="0.35">
      <c r="A34" s="9" t="s">
        <v>183</v>
      </c>
      <c r="B34" s="18">
        <v>1</v>
      </c>
      <c r="C34" s="18">
        <v>2</v>
      </c>
      <c r="D34" s="18">
        <v>3</v>
      </c>
      <c r="E34" s="18">
        <v>4</v>
      </c>
      <c r="F34" s="18">
        <v>10</v>
      </c>
      <c r="G34" s="18">
        <v>0.17361111111111099</v>
      </c>
      <c r="H34" s="18">
        <v>6.6291017567119706E-2</v>
      </c>
      <c r="I34" s="18">
        <v>7.4664011946241907E-2</v>
      </c>
      <c r="J34" s="18">
        <v>9.8015192354814998E-2</v>
      </c>
      <c r="K34" s="18">
        <v>8.5528566541224801E-2</v>
      </c>
    </row>
    <row r="35" spans="1:11" x14ac:dyDescent="0.35">
      <c r="A35" s="9" t="s">
        <v>184</v>
      </c>
      <c r="B35" s="18">
        <v>10</v>
      </c>
      <c r="C35" s="18">
        <v>50</v>
      </c>
      <c r="D35" s="18">
        <v>63</v>
      </c>
      <c r="E35" s="18">
        <v>57</v>
      </c>
      <c r="F35" s="18">
        <v>180</v>
      </c>
      <c r="G35" s="18">
        <v>1.7361111111111101</v>
      </c>
      <c r="H35" s="18">
        <v>1.65727543917799</v>
      </c>
      <c r="I35" s="18">
        <v>1.5679442508710799</v>
      </c>
      <c r="J35" s="18">
        <v>1.3967164910561101</v>
      </c>
      <c r="K35" s="18">
        <v>1.5395141977420499</v>
      </c>
    </row>
    <row r="36" spans="1:11" x14ac:dyDescent="0.35">
      <c r="A36" s="9" t="s">
        <v>185</v>
      </c>
      <c r="B36" s="18">
        <v>7</v>
      </c>
      <c r="C36" s="18">
        <v>18</v>
      </c>
      <c r="D36" s="18">
        <v>23</v>
      </c>
      <c r="E36" s="18">
        <v>25</v>
      </c>
      <c r="F36" s="18">
        <v>73</v>
      </c>
      <c r="G36" s="18">
        <v>1.2152777777777799</v>
      </c>
      <c r="H36" s="18">
        <v>0.59661915810407695</v>
      </c>
      <c r="I36" s="18">
        <v>0.57242409158785501</v>
      </c>
      <c r="J36" s="18">
        <v>0.61259495221759397</v>
      </c>
      <c r="K36" s="18">
        <v>0.62435853575094102</v>
      </c>
    </row>
    <row r="37" spans="1:11" x14ac:dyDescent="0.35">
      <c r="A37" s="11" t="s">
        <v>186</v>
      </c>
      <c r="B37" s="20">
        <v>103</v>
      </c>
      <c r="C37" s="20">
        <v>516</v>
      </c>
      <c r="D37" s="20">
        <v>656</v>
      </c>
      <c r="E37" s="20">
        <v>584</v>
      </c>
      <c r="F37" s="20">
        <v>1859</v>
      </c>
      <c r="G37" s="20">
        <v>17.8819444444444</v>
      </c>
      <c r="H37" s="20">
        <v>17.1030825323169</v>
      </c>
      <c r="I37" s="20">
        <v>16.326530612244898</v>
      </c>
      <c r="J37" s="20">
        <v>14.310218083803001</v>
      </c>
      <c r="K37" s="20">
        <v>15.8997605200137</v>
      </c>
    </row>
    <row r="38" spans="1:11" x14ac:dyDescent="0.35">
      <c r="A38" s="9" t="s">
        <v>187</v>
      </c>
      <c r="B38" s="18">
        <v>70</v>
      </c>
      <c r="C38" s="18">
        <v>366</v>
      </c>
      <c r="D38" s="18">
        <v>439</v>
      </c>
      <c r="E38" s="18">
        <v>384</v>
      </c>
      <c r="F38" s="18">
        <v>1259</v>
      </c>
      <c r="G38" s="18">
        <v>12.1527777777778</v>
      </c>
      <c r="H38" s="18">
        <v>12.1312562147829</v>
      </c>
      <c r="I38" s="18">
        <v>10.9258337481334</v>
      </c>
      <c r="J38" s="18">
        <v>9.4094584660622402</v>
      </c>
      <c r="K38" s="18">
        <v>10.7680465275402</v>
      </c>
    </row>
    <row r="39" spans="1:11" x14ac:dyDescent="0.35">
      <c r="A39" s="9" t="s">
        <v>188</v>
      </c>
      <c r="B39" s="18">
        <v>15</v>
      </c>
      <c r="C39" s="18">
        <v>37</v>
      </c>
      <c r="D39" s="18">
        <v>39</v>
      </c>
      <c r="E39" s="18">
        <v>35</v>
      </c>
      <c r="F39" s="18">
        <v>126</v>
      </c>
      <c r="G39" s="18">
        <v>2.6041666666666701</v>
      </c>
      <c r="H39" s="18">
        <v>1.2263838249917101</v>
      </c>
      <c r="I39" s="18">
        <v>0.97063215530114499</v>
      </c>
      <c r="J39" s="18">
        <v>0.85763293310463096</v>
      </c>
      <c r="K39" s="18">
        <v>1.0776599384194301</v>
      </c>
    </row>
    <row r="40" spans="1:11" x14ac:dyDescent="0.35">
      <c r="A40" s="9" t="s">
        <v>189</v>
      </c>
      <c r="B40" s="18">
        <v>5</v>
      </c>
      <c r="C40" s="18">
        <v>53</v>
      </c>
      <c r="D40" s="18">
        <v>69</v>
      </c>
      <c r="E40" s="18">
        <v>60</v>
      </c>
      <c r="F40" s="18">
        <v>187</v>
      </c>
      <c r="G40" s="18">
        <v>0.86805555555555602</v>
      </c>
      <c r="H40" s="18">
        <v>1.75671196552867</v>
      </c>
      <c r="I40" s="18">
        <v>1.71727227476356</v>
      </c>
      <c r="J40" s="18">
        <v>1.4702278853222199</v>
      </c>
      <c r="K40" s="18">
        <v>1.5993841943209</v>
      </c>
    </row>
    <row r="41" spans="1:11" x14ac:dyDescent="0.35">
      <c r="A41" s="9" t="s">
        <v>190</v>
      </c>
      <c r="B41" s="18">
        <v>9</v>
      </c>
      <c r="C41" s="18">
        <v>48</v>
      </c>
      <c r="D41" s="18">
        <v>106</v>
      </c>
      <c r="E41" s="18">
        <v>90</v>
      </c>
      <c r="F41" s="18">
        <v>253</v>
      </c>
      <c r="G41" s="18">
        <v>1.5625</v>
      </c>
      <c r="H41" s="18">
        <v>1.5909844216108699</v>
      </c>
      <c r="I41" s="18">
        <v>2.6381284221005501</v>
      </c>
      <c r="J41" s="18">
        <v>2.2053418279833399</v>
      </c>
      <c r="K41" s="18">
        <v>2.1638727334929899</v>
      </c>
    </row>
    <row r="42" spans="1:11" x14ac:dyDescent="0.35">
      <c r="A42" s="9" t="s">
        <v>191</v>
      </c>
      <c r="B42" s="18">
        <v>4</v>
      </c>
      <c r="C42" s="18">
        <v>12</v>
      </c>
      <c r="D42" s="18">
        <v>3</v>
      </c>
      <c r="E42" s="18">
        <v>15</v>
      </c>
      <c r="F42" s="18">
        <v>34</v>
      </c>
      <c r="G42" s="18">
        <v>0.69444444444444398</v>
      </c>
      <c r="H42" s="18">
        <v>0.39774610540271799</v>
      </c>
      <c r="I42" s="18">
        <v>7.4664011946241907E-2</v>
      </c>
      <c r="J42" s="18">
        <v>0.36755697133055598</v>
      </c>
      <c r="K42" s="18">
        <v>0.29079712624016402</v>
      </c>
    </row>
    <row r="43" spans="1:11" x14ac:dyDescent="0.35">
      <c r="A43" s="11" t="s">
        <v>192</v>
      </c>
      <c r="B43" s="20">
        <v>0</v>
      </c>
      <c r="C43" s="20">
        <v>7</v>
      </c>
      <c r="D43" s="20">
        <v>3</v>
      </c>
      <c r="E43" s="20">
        <v>3</v>
      </c>
      <c r="F43" s="20">
        <v>13</v>
      </c>
      <c r="G43" s="20">
        <v>0</v>
      </c>
      <c r="H43" s="20">
        <v>0.23201856148491901</v>
      </c>
      <c r="I43" s="20">
        <v>7.4664011946241907E-2</v>
      </c>
      <c r="J43" s="20">
        <v>7.3511394266111293E-2</v>
      </c>
      <c r="K43" s="20">
        <v>0.11118713650359199</v>
      </c>
    </row>
    <row r="44" spans="1:11" x14ac:dyDescent="0.35">
      <c r="A44" s="11" t="s">
        <v>193</v>
      </c>
      <c r="B44" s="20">
        <v>245</v>
      </c>
      <c r="C44" s="20">
        <v>1486</v>
      </c>
      <c r="D44" s="20">
        <v>1923</v>
      </c>
      <c r="E44" s="20">
        <v>2322</v>
      </c>
      <c r="F44" s="20">
        <v>5976</v>
      </c>
      <c r="G44" s="20">
        <v>42.5347222222222</v>
      </c>
      <c r="H44" s="20">
        <v>49.254226052369901</v>
      </c>
      <c r="I44" s="20">
        <v>47.859631657541101</v>
      </c>
      <c r="J44" s="20">
        <v>56.897819161970098</v>
      </c>
      <c r="K44" s="20">
        <v>51.111871365035903</v>
      </c>
    </row>
    <row r="45" spans="1:11" x14ac:dyDescent="0.35">
      <c r="A45" s="11" t="s">
        <v>194</v>
      </c>
      <c r="B45" s="20">
        <v>82</v>
      </c>
      <c r="C45" s="20">
        <v>454</v>
      </c>
      <c r="D45" s="20">
        <v>620</v>
      </c>
      <c r="E45" s="20">
        <v>623</v>
      </c>
      <c r="F45" s="20">
        <v>1779</v>
      </c>
      <c r="G45" s="20">
        <v>14.2361111111111</v>
      </c>
      <c r="H45" s="20">
        <v>15.0480609877362</v>
      </c>
      <c r="I45" s="20">
        <v>15.430562468890001</v>
      </c>
      <c r="J45" s="20">
        <v>15.2658662092624</v>
      </c>
      <c r="K45" s="20">
        <v>15.215531987683899</v>
      </c>
    </row>
    <row r="46" spans="1:11" x14ac:dyDescent="0.35">
      <c r="A46" s="9" t="s">
        <v>195</v>
      </c>
      <c r="B46" s="18">
        <v>78</v>
      </c>
      <c r="C46" s="18">
        <v>437</v>
      </c>
      <c r="D46" s="18">
        <v>584</v>
      </c>
      <c r="E46" s="18">
        <v>585</v>
      </c>
      <c r="F46" s="18">
        <v>1684</v>
      </c>
      <c r="G46" s="18">
        <v>13.5416666666667</v>
      </c>
      <c r="H46" s="18">
        <v>14.484587338415601</v>
      </c>
      <c r="I46" s="18">
        <v>14.5345943255351</v>
      </c>
      <c r="J46" s="18">
        <v>14.334721881891699</v>
      </c>
      <c r="K46" s="18">
        <v>14.403010605542301</v>
      </c>
    </row>
    <row r="47" spans="1:11" x14ac:dyDescent="0.35">
      <c r="A47" s="9" t="s">
        <v>196</v>
      </c>
      <c r="B47" s="18">
        <v>4</v>
      </c>
      <c r="C47" s="18">
        <v>17</v>
      </c>
      <c r="D47" s="18">
        <v>35</v>
      </c>
      <c r="E47" s="18">
        <v>37</v>
      </c>
      <c r="F47" s="18">
        <v>93</v>
      </c>
      <c r="G47" s="18">
        <v>0.69444444444444398</v>
      </c>
      <c r="H47" s="18">
        <v>0.56347364932051702</v>
      </c>
      <c r="I47" s="18">
        <v>0.87108013937282203</v>
      </c>
      <c r="J47" s="18">
        <v>0.90664052928203898</v>
      </c>
      <c r="K47" s="18">
        <v>0.79541566883338999</v>
      </c>
    </row>
    <row r="48" spans="1:11" x14ac:dyDescent="0.35">
      <c r="A48" s="9" t="s">
        <v>197</v>
      </c>
      <c r="B48" s="18">
        <v>0</v>
      </c>
      <c r="C48" s="18">
        <v>0</v>
      </c>
      <c r="D48" s="18">
        <v>1</v>
      </c>
      <c r="E48" s="18">
        <v>0</v>
      </c>
      <c r="F48" s="18">
        <v>1</v>
      </c>
      <c r="G48" s="18">
        <v>0</v>
      </c>
      <c r="H48" s="18">
        <v>0</v>
      </c>
      <c r="I48" s="18">
        <v>2.48880039820806E-2</v>
      </c>
      <c r="J48" s="18">
        <v>0</v>
      </c>
      <c r="K48" s="18">
        <v>8.5528566541224794E-3</v>
      </c>
    </row>
    <row r="49" spans="1:11" x14ac:dyDescent="0.35">
      <c r="A49" s="9" t="s">
        <v>198</v>
      </c>
      <c r="B49" s="18">
        <v>0</v>
      </c>
      <c r="C49" s="18">
        <v>0</v>
      </c>
      <c r="D49" s="18">
        <v>0</v>
      </c>
      <c r="E49" s="18">
        <v>1</v>
      </c>
      <c r="F49" s="18">
        <v>1</v>
      </c>
      <c r="G49" s="18">
        <v>0</v>
      </c>
      <c r="H49" s="18">
        <v>0</v>
      </c>
      <c r="I49" s="18">
        <v>0</v>
      </c>
      <c r="J49" s="18">
        <v>2.4503798088703701E-2</v>
      </c>
      <c r="K49" s="18">
        <v>8.5528566541224794E-3</v>
      </c>
    </row>
    <row r="50" spans="1:11" x14ac:dyDescent="0.35">
      <c r="A50" s="11" t="s">
        <v>199</v>
      </c>
      <c r="B50" s="20">
        <v>5</v>
      </c>
      <c r="C50" s="20">
        <v>53</v>
      </c>
      <c r="D50" s="20">
        <v>73</v>
      </c>
      <c r="E50" s="20">
        <v>115</v>
      </c>
      <c r="F50" s="20">
        <v>246</v>
      </c>
      <c r="G50" s="20">
        <v>0.86805555555555602</v>
      </c>
      <c r="H50" s="20">
        <v>1.75671196552867</v>
      </c>
      <c r="I50" s="20">
        <v>1.8168242906918901</v>
      </c>
      <c r="J50" s="20">
        <v>2.8179367802009301</v>
      </c>
      <c r="K50" s="20">
        <v>2.1040027369141301</v>
      </c>
    </row>
    <row r="51" spans="1:11" x14ac:dyDescent="0.35">
      <c r="A51" s="9" t="s">
        <v>200</v>
      </c>
      <c r="B51" s="18">
        <v>5</v>
      </c>
      <c r="C51" s="18">
        <v>29</v>
      </c>
      <c r="D51" s="18">
        <v>40</v>
      </c>
      <c r="E51" s="18">
        <v>49</v>
      </c>
      <c r="F51" s="18">
        <v>123</v>
      </c>
      <c r="G51" s="18">
        <v>0.86805555555555602</v>
      </c>
      <c r="H51" s="18">
        <v>0.96121975472323495</v>
      </c>
      <c r="I51" s="18">
        <v>0.99552015928322501</v>
      </c>
      <c r="J51" s="18">
        <v>1.20068610634648</v>
      </c>
      <c r="K51" s="18">
        <v>1.0520013684570599</v>
      </c>
    </row>
    <row r="52" spans="1:11" x14ac:dyDescent="0.35">
      <c r="A52" s="9" t="s">
        <v>201</v>
      </c>
      <c r="B52" s="18">
        <v>0</v>
      </c>
      <c r="C52" s="18">
        <v>0</v>
      </c>
      <c r="D52" s="18">
        <v>1</v>
      </c>
      <c r="E52" s="18">
        <v>2</v>
      </c>
      <c r="F52" s="18">
        <v>3</v>
      </c>
      <c r="G52" s="18">
        <v>0</v>
      </c>
      <c r="H52" s="18">
        <v>0</v>
      </c>
      <c r="I52" s="18">
        <v>2.48880039820806E-2</v>
      </c>
      <c r="J52" s="18">
        <v>4.9007596177407499E-2</v>
      </c>
      <c r="K52" s="18">
        <v>2.56585699623674E-2</v>
      </c>
    </row>
    <row r="53" spans="1:11" x14ac:dyDescent="0.35">
      <c r="A53" s="9" t="s">
        <v>202</v>
      </c>
      <c r="B53" s="18">
        <v>0</v>
      </c>
      <c r="C53" s="18">
        <v>2</v>
      </c>
      <c r="D53" s="18">
        <v>3</v>
      </c>
      <c r="E53" s="18">
        <v>6</v>
      </c>
      <c r="F53" s="18">
        <v>11</v>
      </c>
      <c r="G53" s="18">
        <v>0</v>
      </c>
      <c r="H53" s="18">
        <v>6.6291017567119706E-2</v>
      </c>
      <c r="I53" s="18">
        <v>7.4664011946241907E-2</v>
      </c>
      <c r="J53" s="18">
        <v>0.147022788532223</v>
      </c>
      <c r="K53" s="18">
        <v>9.4081423195347194E-2</v>
      </c>
    </row>
    <row r="54" spans="1:11" x14ac:dyDescent="0.35">
      <c r="A54" s="9" t="s">
        <v>203</v>
      </c>
      <c r="B54" s="18">
        <v>0</v>
      </c>
      <c r="C54" s="18">
        <v>16</v>
      </c>
      <c r="D54" s="18">
        <v>25</v>
      </c>
      <c r="E54" s="18">
        <v>57</v>
      </c>
      <c r="F54" s="18">
        <v>98</v>
      </c>
      <c r="G54" s="18">
        <v>0</v>
      </c>
      <c r="H54" s="18">
        <v>0.53032814053695698</v>
      </c>
      <c r="I54" s="18">
        <v>0.62220009955201605</v>
      </c>
      <c r="J54" s="18">
        <v>1.3967164910561101</v>
      </c>
      <c r="K54" s="18">
        <v>0.83817995210400298</v>
      </c>
    </row>
    <row r="55" spans="1:11" x14ac:dyDescent="0.35">
      <c r="A55" s="9" t="s">
        <v>204</v>
      </c>
      <c r="B55" s="18">
        <v>0</v>
      </c>
      <c r="C55" s="18">
        <v>6</v>
      </c>
      <c r="D55" s="18">
        <v>4</v>
      </c>
      <c r="E55" s="18">
        <v>1</v>
      </c>
      <c r="F55" s="18">
        <v>11</v>
      </c>
      <c r="G55" s="18">
        <v>0</v>
      </c>
      <c r="H55" s="18">
        <v>0.19887305270135899</v>
      </c>
      <c r="I55" s="18">
        <v>9.9552015928322607E-2</v>
      </c>
      <c r="J55" s="18">
        <v>2.4503798088703701E-2</v>
      </c>
      <c r="K55" s="18">
        <v>9.4081423195347194E-2</v>
      </c>
    </row>
    <row r="56" spans="1:11" x14ac:dyDescent="0.35">
      <c r="A56" s="11" t="s">
        <v>205</v>
      </c>
      <c r="B56" s="20">
        <v>158</v>
      </c>
      <c r="C56" s="20">
        <v>979</v>
      </c>
      <c r="D56" s="20">
        <v>1230</v>
      </c>
      <c r="E56" s="20">
        <v>1584</v>
      </c>
      <c r="F56" s="20">
        <v>3951</v>
      </c>
      <c r="G56" s="20">
        <v>27.4305555555556</v>
      </c>
      <c r="H56" s="20">
        <v>32.449453099105099</v>
      </c>
      <c r="I56" s="20">
        <v>30.612244897959201</v>
      </c>
      <c r="J56" s="20">
        <v>38.814016172506697</v>
      </c>
      <c r="K56" s="20">
        <v>33.792336640437902</v>
      </c>
    </row>
    <row r="57" spans="1:11" x14ac:dyDescent="0.35">
      <c r="A57" s="9" t="s">
        <v>206</v>
      </c>
      <c r="B57" s="18">
        <v>37</v>
      </c>
      <c r="C57" s="18">
        <v>153</v>
      </c>
      <c r="D57" s="18">
        <v>140</v>
      </c>
      <c r="E57" s="18">
        <v>269</v>
      </c>
      <c r="F57" s="18">
        <v>599</v>
      </c>
      <c r="G57" s="18">
        <v>6.4236111111111098</v>
      </c>
      <c r="H57" s="18">
        <v>5.0712628438846501</v>
      </c>
      <c r="I57" s="18">
        <v>3.4843205574912899</v>
      </c>
      <c r="J57" s="18">
        <v>6.5915216858613102</v>
      </c>
      <c r="K57" s="18">
        <v>5.1231611358193598</v>
      </c>
    </row>
    <row r="58" spans="1:11" x14ac:dyDescent="0.35">
      <c r="A58" s="9" t="s">
        <v>207</v>
      </c>
      <c r="B58" s="18">
        <v>39</v>
      </c>
      <c r="C58" s="18">
        <v>182</v>
      </c>
      <c r="D58" s="18">
        <v>265</v>
      </c>
      <c r="E58" s="18">
        <v>370</v>
      </c>
      <c r="F58" s="18">
        <v>856</v>
      </c>
      <c r="G58" s="18">
        <v>6.7708333333333304</v>
      </c>
      <c r="H58" s="18">
        <v>6.0324825986078903</v>
      </c>
      <c r="I58" s="18">
        <v>6.5953210552513699</v>
      </c>
      <c r="J58" s="18">
        <v>9.0664052928203898</v>
      </c>
      <c r="K58" s="18">
        <v>7.3212452959288399</v>
      </c>
    </row>
    <row r="59" spans="1:11" x14ac:dyDescent="0.35">
      <c r="A59" s="9" t="s">
        <v>208</v>
      </c>
      <c r="B59" s="18">
        <v>17</v>
      </c>
      <c r="C59" s="18">
        <v>245</v>
      </c>
      <c r="D59" s="18">
        <v>333</v>
      </c>
      <c r="E59" s="18">
        <v>357</v>
      </c>
      <c r="F59" s="18">
        <v>952</v>
      </c>
      <c r="G59" s="18">
        <v>2.9513888888888902</v>
      </c>
      <c r="H59" s="18">
        <v>8.12064965197216</v>
      </c>
      <c r="I59" s="18">
        <v>8.2877053260328495</v>
      </c>
      <c r="J59" s="18">
        <v>8.7478559176672395</v>
      </c>
      <c r="K59" s="18">
        <v>8.1423195347245994</v>
      </c>
    </row>
    <row r="60" spans="1:11" x14ac:dyDescent="0.35">
      <c r="A60" s="9" t="s">
        <v>209</v>
      </c>
      <c r="B60" s="18">
        <v>49</v>
      </c>
      <c r="C60" s="18">
        <v>289</v>
      </c>
      <c r="D60" s="18">
        <v>379</v>
      </c>
      <c r="E60" s="18">
        <v>358</v>
      </c>
      <c r="F60" s="18">
        <v>1075</v>
      </c>
      <c r="G60" s="18">
        <v>8.5069444444444393</v>
      </c>
      <c r="H60" s="18">
        <v>9.5790520384487898</v>
      </c>
      <c r="I60" s="18">
        <v>9.4325535092085602</v>
      </c>
      <c r="J60" s="18">
        <v>8.7723597157559396</v>
      </c>
      <c r="K60" s="18">
        <v>9.1943209031816604</v>
      </c>
    </row>
    <row r="61" spans="1:11" x14ac:dyDescent="0.35">
      <c r="A61" s="9" t="s">
        <v>210</v>
      </c>
      <c r="B61" s="18">
        <v>0</v>
      </c>
      <c r="C61" s="18">
        <v>17</v>
      </c>
      <c r="D61" s="18">
        <v>22</v>
      </c>
      <c r="E61" s="18">
        <v>23</v>
      </c>
      <c r="F61" s="18">
        <v>62</v>
      </c>
      <c r="G61" s="18">
        <v>0</v>
      </c>
      <c r="H61" s="18">
        <v>0.56347364932051702</v>
      </c>
      <c r="I61" s="18">
        <v>0.54753608760577399</v>
      </c>
      <c r="J61" s="18">
        <v>0.56358735604018595</v>
      </c>
      <c r="K61" s="18">
        <v>0.53027711255559395</v>
      </c>
    </row>
    <row r="62" spans="1:11" x14ac:dyDescent="0.35">
      <c r="A62" s="9" t="s">
        <v>211</v>
      </c>
      <c r="B62" s="18">
        <v>0</v>
      </c>
      <c r="C62" s="18">
        <v>3</v>
      </c>
      <c r="D62" s="18">
        <v>4</v>
      </c>
      <c r="E62" s="18">
        <v>2</v>
      </c>
      <c r="F62" s="18">
        <v>9</v>
      </c>
      <c r="G62" s="18">
        <v>0</v>
      </c>
      <c r="H62" s="18">
        <v>9.9436526350679497E-2</v>
      </c>
      <c r="I62" s="18">
        <v>9.9552015928322607E-2</v>
      </c>
      <c r="J62" s="18">
        <v>4.9007596177407499E-2</v>
      </c>
      <c r="K62" s="18">
        <v>7.6975709887102298E-2</v>
      </c>
    </row>
    <row r="63" spans="1:11" x14ac:dyDescent="0.35">
      <c r="A63" s="9" t="s">
        <v>212</v>
      </c>
      <c r="B63" s="18">
        <v>3</v>
      </c>
      <c r="C63" s="18">
        <v>17</v>
      </c>
      <c r="D63" s="18">
        <v>17</v>
      </c>
      <c r="E63" s="18">
        <v>11</v>
      </c>
      <c r="F63" s="18">
        <v>48</v>
      </c>
      <c r="G63" s="18">
        <v>0.52083333333333304</v>
      </c>
      <c r="H63" s="18">
        <v>0.56347364932051702</v>
      </c>
      <c r="I63" s="18">
        <v>0.423096067695371</v>
      </c>
      <c r="J63" s="18">
        <v>0.269541778975741</v>
      </c>
      <c r="K63" s="18">
        <v>0.41053711939787901</v>
      </c>
    </row>
    <row r="64" spans="1:11" x14ac:dyDescent="0.35">
      <c r="A64" s="9" t="s">
        <v>213</v>
      </c>
      <c r="B64" s="18">
        <v>13</v>
      </c>
      <c r="C64" s="18">
        <v>73</v>
      </c>
      <c r="D64" s="18">
        <v>70</v>
      </c>
      <c r="E64" s="18">
        <v>194</v>
      </c>
      <c r="F64" s="18">
        <v>350</v>
      </c>
      <c r="G64" s="18">
        <v>2.2569444444444402</v>
      </c>
      <c r="H64" s="18">
        <v>2.41962214119987</v>
      </c>
      <c r="I64" s="18">
        <v>1.7421602787456401</v>
      </c>
      <c r="J64" s="18">
        <v>4.7537368292085302</v>
      </c>
      <c r="K64" s="18">
        <v>2.9934998289428698</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9"/>
  <sheetViews>
    <sheetView showGridLines="0" workbookViewId="0">
      <selection activeCell="Q18" sqref="Q18"/>
    </sheetView>
  </sheetViews>
  <sheetFormatPr defaultColWidth="11.07421875" defaultRowHeight="15.5" x14ac:dyDescent="0.35"/>
  <cols>
    <col min="1" max="1" width="52.69140625" customWidth="1"/>
    <col min="2" max="13" width="10.69140625" customWidth="1"/>
  </cols>
  <sheetData>
    <row r="1" spans="1:13" ht="20" x14ac:dyDescent="0.4">
      <c r="A1" s="5" t="s">
        <v>276</v>
      </c>
    </row>
    <row r="2" spans="1:13" x14ac:dyDescent="0.35">
      <c r="A2" t="s">
        <v>62</v>
      </c>
    </row>
    <row r="3" spans="1:13" x14ac:dyDescent="0.35">
      <c r="A3" t="s">
        <v>277</v>
      </c>
    </row>
    <row r="4" spans="1:13" ht="46.5" x14ac:dyDescent="0.35">
      <c r="A4" s="21" t="s">
        <v>278</v>
      </c>
      <c r="B4" s="21" t="s">
        <v>108</v>
      </c>
      <c r="C4" s="21" t="s">
        <v>109</v>
      </c>
      <c r="D4" s="21" t="s">
        <v>110</v>
      </c>
      <c r="E4" s="21" t="s">
        <v>111</v>
      </c>
      <c r="F4" s="21" t="s">
        <v>112</v>
      </c>
      <c r="G4" s="21" t="s">
        <v>113</v>
      </c>
      <c r="H4" s="21" t="s">
        <v>114</v>
      </c>
      <c r="I4" s="21" t="s">
        <v>115</v>
      </c>
      <c r="J4" s="21" t="s">
        <v>116</v>
      </c>
      <c r="K4" s="21" t="s">
        <v>117</v>
      </c>
      <c r="L4" s="21" t="s">
        <v>232</v>
      </c>
      <c r="M4" s="21" t="s">
        <v>233</v>
      </c>
    </row>
    <row r="5" spans="1:13" x14ac:dyDescent="0.35">
      <c r="A5" s="11" t="s">
        <v>279</v>
      </c>
      <c r="B5" s="20">
        <v>105656</v>
      </c>
      <c r="C5" s="20">
        <v>106572</v>
      </c>
      <c r="D5" s="20">
        <v>99954</v>
      </c>
      <c r="E5" s="20">
        <v>92329</v>
      </c>
      <c r="F5" s="20">
        <v>83177</v>
      </c>
      <c r="G5" s="20">
        <v>78487</v>
      </c>
      <c r="H5" s="20">
        <v>75670</v>
      </c>
      <c r="I5" s="20">
        <v>42614</v>
      </c>
      <c r="J5" s="20">
        <v>59343</v>
      </c>
      <c r="K5" s="20">
        <v>68067</v>
      </c>
      <c r="L5" s="23">
        <v>14.7009756837369</v>
      </c>
      <c r="M5" s="23">
        <v>-35.576777466495002</v>
      </c>
    </row>
    <row r="6" spans="1:13" x14ac:dyDescent="0.35">
      <c r="A6" s="11" t="s">
        <v>280</v>
      </c>
      <c r="B6" s="20">
        <v>14170</v>
      </c>
      <c r="C6" s="20">
        <v>14036</v>
      </c>
      <c r="D6" s="20">
        <v>13755</v>
      </c>
      <c r="E6" s="20">
        <v>12699</v>
      </c>
      <c r="F6" s="20">
        <v>11980</v>
      </c>
      <c r="G6" s="20">
        <v>12220</v>
      </c>
      <c r="H6" s="20">
        <v>11122</v>
      </c>
      <c r="I6" s="20">
        <v>7239</v>
      </c>
      <c r="J6" s="20">
        <v>8186</v>
      </c>
      <c r="K6" s="20">
        <v>8923</v>
      </c>
      <c r="L6" s="23">
        <v>9.0031761544099709</v>
      </c>
      <c r="M6" s="23">
        <v>-37.028934368383901</v>
      </c>
    </row>
    <row r="7" spans="1:13" x14ac:dyDescent="0.35">
      <c r="A7" s="9" t="s">
        <v>281</v>
      </c>
      <c r="B7" s="18">
        <v>12401</v>
      </c>
      <c r="C7" s="18">
        <v>12322</v>
      </c>
      <c r="D7" s="18">
        <v>12029</v>
      </c>
      <c r="E7" s="18">
        <v>11158</v>
      </c>
      <c r="F7" s="18">
        <v>10755</v>
      </c>
      <c r="G7" s="18">
        <v>10987</v>
      </c>
      <c r="H7" s="18">
        <v>10051</v>
      </c>
      <c r="I7" s="18">
        <v>6641</v>
      </c>
      <c r="J7" s="18">
        <v>7533</v>
      </c>
      <c r="K7" s="18">
        <v>8093</v>
      </c>
      <c r="L7" s="22">
        <v>7.4339572547457804</v>
      </c>
      <c r="M7" s="22">
        <v>-34.7391339408112</v>
      </c>
    </row>
    <row r="8" spans="1:13" x14ac:dyDescent="0.35">
      <c r="A8" s="9" t="s">
        <v>282</v>
      </c>
      <c r="B8" s="18">
        <v>1244</v>
      </c>
      <c r="C8" s="18">
        <v>1155</v>
      </c>
      <c r="D8" s="18">
        <v>1184</v>
      </c>
      <c r="E8" s="18">
        <v>998</v>
      </c>
      <c r="F8" s="18">
        <v>763</v>
      </c>
      <c r="G8" s="18">
        <v>763</v>
      </c>
      <c r="H8" s="18">
        <v>586</v>
      </c>
      <c r="I8" s="18">
        <v>287</v>
      </c>
      <c r="J8" s="18">
        <v>234</v>
      </c>
      <c r="K8" s="18">
        <v>288</v>
      </c>
      <c r="L8" s="22">
        <v>23.076923076923102</v>
      </c>
      <c r="M8" s="22">
        <v>-76.848874598070694</v>
      </c>
    </row>
    <row r="9" spans="1:13" x14ac:dyDescent="0.35">
      <c r="A9" s="9" t="s">
        <v>283</v>
      </c>
      <c r="B9" s="18">
        <v>286</v>
      </c>
      <c r="C9" s="18">
        <v>325</v>
      </c>
      <c r="D9" s="18">
        <v>351</v>
      </c>
      <c r="E9" s="18">
        <v>316</v>
      </c>
      <c r="F9" s="18">
        <v>287</v>
      </c>
      <c r="G9" s="18">
        <v>269</v>
      </c>
      <c r="H9" s="18">
        <v>307</v>
      </c>
      <c r="I9" s="18">
        <v>186</v>
      </c>
      <c r="J9" s="18">
        <v>238</v>
      </c>
      <c r="K9" s="18">
        <v>320</v>
      </c>
      <c r="L9" s="22">
        <v>34.453781512605097</v>
      </c>
      <c r="M9" s="22">
        <v>11.888111888111901</v>
      </c>
    </row>
    <row r="10" spans="1:13" x14ac:dyDescent="0.35">
      <c r="A10" s="9" t="s">
        <v>284</v>
      </c>
      <c r="B10" s="18">
        <v>222</v>
      </c>
      <c r="C10" s="18">
        <v>214</v>
      </c>
      <c r="D10" s="18">
        <v>181</v>
      </c>
      <c r="E10" s="18">
        <v>218</v>
      </c>
      <c r="F10" s="18">
        <v>162</v>
      </c>
      <c r="G10" s="18">
        <v>186</v>
      </c>
      <c r="H10" s="18">
        <v>164</v>
      </c>
      <c r="I10" s="18">
        <v>109</v>
      </c>
      <c r="J10" s="18">
        <v>164</v>
      </c>
      <c r="K10" s="18">
        <v>200</v>
      </c>
      <c r="L10" s="22">
        <v>21.951219512195099</v>
      </c>
      <c r="M10" s="22">
        <v>-9.9099099099099099</v>
      </c>
    </row>
    <row r="11" spans="1:13" x14ac:dyDescent="0.35">
      <c r="A11" s="9" t="s">
        <v>285</v>
      </c>
      <c r="B11" s="18">
        <v>17</v>
      </c>
      <c r="C11" s="18">
        <v>20</v>
      </c>
      <c r="D11" s="18">
        <v>10</v>
      </c>
      <c r="E11" s="18">
        <v>9</v>
      </c>
      <c r="F11" s="18">
        <v>13</v>
      </c>
      <c r="G11" s="18">
        <v>15</v>
      </c>
      <c r="H11" s="18">
        <v>14</v>
      </c>
      <c r="I11" s="18">
        <v>16</v>
      </c>
      <c r="J11" s="18">
        <v>17</v>
      </c>
      <c r="K11" s="18">
        <v>22</v>
      </c>
      <c r="L11" s="22">
        <v>29.411764705882401</v>
      </c>
      <c r="M11" s="22">
        <v>29.411764705882401</v>
      </c>
    </row>
    <row r="12" spans="1:13" x14ac:dyDescent="0.35">
      <c r="A12" s="11" t="s">
        <v>286</v>
      </c>
      <c r="B12" s="20">
        <v>18272</v>
      </c>
      <c r="C12" s="20">
        <v>18580</v>
      </c>
      <c r="D12" s="20">
        <v>18952</v>
      </c>
      <c r="E12" s="20">
        <v>18644</v>
      </c>
      <c r="F12" s="20">
        <v>17301</v>
      </c>
      <c r="G12" s="20">
        <v>15211</v>
      </c>
      <c r="H12" s="20">
        <v>16661</v>
      </c>
      <c r="I12" s="20">
        <v>9783</v>
      </c>
      <c r="J12" s="20">
        <v>14139</v>
      </c>
      <c r="K12" s="20">
        <v>16246</v>
      </c>
      <c r="L12" s="23">
        <v>14.902043991795701</v>
      </c>
      <c r="M12" s="23">
        <v>-11.088003502627</v>
      </c>
    </row>
    <row r="13" spans="1:13" x14ac:dyDescent="0.35">
      <c r="A13" s="9" t="s">
        <v>287</v>
      </c>
      <c r="B13" s="18">
        <v>16375</v>
      </c>
      <c r="C13" s="18">
        <v>16765</v>
      </c>
      <c r="D13" s="18">
        <v>16766</v>
      </c>
      <c r="E13" s="18">
        <v>15974</v>
      </c>
      <c r="F13" s="18">
        <v>14072</v>
      </c>
      <c r="G13" s="18">
        <v>11812</v>
      </c>
      <c r="H13" s="18">
        <v>12781</v>
      </c>
      <c r="I13" s="18">
        <v>6816</v>
      </c>
      <c r="J13" s="18">
        <v>10475</v>
      </c>
      <c r="K13" s="18">
        <v>12632</v>
      </c>
      <c r="L13" s="22">
        <v>20.591885441527399</v>
      </c>
      <c r="M13" s="22">
        <v>-22.858015267175599</v>
      </c>
    </row>
    <row r="14" spans="1:13" x14ac:dyDescent="0.35">
      <c r="A14" s="9" t="s">
        <v>288</v>
      </c>
      <c r="B14" s="18">
        <v>1078</v>
      </c>
      <c r="C14" s="18">
        <v>1174</v>
      </c>
      <c r="D14" s="18">
        <v>1643</v>
      </c>
      <c r="E14" s="18">
        <v>2207</v>
      </c>
      <c r="F14" s="18">
        <v>2712</v>
      </c>
      <c r="G14" s="18">
        <v>2848</v>
      </c>
      <c r="H14" s="18">
        <v>3383</v>
      </c>
      <c r="I14" s="18">
        <v>2737</v>
      </c>
      <c r="J14" s="18">
        <v>3344</v>
      </c>
      <c r="K14" s="18">
        <v>3331</v>
      </c>
      <c r="L14" s="18">
        <v>-0.38875598086124402</v>
      </c>
      <c r="M14" s="22">
        <v>208.99814471242999</v>
      </c>
    </row>
    <row r="15" spans="1:13" x14ac:dyDescent="0.35">
      <c r="A15" s="9" t="s">
        <v>289</v>
      </c>
      <c r="B15" s="18">
        <v>589</v>
      </c>
      <c r="C15" s="18">
        <v>525</v>
      </c>
      <c r="D15" s="18">
        <v>474</v>
      </c>
      <c r="E15" s="18">
        <v>418</v>
      </c>
      <c r="F15" s="18">
        <v>497</v>
      </c>
      <c r="G15" s="18">
        <v>529</v>
      </c>
      <c r="H15" s="18">
        <v>485</v>
      </c>
      <c r="I15" s="18">
        <v>223</v>
      </c>
      <c r="J15" s="18">
        <v>313</v>
      </c>
      <c r="K15" s="18">
        <v>277</v>
      </c>
      <c r="L15" s="22">
        <v>-11.5015974440895</v>
      </c>
      <c r="M15" s="22">
        <v>-52.971137521222403</v>
      </c>
    </row>
    <row r="16" spans="1:13" x14ac:dyDescent="0.35">
      <c r="A16" s="9" t="s">
        <v>290</v>
      </c>
      <c r="B16" s="18">
        <v>141</v>
      </c>
      <c r="C16" s="18">
        <v>68</v>
      </c>
      <c r="D16" s="18">
        <v>40</v>
      </c>
      <c r="E16" s="18">
        <v>18</v>
      </c>
      <c r="F16" s="18">
        <v>6</v>
      </c>
      <c r="G16" s="18">
        <v>6</v>
      </c>
      <c r="H16" s="18">
        <v>3</v>
      </c>
      <c r="I16" s="18">
        <v>6</v>
      </c>
      <c r="J16" s="18">
        <v>1</v>
      </c>
      <c r="K16" s="18">
        <v>2</v>
      </c>
      <c r="L16" s="22" t="s">
        <v>214</v>
      </c>
      <c r="M16" s="22">
        <v>-98.581560283687907</v>
      </c>
    </row>
    <row r="17" spans="1:13" x14ac:dyDescent="0.35">
      <c r="A17" s="9" t="s">
        <v>291</v>
      </c>
      <c r="B17" s="18">
        <v>89</v>
      </c>
      <c r="C17" s="18">
        <v>48</v>
      </c>
      <c r="D17" s="18">
        <v>29</v>
      </c>
      <c r="E17" s="18">
        <v>27</v>
      </c>
      <c r="F17" s="18">
        <v>14</v>
      </c>
      <c r="G17" s="18">
        <v>16</v>
      </c>
      <c r="H17" s="18">
        <v>9</v>
      </c>
      <c r="I17" s="18">
        <v>1</v>
      </c>
      <c r="J17" s="18">
        <v>6</v>
      </c>
      <c r="K17" s="18">
        <v>4</v>
      </c>
      <c r="L17" s="22" t="s">
        <v>214</v>
      </c>
      <c r="M17" s="22">
        <v>-95.505617977528104</v>
      </c>
    </row>
    <row r="18" spans="1:13" x14ac:dyDescent="0.35">
      <c r="A18" s="11" t="s">
        <v>292</v>
      </c>
      <c r="B18" s="20">
        <v>57795</v>
      </c>
      <c r="C18" s="20">
        <v>56779</v>
      </c>
      <c r="D18" s="20">
        <v>49872</v>
      </c>
      <c r="E18" s="20">
        <v>44938</v>
      </c>
      <c r="F18" s="20">
        <v>39235</v>
      </c>
      <c r="G18" s="20">
        <v>37283</v>
      </c>
      <c r="H18" s="20">
        <v>34699</v>
      </c>
      <c r="I18" s="20">
        <v>16710</v>
      </c>
      <c r="J18" s="20">
        <v>26746</v>
      </c>
      <c r="K18" s="20">
        <v>30351</v>
      </c>
      <c r="L18" s="23">
        <v>13.4786510132356</v>
      </c>
      <c r="M18" s="23">
        <v>-47.485076563716603</v>
      </c>
    </row>
    <row r="19" spans="1:13" x14ac:dyDescent="0.35">
      <c r="A19" s="9" t="s">
        <v>293</v>
      </c>
      <c r="B19" s="18">
        <v>56921</v>
      </c>
      <c r="C19" s="18">
        <v>55939</v>
      </c>
      <c r="D19" s="18">
        <v>49100</v>
      </c>
      <c r="E19" s="18">
        <v>44213</v>
      </c>
      <c r="F19" s="18">
        <v>38447</v>
      </c>
      <c r="G19" s="18">
        <v>36495</v>
      </c>
      <c r="H19" s="18">
        <v>33906</v>
      </c>
      <c r="I19" s="18">
        <v>16247</v>
      </c>
      <c r="J19" s="18">
        <v>26141</v>
      </c>
      <c r="K19" s="18">
        <v>29622</v>
      </c>
      <c r="L19" s="22">
        <v>13.316246509314899</v>
      </c>
      <c r="M19" s="22">
        <v>-47.959452574620997</v>
      </c>
    </row>
    <row r="20" spans="1:13" x14ac:dyDescent="0.35">
      <c r="A20" s="9" t="s">
        <v>294</v>
      </c>
      <c r="B20" s="18">
        <v>874</v>
      </c>
      <c r="C20" s="18">
        <v>840</v>
      </c>
      <c r="D20" s="18">
        <v>772</v>
      </c>
      <c r="E20" s="18">
        <v>725</v>
      </c>
      <c r="F20" s="18">
        <v>788</v>
      </c>
      <c r="G20" s="18">
        <v>788</v>
      </c>
      <c r="H20" s="18">
        <v>793</v>
      </c>
      <c r="I20" s="18">
        <v>463</v>
      </c>
      <c r="J20" s="18">
        <v>605</v>
      </c>
      <c r="K20" s="18">
        <v>729</v>
      </c>
      <c r="L20" s="22">
        <v>20.495867768595001</v>
      </c>
      <c r="M20" s="22">
        <v>-16.5903890160183</v>
      </c>
    </row>
    <row r="21" spans="1:13" x14ac:dyDescent="0.35">
      <c r="A21" s="11" t="s">
        <v>295</v>
      </c>
      <c r="B21" s="20">
        <v>15419</v>
      </c>
      <c r="C21" s="20">
        <v>17177</v>
      </c>
      <c r="D21" s="20">
        <v>17375</v>
      </c>
      <c r="E21" s="20">
        <v>16048</v>
      </c>
      <c r="F21" s="20">
        <v>14661</v>
      </c>
      <c r="G21" s="20">
        <v>13773</v>
      </c>
      <c r="H21" s="20">
        <v>13188</v>
      </c>
      <c r="I21" s="20">
        <v>8882</v>
      </c>
      <c r="J21" s="20">
        <v>10272</v>
      </c>
      <c r="K21" s="20">
        <v>12547</v>
      </c>
      <c r="L21" s="23">
        <v>22.1475856697819</v>
      </c>
      <c r="M21" s="23">
        <v>-18.626370062909398</v>
      </c>
    </row>
    <row r="22" spans="1:13" x14ac:dyDescent="0.35">
      <c r="A22" s="9" t="s">
        <v>296</v>
      </c>
      <c r="B22" s="18">
        <v>14840</v>
      </c>
      <c r="C22" s="18">
        <v>16425</v>
      </c>
      <c r="D22" s="18">
        <v>16501</v>
      </c>
      <c r="E22" s="18">
        <v>15233</v>
      </c>
      <c r="F22" s="18">
        <v>13874</v>
      </c>
      <c r="G22" s="18">
        <v>13060</v>
      </c>
      <c r="H22" s="18">
        <v>12496</v>
      </c>
      <c r="I22" s="18">
        <v>8423</v>
      </c>
      <c r="J22" s="18">
        <v>9638</v>
      </c>
      <c r="K22" s="18">
        <v>11771</v>
      </c>
      <c r="L22" s="22">
        <v>22.131147540983601</v>
      </c>
      <c r="M22" s="22">
        <v>-20.680592991913699</v>
      </c>
    </row>
    <row r="23" spans="1:13" x14ac:dyDescent="0.35">
      <c r="A23" s="9" t="s">
        <v>297</v>
      </c>
      <c r="B23" s="18">
        <v>465</v>
      </c>
      <c r="C23" s="18">
        <v>660</v>
      </c>
      <c r="D23" s="18">
        <v>788</v>
      </c>
      <c r="E23" s="18">
        <v>687</v>
      </c>
      <c r="F23" s="18">
        <v>677</v>
      </c>
      <c r="G23" s="18">
        <v>607</v>
      </c>
      <c r="H23" s="18">
        <v>583</v>
      </c>
      <c r="I23" s="18">
        <v>416</v>
      </c>
      <c r="J23" s="18">
        <v>589</v>
      </c>
      <c r="K23" s="18">
        <v>666</v>
      </c>
      <c r="L23" s="22">
        <v>13.073005093378599</v>
      </c>
      <c r="M23" s="22">
        <v>43.225806451612897</v>
      </c>
    </row>
    <row r="24" spans="1:13" x14ac:dyDescent="0.35">
      <c r="A24" s="9" t="s">
        <v>298</v>
      </c>
      <c r="B24" s="18">
        <v>93</v>
      </c>
      <c r="C24" s="18">
        <v>67</v>
      </c>
      <c r="D24" s="18">
        <v>77</v>
      </c>
      <c r="E24" s="18">
        <v>100</v>
      </c>
      <c r="F24" s="18">
        <v>86</v>
      </c>
      <c r="G24" s="18">
        <v>87</v>
      </c>
      <c r="H24" s="18">
        <v>89</v>
      </c>
      <c r="I24" s="18">
        <v>32</v>
      </c>
      <c r="J24" s="18">
        <v>22</v>
      </c>
      <c r="K24" s="18">
        <v>64</v>
      </c>
      <c r="L24" s="22">
        <v>190.90909090909099</v>
      </c>
      <c r="M24" s="22">
        <v>-31.1827956989247</v>
      </c>
    </row>
    <row r="25" spans="1:13" x14ac:dyDescent="0.35">
      <c r="A25" s="9" t="s">
        <v>299</v>
      </c>
      <c r="B25" s="18">
        <v>21</v>
      </c>
      <c r="C25" s="18">
        <v>25</v>
      </c>
      <c r="D25" s="18">
        <v>9</v>
      </c>
      <c r="E25" s="18">
        <v>28</v>
      </c>
      <c r="F25" s="18">
        <v>24</v>
      </c>
      <c r="G25" s="18">
        <v>19</v>
      </c>
      <c r="H25" s="18">
        <v>20</v>
      </c>
      <c r="I25" s="18">
        <v>11</v>
      </c>
      <c r="J25" s="18">
        <v>23</v>
      </c>
      <c r="K25" s="18">
        <v>46</v>
      </c>
      <c r="L25" s="22">
        <v>100</v>
      </c>
      <c r="M25" s="22">
        <v>119.04761904761899</v>
      </c>
    </row>
    <row r="26" spans="1:13" x14ac:dyDescent="0.35">
      <c r="A26" s="11" t="s">
        <v>300</v>
      </c>
      <c r="B26" s="20">
        <v>294.92593381621901</v>
      </c>
      <c r="C26" s="20">
        <v>286.49715155858098</v>
      </c>
      <c r="D26" s="20">
        <v>292.79386668611397</v>
      </c>
      <c r="E26" s="20">
        <v>315.95160907725199</v>
      </c>
      <c r="F26" s="20">
        <v>318.77800134138198</v>
      </c>
      <c r="G26" s="20">
        <v>326.32465432029699</v>
      </c>
      <c r="H26" s="20">
        <v>355.47364607860902</v>
      </c>
      <c r="I26" s="20">
        <v>328.45002086054097</v>
      </c>
      <c r="J26" s="20">
        <v>374.63458702064901</v>
      </c>
      <c r="K26" s="20">
        <v>386.34730673878698</v>
      </c>
      <c r="L26" s="23">
        <v>3.12643843465872</v>
      </c>
      <c r="M26" s="23">
        <v>30.998078649650601</v>
      </c>
    </row>
    <row r="27" spans="1:13" x14ac:dyDescent="0.35">
      <c r="A27" s="11" t="s">
        <v>301</v>
      </c>
      <c r="B27" s="20">
        <v>180</v>
      </c>
      <c r="C27" s="20">
        <v>200</v>
      </c>
      <c r="D27" s="20">
        <v>200</v>
      </c>
      <c r="E27" s="20">
        <v>200</v>
      </c>
      <c r="F27" s="20">
        <v>230</v>
      </c>
      <c r="G27" s="20">
        <v>230</v>
      </c>
      <c r="H27" s="20">
        <v>240</v>
      </c>
      <c r="I27" s="20">
        <v>280</v>
      </c>
      <c r="J27" s="20">
        <v>280</v>
      </c>
      <c r="K27" s="20">
        <v>300</v>
      </c>
      <c r="L27" s="23">
        <v>7.1428571428571397</v>
      </c>
      <c r="M27" s="23">
        <v>66.6666666666667</v>
      </c>
    </row>
    <row r="28" spans="1:13" x14ac:dyDescent="0.35">
      <c r="A28" s="11" t="s">
        <v>302</v>
      </c>
      <c r="B28" s="20">
        <v>200</v>
      </c>
      <c r="C28" s="20">
        <v>200</v>
      </c>
      <c r="D28" s="20">
        <v>200</v>
      </c>
      <c r="E28" s="20">
        <v>250</v>
      </c>
      <c r="F28" s="20">
        <v>290</v>
      </c>
      <c r="G28" s="20">
        <v>250</v>
      </c>
      <c r="H28" s="20">
        <v>250</v>
      </c>
      <c r="I28" s="20">
        <v>250</v>
      </c>
      <c r="J28" s="20">
        <v>300</v>
      </c>
      <c r="K28" s="20">
        <v>300</v>
      </c>
      <c r="L28" s="23">
        <v>0</v>
      </c>
      <c r="M28" s="23">
        <v>50</v>
      </c>
    </row>
    <row r="29" spans="1:13" x14ac:dyDescent="0.35">
      <c r="A29"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6"/>
  <sheetViews>
    <sheetView showGridLines="0" workbookViewId="0"/>
  </sheetViews>
  <sheetFormatPr defaultColWidth="11.07421875" defaultRowHeight="15.5" x14ac:dyDescent="0.35"/>
  <cols>
    <col min="1" max="1" width="43.69140625" customWidth="1"/>
    <col min="2" max="11" width="10.69140625" customWidth="1"/>
  </cols>
  <sheetData>
    <row r="1" spans="1:11" ht="20" x14ac:dyDescent="0.4">
      <c r="A1" s="5" t="s">
        <v>303</v>
      </c>
    </row>
    <row r="2" spans="1:11" x14ac:dyDescent="0.35">
      <c r="A2" t="s">
        <v>62</v>
      </c>
    </row>
    <row r="3" spans="1:11" x14ac:dyDescent="0.35">
      <c r="A3" t="s">
        <v>304</v>
      </c>
    </row>
    <row r="4" spans="1:11" x14ac:dyDescent="0.35">
      <c r="A4" s="21" t="s">
        <v>278</v>
      </c>
      <c r="B4" s="21" t="s">
        <v>108</v>
      </c>
      <c r="C4" s="21" t="s">
        <v>109</v>
      </c>
      <c r="D4" s="21" t="s">
        <v>110</v>
      </c>
      <c r="E4" s="21" t="s">
        <v>111</v>
      </c>
      <c r="F4" s="21" t="s">
        <v>112</v>
      </c>
      <c r="G4" s="21" t="s">
        <v>113</v>
      </c>
      <c r="H4" s="21" t="s">
        <v>114</v>
      </c>
      <c r="I4" s="21" t="s">
        <v>115</v>
      </c>
      <c r="J4" s="21" t="s">
        <v>116</v>
      </c>
      <c r="K4" s="21" t="s">
        <v>117</v>
      </c>
    </row>
    <row r="5" spans="1:11" x14ac:dyDescent="0.35">
      <c r="A5" s="11" t="s">
        <v>279</v>
      </c>
      <c r="B5" s="20">
        <v>100</v>
      </c>
      <c r="C5" s="20">
        <v>100</v>
      </c>
      <c r="D5" s="20">
        <v>100</v>
      </c>
      <c r="E5" s="20">
        <v>100</v>
      </c>
      <c r="F5" s="20">
        <v>100</v>
      </c>
      <c r="G5" s="20">
        <v>100</v>
      </c>
      <c r="H5" s="20">
        <v>100</v>
      </c>
      <c r="I5" s="20">
        <v>100</v>
      </c>
      <c r="J5" s="20">
        <v>100</v>
      </c>
      <c r="K5" s="20">
        <v>100</v>
      </c>
    </row>
    <row r="6" spans="1:11" x14ac:dyDescent="0.35">
      <c r="A6" s="11" t="s">
        <v>280</v>
      </c>
      <c r="B6" s="20">
        <v>13.4114484742939</v>
      </c>
      <c r="C6" s="20">
        <v>13.1704387644034</v>
      </c>
      <c r="D6" s="20">
        <v>13.7613302118975</v>
      </c>
      <c r="E6" s="20">
        <v>13.7540751009975</v>
      </c>
      <c r="F6" s="20">
        <v>14.4030200656431</v>
      </c>
      <c r="G6" s="20">
        <v>15.5694573623657</v>
      </c>
      <c r="H6" s="20">
        <v>14.698030923747901</v>
      </c>
      <c r="I6" s="20">
        <v>16.987375041066301</v>
      </c>
      <c r="J6" s="20">
        <v>13.7943818141988</v>
      </c>
      <c r="K6" s="20">
        <v>13.109142462573599</v>
      </c>
    </row>
    <row r="7" spans="1:11" x14ac:dyDescent="0.35">
      <c r="A7" s="9" t="s">
        <v>281</v>
      </c>
      <c r="B7" s="18">
        <v>11.7371469675172</v>
      </c>
      <c r="C7" s="18">
        <v>11.5621363960515</v>
      </c>
      <c r="D7" s="18">
        <v>12.0345358865078</v>
      </c>
      <c r="E7" s="18">
        <v>12.085043702411999</v>
      </c>
      <c r="F7" s="18">
        <v>12.9302571624367</v>
      </c>
      <c r="G7" s="18">
        <v>13.998496566310299</v>
      </c>
      <c r="H7" s="18">
        <v>13.282674772036501</v>
      </c>
      <c r="I7" s="18">
        <v>15.584080349181001</v>
      </c>
      <c r="J7" s="18">
        <v>12.693999292250099</v>
      </c>
      <c r="K7" s="18">
        <v>11.889755681901701</v>
      </c>
    </row>
    <row r="8" spans="1:11" x14ac:dyDescent="0.35">
      <c r="A8" s="9" t="s">
        <v>282</v>
      </c>
      <c r="B8" s="18">
        <v>1.1774059211024499</v>
      </c>
      <c r="C8" s="18">
        <v>1.08377434973539</v>
      </c>
      <c r="D8" s="18">
        <v>1.1845448906497</v>
      </c>
      <c r="E8" s="18">
        <v>1.08091715495673</v>
      </c>
      <c r="F8" s="18">
        <v>0.91732089399713901</v>
      </c>
      <c r="G8" s="18">
        <v>0.97213551288748501</v>
      </c>
      <c r="H8" s="18">
        <v>0.77441522399894303</v>
      </c>
      <c r="I8" s="18">
        <v>0.67348758623926397</v>
      </c>
      <c r="J8" s="18">
        <v>0.39431777968757897</v>
      </c>
      <c r="K8" s="18">
        <v>0.423112521486183</v>
      </c>
    </row>
    <row r="9" spans="1:11" x14ac:dyDescent="0.35">
      <c r="A9" s="9" t="s">
        <v>283</v>
      </c>
      <c r="B9" s="18">
        <v>0.27068978571969399</v>
      </c>
      <c r="C9" s="18">
        <v>0.30495815035844298</v>
      </c>
      <c r="D9" s="18">
        <v>0.35116153430578101</v>
      </c>
      <c r="E9" s="18">
        <v>0.342254329625578</v>
      </c>
      <c r="F9" s="18">
        <v>0.34504730875121697</v>
      </c>
      <c r="G9" s="18">
        <v>0.34273191738759301</v>
      </c>
      <c r="H9" s="18">
        <v>0.40570899960354201</v>
      </c>
      <c r="I9" s="18">
        <v>0.43647627540244999</v>
      </c>
      <c r="J9" s="18">
        <v>0.40105825455403299</v>
      </c>
      <c r="K9" s="18">
        <v>0.470125023873536</v>
      </c>
    </row>
    <row r="10" spans="1:11" x14ac:dyDescent="0.35">
      <c r="A10" s="9" t="s">
        <v>284</v>
      </c>
      <c r="B10" s="18">
        <v>0.21011584765654601</v>
      </c>
      <c r="C10" s="18">
        <v>0.20080321285140601</v>
      </c>
      <c r="D10" s="18">
        <v>0.181083298317226</v>
      </c>
      <c r="E10" s="18">
        <v>0.23611216410878499</v>
      </c>
      <c r="F10" s="18">
        <v>0.194765379852604</v>
      </c>
      <c r="G10" s="18">
        <v>0.23698192057283399</v>
      </c>
      <c r="H10" s="18">
        <v>0.21673054050482399</v>
      </c>
      <c r="I10" s="18">
        <v>0.255784483972403</v>
      </c>
      <c r="J10" s="18">
        <v>0.27635946952462798</v>
      </c>
      <c r="K10" s="18">
        <v>0.29382813992096002</v>
      </c>
    </row>
    <row r="11" spans="1:11" x14ac:dyDescent="0.35">
      <c r="A11" s="9" t="s">
        <v>285</v>
      </c>
      <c r="B11" s="18">
        <v>1.6089952298023801E-2</v>
      </c>
      <c r="C11" s="18">
        <v>1.87666554066734E-2</v>
      </c>
      <c r="D11" s="18">
        <v>1.00046021169738E-2</v>
      </c>
      <c r="E11" s="18">
        <v>9.7477498943993792E-3</v>
      </c>
      <c r="F11" s="18">
        <v>1.5629320605455799E-2</v>
      </c>
      <c r="G11" s="18">
        <v>1.9111445207486599E-2</v>
      </c>
      <c r="H11" s="18">
        <v>1.8501387604070298E-2</v>
      </c>
      <c r="I11" s="18">
        <v>3.7546346271178498E-2</v>
      </c>
      <c r="J11" s="18">
        <v>2.86470181824309E-2</v>
      </c>
      <c r="K11" s="18">
        <v>3.23210953913056E-2</v>
      </c>
    </row>
    <row r="12" spans="1:11" x14ac:dyDescent="0.35">
      <c r="A12" s="11" t="s">
        <v>286</v>
      </c>
      <c r="B12" s="20">
        <v>17.293859317028801</v>
      </c>
      <c r="C12" s="20">
        <v>17.434222872799602</v>
      </c>
      <c r="D12" s="20">
        <v>18.960721932088799</v>
      </c>
      <c r="E12" s="20">
        <v>20.193005447909101</v>
      </c>
      <c r="F12" s="20">
        <v>20.800221214999301</v>
      </c>
      <c r="G12" s="20">
        <v>19.380279536738598</v>
      </c>
      <c r="H12" s="20">
        <v>22.0179727765297</v>
      </c>
      <c r="I12" s="20">
        <v>22.9572440981837</v>
      </c>
      <c r="J12" s="20">
        <v>23.825893534199501</v>
      </c>
      <c r="K12" s="20">
        <v>23.867659805779599</v>
      </c>
    </row>
    <row r="13" spans="1:11" x14ac:dyDescent="0.35">
      <c r="A13" s="9" t="s">
        <v>287</v>
      </c>
      <c r="B13" s="18">
        <v>15.498409934125799</v>
      </c>
      <c r="C13" s="18">
        <v>15.731148894644001</v>
      </c>
      <c r="D13" s="18">
        <v>16.773715909318302</v>
      </c>
      <c r="E13" s="18">
        <v>17.3011729792373</v>
      </c>
      <c r="F13" s="18">
        <v>16.918138427690302</v>
      </c>
      <c r="G13" s="18">
        <v>15.0496260527221</v>
      </c>
      <c r="H13" s="18">
        <v>16.890445354830199</v>
      </c>
      <c r="I13" s="18">
        <v>15.994743511522</v>
      </c>
      <c r="J13" s="18">
        <v>17.6516185565273</v>
      </c>
      <c r="K13" s="18">
        <v>18.558185317407801</v>
      </c>
    </row>
    <row r="14" spans="1:11" x14ac:dyDescent="0.35">
      <c r="A14" s="9" t="s">
        <v>288</v>
      </c>
      <c r="B14" s="18">
        <v>1.02029226925115</v>
      </c>
      <c r="C14" s="18">
        <v>1.10160267237173</v>
      </c>
      <c r="D14" s="18">
        <v>1.6437561278188</v>
      </c>
      <c r="E14" s="18">
        <v>2.3903648907710502</v>
      </c>
      <c r="F14" s="18">
        <v>3.2605167293843298</v>
      </c>
      <c r="G14" s="18">
        <v>3.6286263967281198</v>
      </c>
      <c r="H14" s="18">
        <v>4.4707281617549901</v>
      </c>
      <c r="I14" s="18">
        <v>6.4227718590134701</v>
      </c>
      <c r="J14" s="18">
        <v>5.6350369883558296</v>
      </c>
      <c r="K14" s="18">
        <v>4.8937076703835896</v>
      </c>
    </row>
    <row r="15" spans="1:11" x14ac:dyDescent="0.35">
      <c r="A15" s="9" t="s">
        <v>289</v>
      </c>
      <c r="B15" s="18">
        <v>0.55746952373741199</v>
      </c>
      <c r="C15" s="18">
        <v>0.49262470442517697</v>
      </c>
      <c r="D15" s="18">
        <v>0.474218140344559</v>
      </c>
      <c r="E15" s="18">
        <v>0.45272882842877099</v>
      </c>
      <c r="F15" s="18">
        <v>0.59752094930088895</v>
      </c>
      <c r="G15" s="18">
        <v>0.67399696765069395</v>
      </c>
      <c r="H15" s="18">
        <v>0.64094092771243605</v>
      </c>
      <c r="I15" s="18">
        <v>0.52330220115454995</v>
      </c>
      <c r="J15" s="18">
        <v>0.52744215830005203</v>
      </c>
      <c r="K15" s="18">
        <v>0.40695197379053</v>
      </c>
    </row>
    <row r="16" spans="1:11" x14ac:dyDescent="0.35">
      <c r="A16" s="9" t="s">
        <v>290</v>
      </c>
      <c r="B16" s="18">
        <v>0.13345195729537401</v>
      </c>
      <c r="C16" s="18">
        <v>6.3806628382689606E-2</v>
      </c>
      <c r="D16" s="18">
        <v>4.00184084678952E-2</v>
      </c>
      <c r="E16" s="18">
        <v>1.94954997887988E-2</v>
      </c>
      <c r="F16" s="18">
        <v>7.2135325871334598E-3</v>
      </c>
      <c r="G16" s="18">
        <v>7.6445780829946398E-3</v>
      </c>
      <c r="H16" s="18">
        <v>3.96458305801507E-3</v>
      </c>
      <c r="I16" s="18">
        <v>1.4079879851691899E-2</v>
      </c>
      <c r="J16" s="18">
        <v>1.6851187166135901E-3</v>
      </c>
      <c r="K16" s="18">
        <v>2.9382813992095999E-3</v>
      </c>
    </row>
    <row r="17" spans="1:11" x14ac:dyDescent="0.35">
      <c r="A17" s="9" t="s">
        <v>291</v>
      </c>
      <c r="B17" s="18">
        <v>8.4235632619065706E-2</v>
      </c>
      <c r="C17" s="18">
        <v>4.5039972976016203E-2</v>
      </c>
      <c r="D17" s="18">
        <v>2.9013346139223999E-2</v>
      </c>
      <c r="E17" s="18">
        <v>2.9243249683198101E-2</v>
      </c>
      <c r="F17" s="18">
        <v>1.6831576036644699E-2</v>
      </c>
      <c r="G17" s="18">
        <v>2.03855415546524E-2</v>
      </c>
      <c r="H17" s="18">
        <v>1.18937491740452E-2</v>
      </c>
      <c r="I17" s="18">
        <v>2.34664664194866E-3</v>
      </c>
      <c r="J17" s="18">
        <v>1.0110712299681499E-2</v>
      </c>
      <c r="K17" s="18">
        <v>5.8765627984191998E-3</v>
      </c>
    </row>
    <row r="18" spans="1:11" x14ac:dyDescent="0.35">
      <c r="A18" s="11" t="s">
        <v>292</v>
      </c>
      <c r="B18" s="20">
        <v>54.701105474369598</v>
      </c>
      <c r="C18" s="20">
        <v>53.277596366775498</v>
      </c>
      <c r="D18" s="20">
        <v>49.8949516777718</v>
      </c>
      <c r="E18" s="20">
        <v>48.671598306057703</v>
      </c>
      <c r="F18" s="20">
        <v>47.170491842696897</v>
      </c>
      <c r="G18" s="20">
        <v>47.502134111381501</v>
      </c>
      <c r="H18" s="20">
        <v>45.855689176688301</v>
      </c>
      <c r="I18" s="20">
        <v>39.212465386962002</v>
      </c>
      <c r="J18" s="20">
        <v>45.070185194547001</v>
      </c>
      <c r="K18" s="20">
        <v>44.589889373705297</v>
      </c>
    </row>
    <row r="19" spans="1:11" x14ac:dyDescent="0.35">
      <c r="A19" s="9" t="s">
        <v>293</v>
      </c>
      <c r="B19" s="18">
        <v>53.873892632694798</v>
      </c>
      <c r="C19" s="18">
        <v>52.489396839695203</v>
      </c>
      <c r="D19" s="18">
        <v>49.1225963943414</v>
      </c>
      <c r="E19" s="18">
        <v>47.886362897897698</v>
      </c>
      <c r="F19" s="18">
        <v>46.223114562920003</v>
      </c>
      <c r="G19" s="18">
        <v>46.498146189814904</v>
      </c>
      <c r="H19" s="18">
        <v>44.807717721686302</v>
      </c>
      <c r="I19" s="18">
        <v>38.125967991739799</v>
      </c>
      <c r="J19" s="18">
        <v>44.050688370995701</v>
      </c>
      <c r="K19" s="18">
        <v>43.518885803693401</v>
      </c>
    </row>
    <row r="20" spans="1:11" x14ac:dyDescent="0.35">
      <c r="A20" s="9" t="s">
        <v>294</v>
      </c>
      <c r="B20" s="18">
        <v>0.82721284167486897</v>
      </c>
      <c r="C20" s="18">
        <v>0.78819952708028396</v>
      </c>
      <c r="D20" s="18">
        <v>0.77235528343037796</v>
      </c>
      <c r="E20" s="18">
        <v>0.78523540815994997</v>
      </c>
      <c r="F20" s="18">
        <v>0.94737727977686104</v>
      </c>
      <c r="G20" s="18">
        <v>1.0039879215666301</v>
      </c>
      <c r="H20" s="18">
        <v>1.0479714550019801</v>
      </c>
      <c r="I20" s="18">
        <v>1.0864973952222301</v>
      </c>
      <c r="J20" s="18">
        <v>1.0194968235512201</v>
      </c>
      <c r="K20" s="18">
        <v>1.0710035700119001</v>
      </c>
    </row>
    <row r="21" spans="1:11" x14ac:dyDescent="0.35">
      <c r="A21" s="11" t="s">
        <v>295</v>
      </c>
      <c r="B21" s="20">
        <v>14.5935867343076</v>
      </c>
      <c r="C21" s="20">
        <v>16.1177419960215</v>
      </c>
      <c r="D21" s="20">
        <v>17.382996178241999</v>
      </c>
      <c r="E21" s="20">
        <v>17.381321145035699</v>
      </c>
      <c r="F21" s="20">
        <v>17.626266876660601</v>
      </c>
      <c r="G21" s="20">
        <v>17.548128989514201</v>
      </c>
      <c r="H21" s="20">
        <v>17.428307123034202</v>
      </c>
      <c r="I21" s="20">
        <v>20.842915473788</v>
      </c>
      <c r="J21" s="20">
        <v>17.309539457054701</v>
      </c>
      <c r="K21" s="20">
        <v>18.433308357941399</v>
      </c>
    </row>
    <row r="22" spans="1:11" x14ac:dyDescent="0.35">
      <c r="A22" s="9" t="s">
        <v>296</v>
      </c>
      <c r="B22" s="18">
        <v>14.045581888392499</v>
      </c>
      <c r="C22" s="18">
        <v>15.4121157527305</v>
      </c>
      <c r="D22" s="18">
        <v>16.508593953218501</v>
      </c>
      <c r="E22" s="18">
        <v>16.498608237931698</v>
      </c>
      <c r="F22" s="18">
        <v>16.680091852314899</v>
      </c>
      <c r="G22" s="18">
        <v>16.639698293984999</v>
      </c>
      <c r="H22" s="18">
        <v>16.513809964318799</v>
      </c>
      <c r="I22" s="18">
        <v>19.765804665133501</v>
      </c>
      <c r="J22" s="18">
        <v>16.241174190721701</v>
      </c>
      <c r="K22" s="18">
        <v>17.293255175048099</v>
      </c>
    </row>
    <row r="23" spans="1:11" x14ac:dyDescent="0.35">
      <c r="A23" s="9" t="s">
        <v>297</v>
      </c>
      <c r="B23" s="18">
        <v>0.44010751874006199</v>
      </c>
      <c r="C23" s="18">
        <v>0.61929962842022301</v>
      </c>
      <c r="D23" s="18">
        <v>0.78836264681753598</v>
      </c>
      <c r="E23" s="18">
        <v>0.74407824193915195</v>
      </c>
      <c r="F23" s="18">
        <v>0.81392692691489199</v>
      </c>
      <c r="G23" s="18">
        <v>0.773376482729624</v>
      </c>
      <c r="H23" s="18">
        <v>0.77045064094092797</v>
      </c>
      <c r="I23" s="18">
        <v>0.97620500305064095</v>
      </c>
      <c r="J23" s="18">
        <v>0.992534924085402</v>
      </c>
      <c r="K23" s="18">
        <v>0.97844770593679797</v>
      </c>
    </row>
    <row r="24" spans="1:11" x14ac:dyDescent="0.35">
      <c r="A24" s="9" t="s">
        <v>298</v>
      </c>
      <c r="B24" s="18">
        <v>8.8021503748012403E-2</v>
      </c>
      <c r="C24" s="18">
        <v>6.2868295612356004E-2</v>
      </c>
      <c r="D24" s="18">
        <v>7.7035436300698298E-2</v>
      </c>
      <c r="E24" s="18">
        <v>0.108308332159993</v>
      </c>
      <c r="F24" s="18">
        <v>0.103393967082246</v>
      </c>
      <c r="G24" s="18">
        <v>0.11084638220342199</v>
      </c>
      <c r="H24" s="18">
        <v>0.11761596405444701</v>
      </c>
      <c r="I24" s="18">
        <v>7.5092692542356995E-2</v>
      </c>
      <c r="J24" s="18">
        <v>3.7072611765498899E-2</v>
      </c>
      <c r="K24" s="18">
        <v>9.4025004774707294E-2</v>
      </c>
    </row>
    <row r="25" spans="1:11" x14ac:dyDescent="0.35">
      <c r="A25" s="9" t="s">
        <v>299</v>
      </c>
      <c r="B25" s="18">
        <v>1.9875823426970501E-2</v>
      </c>
      <c r="C25" s="18">
        <v>2.3458319258341801E-2</v>
      </c>
      <c r="D25" s="18">
        <v>9.0041419052764304E-3</v>
      </c>
      <c r="E25" s="18">
        <v>3.03263330047981E-2</v>
      </c>
      <c r="F25" s="18">
        <v>2.8854130348533801E-2</v>
      </c>
      <c r="G25" s="18">
        <v>2.4207830596149699E-2</v>
      </c>
      <c r="H25" s="18">
        <v>2.6430553720100398E-2</v>
      </c>
      <c r="I25" s="18">
        <v>2.5813113061435199E-2</v>
      </c>
      <c r="J25" s="18">
        <v>3.87577304821125E-2</v>
      </c>
      <c r="K25" s="18">
        <v>6.7580472181820894E-2</v>
      </c>
    </row>
    <row r="26" spans="1:11" x14ac:dyDescent="0.35">
      <c r="A26"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65"/>
  <sheetViews>
    <sheetView showGridLines="0" workbookViewId="0"/>
  </sheetViews>
  <sheetFormatPr defaultColWidth="11.07421875" defaultRowHeight="15.5" x14ac:dyDescent="0.35"/>
  <cols>
    <col min="1" max="1" width="37.69140625" customWidth="1"/>
    <col min="2" max="2" width="6.69140625" customWidth="1"/>
    <col min="3" max="4" width="10.69140625" customWidth="1"/>
    <col min="5" max="5" width="9.69140625" customWidth="1"/>
    <col min="6" max="6" width="10.69140625" customWidth="1"/>
    <col min="7" max="7" width="11.69140625" customWidth="1"/>
    <col min="8" max="8" width="10.69140625" customWidth="1"/>
    <col min="9" max="9" width="12.69140625" customWidth="1"/>
    <col min="10" max="10" width="13.69140625" customWidth="1"/>
    <col min="11" max="11" width="18.69140625" customWidth="1"/>
    <col min="12" max="12" width="6.69140625" customWidth="1"/>
    <col min="13" max="13" width="13.69140625" customWidth="1"/>
    <col min="14" max="14" width="11.69140625" customWidth="1"/>
    <col min="15" max="15" width="13.69140625" customWidth="1"/>
    <col min="16" max="16" width="9.69140625" customWidth="1"/>
    <col min="17" max="17" width="17.69140625" customWidth="1"/>
    <col min="18" max="18" width="6.69140625" customWidth="1"/>
  </cols>
  <sheetData>
    <row r="1" spans="1:18" ht="20" x14ac:dyDescent="0.4">
      <c r="A1" s="5" t="s">
        <v>305</v>
      </c>
    </row>
    <row r="2" spans="1:18" x14ac:dyDescent="0.35">
      <c r="A2" t="s">
        <v>62</v>
      </c>
    </row>
    <row r="3" spans="1:18" x14ac:dyDescent="0.35">
      <c r="A3" t="s">
        <v>304</v>
      </c>
    </row>
    <row r="4" spans="1:18" ht="46.5" x14ac:dyDescent="0.35">
      <c r="A4" s="21" t="s">
        <v>143</v>
      </c>
      <c r="B4" s="21" t="s">
        <v>281</v>
      </c>
      <c r="C4" s="21" t="s">
        <v>282</v>
      </c>
      <c r="D4" s="21" t="s">
        <v>283</v>
      </c>
      <c r="E4" s="21" t="s">
        <v>284</v>
      </c>
      <c r="F4" s="21" t="s">
        <v>285</v>
      </c>
      <c r="G4" s="21" t="s">
        <v>287</v>
      </c>
      <c r="H4" s="21" t="s">
        <v>288</v>
      </c>
      <c r="I4" s="21" t="s">
        <v>289</v>
      </c>
      <c r="J4" s="21" t="s">
        <v>290</v>
      </c>
      <c r="K4" s="21" t="s">
        <v>291</v>
      </c>
      <c r="L4" s="21" t="s">
        <v>293</v>
      </c>
      <c r="M4" s="21" t="s">
        <v>294</v>
      </c>
      <c r="N4" s="21" t="s">
        <v>306</v>
      </c>
      <c r="O4" s="21" t="s">
        <v>297</v>
      </c>
      <c r="P4" s="21" t="s">
        <v>298</v>
      </c>
      <c r="Q4" s="21" t="s">
        <v>299</v>
      </c>
      <c r="R4" s="21" t="s">
        <v>279</v>
      </c>
    </row>
    <row r="5" spans="1:18" x14ac:dyDescent="0.35">
      <c r="A5" s="11" t="s">
        <v>154</v>
      </c>
      <c r="B5" s="20">
        <v>8093</v>
      </c>
      <c r="C5" s="20">
        <v>288</v>
      </c>
      <c r="D5" s="20">
        <v>320</v>
      </c>
      <c r="E5" s="20">
        <v>200</v>
      </c>
      <c r="F5" s="20">
        <v>22</v>
      </c>
      <c r="G5" s="20">
        <v>12632</v>
      </c>
      <c r="H5" s="20">
        <v>3331</v>
      </c>
      <c r="I5" s="20">
        <v>277</v>
      </c>
      <c r="J5" s="20">
        <v>2</v>
      </c>
      <c r="K5" s="20">
        <v>4</v>
      </c>
      <c r="L5" s="20">
        <v>29622</v>
      </c>
      <c r="M5" s="20">
        <v>729</v>
      </c>
      <c r="N5" s="20">
        <v>11771</v>
      </c>
      <c r="O5" s="20">
        <v>666</v>
      </c>
      <c r="P5" s="20">
        <v>64</v>
      </c>
      <c r="Q5" s="20">
        <v>46</v>
      </c>
      <c r="R5" s="20">
        <v>68067</v>
      </c>
    </row>
    <row r="6" spans="1:18" x14ac:dyDescent="0.35">
      <c r="A6" s="11" t="s">
        <v>155</v>
      </c>
      <c r="B6" s="20">
        <v>6403</v>
      </c>
      <c r="C6" s="20">
        <v>239</v>
      </c>
      <c r="D6" s="20">
        <v>311</v>
      </c>
      <c r="E6" s="20">
        <v>197</v>
      </c>
      <c r="F6" s="20">
        <v>22</v>
      </c>
      <c r="G6" s="20">
        <v>8863</v>
      </c>
      <c r="H6" s="20">
        <v>2470</v>
      </c>
      <c r="I6" s="20">
        <v>232</v>
      </c>
      <c r="J6" s="20">
        <v>2</v>
      </c>
      <c r="K6" s="20">
        <v>4</v>
      </c>
      <c r="L6" s="20">
        <v>6899</v>
      </c>
      <c r="M6" s="20">
        <v>544</v>
      </c>
      <c r="N6" s="20">
        <v>7454</v>
      </c>
      <c r="O6" s="20">
        <v>403</v>
      </c>
      <c r="P6" s="20">
        <v>54</v>
      </c>
      <c r="Q6" s="20">
        <v>40</v>
      </c>
      <c r="R6" s="20">
        <v>34137</v>
      </c>
    </row>
    <row r="7" spans="1:18" x14ac:dyDescent="0.35">
      <c r="A7" s="11" t="s">
        <v>156</v>
      </c>
      <c r="B7" s="20">
        <v>2029</v>
      </c>
      <c r="C7" s="20">
        <v>91</v>
      </c>
      <c r="D7" s="20">
        <v>223</v>
      </c>
      <c r="E7" s="20">
        <v>83</v>
      </c>
      <c r="F7" s="20">
        <v>9</v>
      </c>
      <c r="G7" s="20">
        <v>3498</v>
      </c>
      <c r="H7" s="20">
        <v>933</v>
      </c>
      <c r="I7" s="20">
        <v>33</v>
      </c>
      <c r="J7" s="20">
        <v>1</v>
      </c>
      <c r="K7" s="20">
        <v>0</v>
      </c>
      <c r="L7" s="20">
        <v>2178</v>
      </c>
      <c r="M7" s="20">
        <v>232</v>
      </c>
      <c r="N7" s="20">
        <v>1634</v>
      </c>
      <c r="O7" s="20">
        <v>166</v>
      </c>
      <c r="P7" s="20">
        <v>23</v>
      </c>
      <c r="Q7" s="20">
        <v>10</v>
      </c>
      <c r="R7" s="20">
        <v>11143</v>
      </c>
    </row>
    <row r="8" spans="1:18" x14ac:dyDescent="0.35">
      <c r="A8" s="9" t="s">
        <v>157</v>
      </c>
      <c r="B8" s="18">
        <v>35</v>
      </c>
      <c r="C8" s="18">
        <v>4</v>
      </c>
      <c r="D8" s="18">
        <v>0</v>
      </c>
      <c r="E8" s="18">
        <v>1</v>
      </c>
      <c r="F8" s="18">
        <v>1</v>
      </c>
      <c r="G8" s="18">
        <v>0</v>
      </c>
      <c r="H8" s="18">
        <v>0</v>
      </c>
      <c r="I8" s="18">
        <v>0</v>
      </c>
      <c r="J8" s="18">
        <v>0</v>
      </c>
      <c r="K8" s="18">
        <v>0</v>
      </c>
      <c r="L8" s="18">
        <v>0</v>
      </c>
      <c r="M8" s="18">
        <v>0</v>
      </c>
      <c r="N8" s="18">
        <v>0</v>
      </c>
      <c r="O8" s="18">
        <v>0</v>
      </c>
      <c r="P8" s="18">
        <v>0</v>
      </c>
      <c r="Q8" s="18">
        <v>1</v>
      </c>
      <c r="R8" s="18">
        <v>42</v>
      </c>
    </row>
    <row r="9" spans="1:18" x14ac:dyDescent="0.35">
      <c r="A9" s="9" t="s">
        <v>158</v>
      </c>
      <c r="B9" s="18">
        <v>15</v>
      </c>
      <c r="C9" s="18">
        <v>0</v>
      </c>
      <c r="D9" s="18">
        <v>0</v>
      </c>
      <c r="E9" s="18">
        <v>0</v>
      </c>
      <c r="F9" s="18">
        <v>0</v>
      </c>
      <c r="G9" s="18">
        <v>14</v>
      </c>
      <c r="H9" s="18">
        <v>5</v>
      </c>
      <c r="I9" s="18">
        <v>0</v>
      </c>
      <c r="J9" s="18">
        <v>0</v>
      </c>
      <c r="K9" s="18">
        <v>0</v>
      </c>
      <c r="L9" s="18">
        <v>0</v>
      </c>
      <c r="M9" s="18">
        <v>0</v>
      </c>
      <c r="N9" s="18">
        <v>0</v>
      </c>
      <c r="O9" s="18">
        <v>0</v>
      </c>
      <c r="P9" s="18">
        <v>0</v>
      </c>
      <c r="Q9" s="18">
        <v>0</v>
      </c>
      <c r="R9" s="18">
        <v>34</v>
      </c>
    </row>
    <row r="10" spans="1:18" x14ac:dyDescent="0.35">
      <c r="A10" s="9" t="s">
        <v>159</v>
      </c>
      <c r="B10" s="18">
        <v>417</v>
      </c>
      <c r="C10" s="18">
        <v>19</v>
      </c>
      <c r="D10" s="18">
        <v>104</v>
      </c>
      <c r="E10" s="18">
        <v>66</v>
      </c>
      <c r="F10" s="18">
        <v>5</v>
      </c>
      <c r="G10" s="18">
        <v>325</v>
      </c>
      <c r="H10" s="18">
        <v>144</v>
      </c>
      <c r="I10" s="18">
        <v>2</v>
      </c>
      <c r="J10" s="18">
        <v>1</v>
      </c>
      <c r="K10" s="18">
        <v>0</v>
      </c>
      <c r="L10" s="18">
        <v>99</v>
      </c>
      <c r="M10" s="18">
        <v>30</v>
      </c>
      <c r="N10" s="18">
        <v>31</v>
      </c>
      <c r="O10" s="18">
        <v>4</v>
      </c>
      <c r="P10" s="18">
        <v>5</v>
      </c>
      <c r="Q10" s="18">
        <v>3</v>
      </c>
      <c r="R10" s="18">
        <v>1255</v>
      </c>
    </row>
    <row r="11" spans="1:18" x14ac:dyDescent="0.35">
      <c r="A11" s="9" t="s">
        <v>160</v>
      </c>
      <c r="B11" s="18">
        <v>1226</v>
      </c>
      <c r="C11" s="18">
        <v>53</v>
      </c>
      <c r="D11" s="18">
        <v>50</v>
      </c>
      <c r="E11" s="18">
        <v>3</v>
      </c>
      <c r="F11" s="18">
        <v>0</v>
      </c>
      <c r="G11" s="18">
        <v>2420</v>
      </c>
      <c r="H11" s="18">
        <v>641</v>
      </c>
      <c r="I11" s="18">
        <v>24</v>
      </c>
      <c r="J11" s="18">
        <v>0</v>
      </c>
      <c r="K11" s="18">
        <v>0</v>
      </c>
      <c r="L11" s="18">
        <v>1879</v>
      </c>
      <c r="M11" s="18">
        <v>180</v>
      </c>
      <c r="N11" s="18">
        <v>1409</v>
      </c>
      <c r="O11" s="18">
        <v>149</v>
      </c>
      <c r="P11" s="18">
        <v>14</v>
      </c>
      <c r="Q11" s="18">
        <v>4</v>
      </c>
      <c r="R11" s="18">
        <v>8052</v>
      </c>
    </row>
    <row r="12" spans="1:18" x14ac:dyDescent="0.35">
      <c r="A12" s="9" t="s">
        <v>161</v>
      </c>
      <c r="B12" s="18">
        <v>175</v>
      </c>
      <c r="C12" s="18">
        <v>14</v>
      </c>
      <c r="D12" s="18">
        <v>44</v>
      </c>
      <c r="E12" s="18">
        <v>5</v>
      </c>
      <c r="F12" s="18">
        <v>0</v>
      </c>
      <c r="G12" s="18">
        <v>69</v>
      </c>
      <c r="H12" s="18">
        <v>42</v>
      </c>
      <c r="I12" s="18">
        <v>5</v>
      </c>
      <c r="J12" s="18">
        <v>0</v>
      </c>
      <c r="K12" s="18">
        <v>0</v>
      </c>
      <c r="L12" s="18">
        <v>11</v>
      </c>
      <c r="M12" s="18">
        <v>5</v>
      </c>
      <c r="N12" s="18">
        <v>8</v>
      </c>
      <c r="O12" s="18">
        <v>3</v>
      </c>
      <c r="P12" s="18">
        <v>2</v>
      </c>
      <c r="Q12" s="18">
        <v>2</v>
      </c>
      <c r="R12" s="18">
        <v>385</v>
      </c>
    </row>
    <row r="13" spans="1:18" x14ac:dyDescent="0.35">
      <c r="A13" s="9" t="s">
        <v>162</v>
      </c>
      <c r="B13" s="18">
        <v>86</v>
      </c>
      <c r="C13" s="18">
        <v>1</v>
      </c>
      <c r="D13" s="18">
        <v>18</v>
      </c>
      <c r="E13" s="18">
        <v>5</v>
      </c>
      <c r="F13" s="18">
        <v>2</v>
      </c>
      <c r="G13" s="18">
        <v>444</v>
      </c>
      <c r="H13" s="18">
        <v>58</v>
      </c>
      <c r="I13" s="18">
        <v>1</v>
      </c>
      <c r="J13" s="18">
        <v>0</v>
      </c>
      <c r="K13" s="18">
        <v>0</v>
      </c>
      <c r="L13" s="18">
        <v>85</v>
      </c>
      <c r="M13" s="18">
        <v>4</v>
      </c>
      <c r="N13" s="18">
        <v>53</v>
      </c>
      <c r="O13" s="18">
        <v>4</v>
      </c>
      <c r="P13" s="18">
        <v>2</v>
      </c>
      <c r="Q13" s="18">
        <v>0</v>
      </c>
      <c r="R13" s="18">
        <v>763</v>
      </c>
    </row>
    <row r="14" spans="1:18" x14ac:dyDescent="0.35">
      <c r="A14" s="9" t="s">
        <v>163</v>
      </c>
      <c r="B14" s="18">
        <v>75</v>
      </c>
      <c r="C14" s="18">
        <v>0</v>
      </c>
      <c r="D14" s="18">
        <v>7</v>
      </c>
      <c r="E14" s="18">
        <v>3</v>
      </c>
      <c r="F14" s="18">
        <v>1</v>
      </c>
      <c r="G14" s="18">
        <v>226</v>
      </c>
      <c r="H14" s="18">
        <v>43</v>
      </c>
      <c r="I14" s="18">
        <v>1</v>
      </c>
      <c r="J14" s="18">
        <v>0</v>
      </c>
      <c r="K14" s="18">
        <v>0</v>
      </c>
      <c r="L14" s="18">
        <v>104</v>
      </c>
      <c r="M14" s="18">
        <v>13</v>
      </c>
      <c r="N14" s="18">
        <v>133</v>
      </c>
      <c r="O14" s="18">
        <v>6</v>
      </c>
      <c r="P14" s="18">
        <v>0</v>
      </c>
      <c r="Q14" s="18">
        <v>0</v>
      </c>
      <c r="R14" s="18">
        <v>612</v>
      </c>
    </row>
    <row r="15" spans="1:18" x14ac:dyDescent="0.35">
      <c r="A15" s="11" t="s">
        <v>164</v>
      </c>
      <c r="B15" s="20">
        <v>336</v>
      </c>
      <c r="C15" s="20">
        <v>3</v>
      </c>
      <c r="D15" s="20">
        <v>5</v>
      </c>
      <c r="E15" s="20">
        <v>108</v>
      </c>
      <c r="F15" s="20">
        <v>10</v>
      </c>
      <c r="G15" s="20">
        <v>693</v>
      </c>
      <c r="H15" s="20">
        <v>100</v>
      </c>
      <c r="I15" s="20">
        <v>0</v>
      </c>
      <c r="J15" s="20">
        <v>1</v>
      </c>
      <c r="K15" s="20">
        <v>3</v>
      </c>
      <c r="L15" s="20">
        <v>65</v>
      </c>
      <c r="M15" s="20">
        <v>11</v>
      </c>
      <c r="N15" s="20">
        <v>45</v>
      </c>
      <c r="O15" s="20">
        <v>28</v>
      </c>
      <c r="P15" s="20">
        <v>0</v>
      </c>
      <c r="Q15" s="20">
        <v>7</v>
      </c>
      <c r="R15" s="20">
        <v>1415</v>
      </c>
    </row>
    <row r="16" spans="1:18" x14ac:dyDescent="0.35">
      <c r="A16" s="9" t="s">
        <v>165</v>
      </c>
      <c r="B16" s="18">
        <v>105</v>
      </c>
      <c r="C16" s="18">
        <v>2</v>
      </c>
      <c r="D16" s="18">
        <v>0</v>
      </c>
      <c r="E16" s="18">
        <v>65</v>
      </c>
      <c r="F16" s="18">
        <v>8</v>
      </c>
      <c r="G16" s="18">
        <v>2</v>
      </c>
      <c r="H16" s="18">
        <v>1</v>
      </c>
      <c r="I16" s="18">
        <v>0</v>
      </c>
      <c r="J16" s="18">
        <v>0</v>
      </c>
      <c r="K16" s="18">
        <v>0</v>
      </c>
      <c r="L16" s="18">
        <v>0</v>
      </c>
      <c r="M16" s="18">
        <v>0</v>
      </c>
      <c r="N16" s="18">
        <v>0</v>
      </c>
      <c r="O16" s="18">
        <v>2</v>
      </c>
      <c r="P16" s="18">
        <v>0</v>
      </c>
      <c r="Q16" s="18">
        <v>2</v>
      </c>
      <c r="R16" s="18">
        <v>187</v>
      </c>
    </row>
    <row r="17" spans="1:18" x14ac:dyDescent="0.35">
      <c r="A17" s="9" t="s">
        <v>166</v>
      </c>
      <c r="B17" s="18">
        <v>96</v>
      </c>
      <c r="C17" s="18">
        <v>0</v>
      </c>
      <c r="D17" s="18">
        <v>2</v>
      </c>
      <c r="E17" s="18">
        <v>18</v>
      </c>
      <c r="F17" s="18">
        <v>2</v>
      </c>
      <c r="G17" s="18">
        <v>189</v>
      </c>
      <c r="H17" s="18">
        <v>30</v>
      </c>
      <c r="I17" s="18">
        <v>0</v>
      </c>
      <c r="J17" s="18">
        <v>0</v>
      </c>
      <c r="K17" s="18">
        <v>3</v>
      </c>
      <c r="L17" s="18">
        <v>5</v>
      </c>
      <c r="M17" s="18">
        <v>5</v>
      </c>
      <c r="N17" s="18">
        <v>2</v>
      </c>
      <c r="O17" s="18">
        <v>11</v>
      </c>
      <c r="P17" s="18">
        <v>0</v>
      </c>
      <c r="Q17" s="18">
        <v>2</v>
      </c>
      <c r="R17" s="18">
        <v>365</v>
      </c>
    </row>
    <row r="18" spans="1:18" x14ac:dyDescent="0.35">
      <c r="A18" s="9" t="s">
        <v>167</v>
      </c>
      <c r="B18" s="18">
        <v>31</v>
      </c>
      <c r="C18" s="18">
        <v>1</v>
      </c>
      <c r="D18" s="18">
        <v>0</v>
      </c>
      <c r="E18" s="18">
        <v>4</v>
      </c>
      <c r="F18" s="18">
        <v>0</v>
      </c>
      <c r="G18" s="18">
        <v>124</v>
      </c>
      <c r="H18" s="18">
        <v>15</v>
      </c>
      <c r="I18" s="18">
        <v>0</v>
      </c>
      <c r="J18" s="18">
        <v>1</v>
      </c>
      <c r="K18" s="18">
        <v>0</v>
      </c>
      <c r="L18" s="18">
        <v>21</v>
      </c>
      <c r="M18" s="18">
        <v>2</v>
      </c>
      <c r="N18" s="18">
        <v>15</v>
      </c>
      <c r="O18" s="18">
        <v>8</v>
      </c>
      <c r="P18" s="18">
        <v>0</v>
      </c>
      <c r="Q18" s="18">
        <v>2</v>
      </c>
      <c r="R18" s="18">
        <v>224</v>
      </c>
    </row>
    <row r="19" spans="1:18" x14ac:dyDescent="0.35">
      <c r="A19" s="9" t="s">
        <v>168</v>
      </c>
      <c r="B19" s="18">
        <v>17</v>
      </c>
      <c r="C19" s="18">
        <v>0</v>
      </c>
      <c r="D19" s="18">
        <v>2</v>
      </c>
      <c r="E19" s="18">
        <v>2</v>
      </c>
      <c r="F19" s="18">
        <v>0</v>
      </c>
      <c r="G19" s="18">
        <v>94</v>
      </c>
      <c r="H19" s="18">
        <v>13</v>
      </c>
      <c r="I19" s="18">
        <v>0</v>
      </c>
      <c r="J19" s="18">
        <v>0</v>
      </c>
      <c r="K19" s="18">
        <v>0</v>
      </c>
      <c r="L19" s="18">
        <v>2</v>
      </c>
      <c r="M19" s="18">
        <v>0</v>
      </c>
      <c r="N19" s="18">
        <v>3</v>
      </c>
      <c r="O19" s="18">
        <v>1</v>
      </c>
      <c r="P19" s="18">
        <v>0</v>
      </c>
      <c r="Q19" s="18">
        <v>0</v>
      </c>
      <c r="R19" s="18">
        <v>134</v>
      </c>
    </row>
    <row r="20" spans="1:18" x14ac:dyDescent="0.35">
      <c r="A20" s="9" t="s">
        <v>169</v>
      </c>
      <c r="B20" s="18">
        <v>9</v>
      </c>
      <c r="C20" s="18">
        <v>0</v>
      </c>
      <c r="D20" s="18">
        <v>0</v>
      </c>
      <c r="E20" s="18">
        <v>0</v>
      </c>
      <c r="F20" s="18">
        <v>0</v>
      </c>
      <c r="G20" s="18">
        <v>30</v>
      </c>
      <c r="H20" s="18">
        <v>4</v>
      </c>
      <c r="I20" s="18">
        <v>0</v>
      </c>
      <c r="J20" s="18">
        <v>0</v>
      </c>
      <c r="K20" s="18">
        <v>0</v>
      </c>
      <c r="L20" s="18">
        <v>12</v>
      </c>
      <c r="M20" s="18">
        <v>3</v>
      </c>
      <c r="N20" s="18">
        <v>6</v>
      </c>
      <c r="O20" s="18">
        <v>1</v>
      </c>
      <c r="P20" s="18">
        <v>0</v>
      </c>
      <c r="Q20" s="18">
        <v>0</v>
      </c>
      <c r="R20" s="18">
        <v>65</v>
      </c>
    </row>
    <row r="21" spans="1:18" x14ac:dyDescent="0.35">
      <c r="A21" s="9" t="s">
        <v>170</v>
      </c>
      <c r="B21" s="18">
        <v>55</v>
      </c>
      <c r="C21" s="18">
        <v>0</v>
      </c>
      <c r="D21" s="18">
        <v>1</v>
      </c>
      <c r="E21" s="18">
        <v>12</v>
      </c>
      <c r="F21" s="18">
        <v>0</v>
      </c>
      <c r="G21" s="18">
        <v>185</v>
      </c>
      <c r="H21" s="18">
        <v>28</v>
      </c>
      <c r="I21" s="18">
        <v>0</v>
      </c>
      <c r="J21" s="18">
        <v>0</v>
      </c>
      <c r="K21" s="18">
        <v>0</v>
      </c>
      <c r="L21" s="18">
        <v>1</v>
      </c>
      <c r="M21" s="18">
        <v>0</v>
      </c>
      <c r="N21" s="18">
        <v>0</v>
      </c>
      <c r="O21" s="18">
        <v>3</v>
      </c>
      <c r="P21" s="18">
        <v>0</v>
      </c>
      <c r="Q21" s="18">
        <v>1</v>
      </c>
      <c r="R21" s="18">
        <v>286</v>
      </c>
    </row>
    <row r="22" spans="1:18" x14ac:dyDescent="0.35">
      <c r="A22" s="9" t="s">
        <v>171</v>
      </c>
      <c r="B22" s="18">
        <v>2</v>
      </c>
      <c r="C22" s="18">
        <v>0</v>
      </c>
      <c r="D22" s="18">
        <v>0</v>
      </c>
      <c r="E22" s="18">
        <v>0</v>
      </c>
      <c r="F22" s="18">
        <v>0</v>
      </c>
      <c r="G22" s="18">
        <v>0</v>
      </c>
      <c r="H22" s="18">
        <v>0</v>
      </c>
      <c r="I22" s="18">
        <v>0</v>
      </c>
      <c r="J22" s="18">
        <v>0</v>
      </c>
      <c r="K22" s="18">
        <v>0</v>
      </c>
      <c r="L22" s="18">
        <v>8</v>
      </c>
      <c r="M22" s="18">
        <v>0</v>
      </c>
      <c r="N22" s="18">
        <v>1</v>
      </c>
      <c r="O22" s="18">
        <v>0</v>
      </c>
      <c r="P22" s="18">
        <v>0</v>
      </c>
      <c r="Q22" s="18">
        <v>0</v>
      </c>
      <c r="R22" s="18">
        <v>11</v>
      </c>
    </row>
    <row r="23" spans="1:18" x14ac:dyDescent="0.35">
      <c r="A23" s="9" t="s">
        <v>172</v>
      </c>
      <c r="B23" s="18">
        <v>21</v>
      </c>
      <c r="C23" s="18">
        <v>0</v>
      </c>
      <c r="D23" s="18">
        <v>0</v>
      </c>
      <c r="E23" s="18">
        <v>7</v>
      </c>
      <c r="F23" s="18">
        <v>0</v>
      </c>
      <c r="G23" s="18">
        <v>69</v>
      </c>
      <c r="H23" s="18">
        <v>9</v>
      </c>
      <c r="I23" s="18">
        <v>0</v>
      </c>
      <c r="J23" s="18">
        <v>0</v>
      </c>
      <c r="K23" s="18">
        <v>0</v>
      </c>
      <c r="L23" s="18">
        <v>16</v>
      </c>
      <c r="M23" s="18">
        <v>1</v>
      </c>
      <c r="N23" s="18">
        <v>18</v>
      </c>
      <c r="O23" s="18">
        <v>2</v>
      </c>
      <c r="P23" s="18">
        <v>0</v>
      </c>
      <c r="Q23" s="18">
        <v>0</v>
      </c>
      <c r="R23" s="18">
        <v>143</v>
      </c>
    </row>
    <row r="24" spans="1:18" x14ac:dyDescent="0.35">
      <c r="A24" s="11" t="s">
        <v>173</v>
      </c>
      <c r="B24" s="20">
        <v>1613</v>
      </c>
      <c r="C24" s="20">
        <v>36</v>
      </c>
      <c r="D24" s="20">
        <v>22</v>
      </c>
      <c r="E24" s="20">
        <v>0</v>
      </c>
      <c r="F24" s="20">
        <v>0</v>
      </c>
      <c r="G24" s="20">
        <v>1185</v>
      </c>
      <c r="H24" s="20">
        <v>374</v>
      </c>
      <c r="I24" s="20">
        <v>121</v>
      </c>
      <c r="J24" s="20">
        <v>0</v>
      </c>
      <c r="K24" s="20">
        <v>0</v>
      </c>
      <c r="L24" s="20">
        <v>909</v>
      </c>
      <c r="M24" s="20">
        <v>158</v>
      </c>
      <c r="N24" s="20">
        <v>1460</v>
      </c>
      <c r="O24" s="20">
        <v>45</v>
      </c>
      <c r="P24" s="20">
        <v>5</v>
      </c>
      <c r="Q24" s="20">
        <v>1</v>
      </c>
      <c r="R24" s="20">
        <v>5929</v>
      </c>
    </row>
    <row r="25" spans="1:18" x14ac:dyDescent="0.35">
      <c r="A25" s="9" t="s">
        <v>174</v>
      </c>
      <c r="B25" s="18">
        <v>229</v>
      </c>
      <c r="C25" s="18">
        <v>13</v>
      </c>
      <c r="D25" s="18">
        <v>15</v>
      </c>
      <c r="E25" s="18">
        <v>0</v>
      </c>
      <c r="F25" s="18">
        <v>0</v>
      </c>
      <c r="G25" s="18">
        <v>157</v>
      </c>
      <c r="H25" s="18">
        <v>59</v>
      </c>
      <c r="I25" s="18">
        <v>16</v>
      </c>
      <c r="J25" s="18">
        <v>0</v>
      </c>
      <c r="K25" s="18">
        <v>0</v>
      </c>
      <c r="L25" s="18">
        <v>32</v>
      </c>
      <c r="M25" s="18">
        <v>8</v>
      </c>
      <c r="N25" s="18">
        <v>43</v>
      </c>
      <c r="O25" s="18">
        <v>2</v>
      </c>
      <c r="P25" s="18">
        <v>3</v>
      </c>
      <c r="Q25" s="18">
        <v>0</v>
      </c>
      <c r="R25" s="18">
        <v>577</v>
      </c>
    </row>
    <row r="26" spans="1:18" x14ac:dyDescent="0.35">
      <c r="A26" s="9" t="s">
        <v>175</v>
      </c>
      <c r="B26" s="18">
        <v>38</v>
      </c>
      <c r="C26" s="18">
        <v>1</v>
      </c>
      <c r="D26" s="18">
        <v>0</v>
      </c>
      <c r="E26" s="18">
        <v>0</v>
      </c>
      <c r="F26" s="18">
        <v>0</v>
      </c>
      <c r="G26" s="18">
        <v>26</v>
      </c>
      <c r="H26" s="18">
        <v>9</v>
      </c>
      <c r="I26" s="18">
        <v>7</v>
      </c>
      <c r="J26" s="18">
        <v>0</v>
      </c>
      <c r="K26" s="18">
        <v>0</v>
      </c>
      <c r="L26" s="18">
        <v>14</v>
      </c>
      <c r="M26" s="18">
        <v>2</v>
      </c>
      <c r="N26" s="18">
        <v>22</v>
      </c>
      <c r="O26" s="18">
        <v>0</v>
      </c>
      <c r="P26" s="18">
        <v>0</v>
      </c>
      <c r="Q26" s="18">
        <v>0</v>
      </c>
      <c r="R26" s="18">
        <v>119</v>
      </c>
    </row>
    <row r="27" spans="1:18" x14ac:dyDescent="0.35">
      <c r="A27" s="9" t="s">
        <v>176</v>
      </c>
      <c r="B27" s="18">
        <v>30</v>
      </c>
      <c r="C27" s="18">
        <v>0</v>
      </c>
      <c r="D27" s="18">
        <v>0</v>
      </c>
      <c r="E27" s="18">
        <v>0</v>
      </c>
      <c r="F27" s="18">
        <v>0</v>
      </c>
      <c r="G27" s="18">
        <v>18</v>
      </c>
      <c r="H27" s="18">
        <v>6</v>
      </c>
      <c r="I27" s="18">
        <v>1</v>
      </c>
      <c r="J27" s="18">
        <v>0</v>
      </c>
      <c r="K27" s="18">
        <v>0</v>
      </c>
      <c r="L27" s="18">
        <v>4</v>
      </c>
      <c r="M27" s="18">
        <v>4</v>
      </c>
      <c r="N27" s="18">
        <v>20</v>
      </c>
      <c r="O27" s="18">
        <v>0</v>
      </c>
      <c r="P27" s="18">
        <v>0</v>
      </c>
      <c r="Q27" s="18">
        <v>0</v>
      </c>
      <c r="R27" s="18">
        <v>83</v>
      </c>
    </row>
    <row r="28" spans="1:18" x14ac:dyDescent="0.35">
      <c r="A28" s="9" t="s">
        <v>177</v>
      </c>
      <c r="B28" s="18">
        <v>42</v>
      </c>
      <c r="C28" s="18">
        <v>4</v>
      </c>
      <c r="D28" s="18">
        <v>0</v>
      </c>
      <c r="E28" s="18">
        <v>0</v>
      </c>
      <c r="F28" s="18">
        <v>0</v>
      </c>
      <c r="G28" s="18">
        <v>62</v>
      </c>
      <c r="H28" s="18">
        <v>18</v>
      </c>
      <c r="I28" s="18">
        <v>4</v>
      </c>
      <c r="J28" s="18">
        <v>0</v>
      </c>
      <c r="K28" s="18">
        <v>0</v>
      </c>
      <c r="L28" s="18">
        <v>51</v>
      </c>
      <c r="M28" s="18">
        <v>2</v>
      </c>
      <c r="N28" s="18">
        <v>21</v>
      </c>
      <c r="O28" s="18">
        <v>0</v>
      </c>
      <c r="P28" s="18">
        <v>0</v>
      </c>
      <c r="Q28" s="18">
        <v>0</v>
      </c>
      <c r="R28" s="18">
        <v>204</v>
      </c>
    </row>
    <row r="29" spans="1:18" x14ac:dyDescent="0.35">
      <c r="A29" s="9" t="s">
        <v>178</v>
      </c>
      <c r="B29" s="18">
        <v>832</v>
      </c>
      <c r="C29" s="18">
        <v>11</v>
      </c>
      <c r="D29" s="18">
        <v>2</v>
      </c>
      <c r="E29" s="18">
        <v>0</v>
      </c>
      <c r="F29" s="18">
        <v>0</v>
      </c>
      <c r="G29" s="18">
        <v>466</v>
      </c>
      <c r="H29" s="18">
        <v>132</v>
      </c>
      <c r="I29" s="18">
        <v>67</v>
      </c>
      <c r="J29" s="18">
        <v>0</v>
      </c>
      <c r="K29" s="18">
        <v>0</v>
      </c>
      <c r="L29" s="18">
        <v>430</v>
      </c>
      <c r="M29" s="18">
        <v>52</v>
      </c>
      <c r="N29" s="18">
        <v>988</v>
      </c>
      <c r="O29" s="18">
        <v>22</v>
      </c>
      <c r="P29" s="18">
        <v>2</v>
      </c>
      <c r="Q29" s="18">
        <v>0</v>
      </c>
      <c r="R29" s="18">
        <v>3004</v>
      </c>
    </row>
    <row r="30" spans="1:18" x14ac:dyDescent="0.35">
      <c r="A30" s="9" t="s">
        <v>179</v>
      </c>
      <c r="B30" s="18">
        <v>279</v>
      </c>
      <c r="C30" s="18">
        <v>5</v>
      </c>
      <c r="D30" s="18">
        <v>4</v>
      </c>
      <c r="E30" s="18">
        <v>0</v>
      </c>
      <c r="F30" s="18">
        <v>0</v>
      </c>
      <c r="G30" s="18">
        <v>229</v>
      </c>
      <c r="H30" s="18">
        <v>60</v>
      </c>
      <c r="I30" s="18">
        <v>16</v>
      </c>
      <c r="J30" s="18">
        <v>0</v>
      </c>
      <c r="K30" s="18">
        <v>0</v>
      </c>
      <c r="L30" s="18">
        <v>217</v>
      </c>
      <c r="M30" s="18">
        <v>54</v>
      </c>
      <c r="N30" s="18">
        <v>223</v>
      </c>
      <c r="O30" s="18">
        <v>10</v>
      </c>
      <c r="P30" s="18">
        <v>0</v>
      </c>
      <c r="Q30" s="18">
        <v>1</v>
      </c>
      <c r="R30" s="18">
        <v>1098</v>
      </c>
    </row>
    <row r="31" spans="1:18" x14ac:dyDescent="0.35">
      <c r="A31" s="9" t="s">
        <v>180</v>
      </c>
      <c r="B31" s="18">
        <v>51</v>
      </c>
      <c r="C31" s="18">
        <v>0</v>
      </c>
      <c r="D31" s="18">
        <v>1</v>
      </c>
      <c r="E31" s="18">
        <v>0</v>
      </c>
      <c r="F31" s="18">
        <v>0</v>
      </c>
      <c r="G31" s="18">
        <v>85</v>
      </c>
      <c r="H31" s="18">
        <v>34</v>
      </c>
      <c r="I31" s="18">
        <v>0</v>
      </c>
      <c r="J31" s="18">
        <v>0</v>
      </c>
      <c r="K31" s="18">
        <v>0</v>
      </c>
      <c r="L31" s="18">
        <v>67</v>
      </c>
      <c r="M31" s="18">
        <v>25</v>
      </c>
      <c r="N31" s="18">
        <v>41</v>
      </c>
      <c r="O31" s="18">
        <v>4</v>
      </c>
      <c r="P31" s="18">
        <v>0</v>
      </c>
      <c r="Q31" s="18">
        <v>0</v>
      </c>
      <c r="R31" s="18">
        <v>308</v>
      </c>
    </row>
    <row r="32" spans="1:18" x14ac:dyDescent="0.35">
      <c r="A32" s="9" t="s">
        <v>181</v>
      </c>
      <c r="B32" s="18">
        <v>112</v>
      </c>
      <c r="C32" s="18">
        <v>2</v>
      </c>
      <c r="D32" s="18">
        <v>0</v>
      </c>
      <c r="E32" s="18">
        <v>0</v>
      </c>
      <c r="F32" s="18">
        <v>0</v>
      </c>
      <c r="G32" s="18">
        <v>142</v>
      </c>
      <c r="H32" s="18">
        <v>56</v>
      </c>
      <c r="I32" s="18">
        <v>10</v>
      </c>
      <c r="J32" s="18">
        <v>0</v>
      </c>
      <c r="K32" s="18">
        <v>0</v>
      </c>
      <c r="L32" s="18">
        <v>94</v>
      </c>
      <c r="M32" s="18">
        <v>11</v>
      </c>
      <c r="N32" s="18">
        <v>102</v>
      </c>
      <c r="O32" s="18">
        <v>7</v>
      </c>
      <c r="P32" s="18">
        <v>0</v>
      </c>
      <c r="Q32" s="18">
        <v>0</v>
      </c>
      <c r="R32" s="18">
        <v>536</v>
      </c>
    </row>
    <row r="33" spans="1:18" x14ac:dyDescent="0.35">
      <c r="A33" s="11" t="s">
        <v>182</v>
      </c>
      <c r="B33" s="20">
        <v>238</v>
      </c>
      <c r="C33" s="20">
        <v>9</v>
      </c>
      <c r="D33" s="20">
        <v>14</v>
      </c>
      <c r="E33" s="20">
        <v>2</v>
      </c>
      <c r="F33" s="20">
        <v>0</v>
      </c>
      <c r="G33" s="20">
        <v>451</v>
      </c>
      <c r="H33" s="20">
        <v>130</v>
      </c>
      <c r="I33" s="20">
        <v>10</v>
      </c>
      <c r="J33" s="20">
        <v>0</v>
      </c>
      <c r="K33" s="20">
        <v>0</v>
      </c>
      <c r="L33" s="20">
        <v>407</v>
      </c>
      <c r="M33" s="20">
        <v>127</v>
      </c>
      <c r="N33" s="20">
        <v>308</v>
      </c>
      <c r="O33" s="20">
        <v>30</v>
      </c>
      <c r="P33" s="20">
        <v>2</v>
      </c>
      <c r="Q33" s="20">
        <v>4</v>
      </c>
      <c r="R33" s="20">
        <v>1732</v>
      </c>
    </row>
    <row r="34" spans="1:18" x14ac:dyDescent="0.35">
      <c r="A34" s="9" t="s">
        <v>183</v>
      </c>
      <c r="B34" s="18">
        <v>29</v>
      </c>
      <c r="C34" s="18">
        <v>0</v>
      </c>
      <c r="D34" s="18">
        <v>5</v>
      </c>
      <c r="E34" s="18">
        <v>2</v>
      </c>
      <c r="F34" s="18">
        <v>0</v>
      </c>
      <c r="G34" s="18">
        <v>37</v>
      </c>
      <c r="H34" s="18">
        <v>13</v>
      </c>
      <c r="I34" s="18">
        <v>0</v>
      </c>
      <c r="J34" s="18">
        <v>0</v>
      </c>
      <c r="K34" s="18">
        <v>0</v>
      </c>
      <c r="L34" s="18">
        <v>3</v>
      </c>
      <c r="M34" s="18">
        <v>2</v>
      </c>
      <c r="N34" s="18">
        <v>4</v>
      </c>
      <c r="O34" s="18">
        <v>0</v>
      </c>
      <c r="P34" s="18">
        <v>0</v>
      </c>
      <c r="Q34" s="18">
        <v>1</v>
      </c>
      <c r="R34" s="18">
        <v>96</v>
      </c>
    </row>
    <row r="35" spans="1:18" x14ac:dyDescent="0.35">
      <c r="A35" s="9" t="s">
        <v>184</v>
      </c>
      <c r="B35" s="18">
        <v>137</v>
      </c>
      <c r="C35" s="18">
        <v>6</v>
      </c>
      <c r="D35" s="18">
        <v>4</v>
      </c>
      <c r="E35" s="18">
        <v>0</v>
      </c>
      <c r="F35" s="18">
        <v>0</v>
      </c>
      <c r="G35" s="18">
        <v>293</v>
      </c>
      <c r="H35" s="18">
        <v>81</v>
      </c>
      <c r="I35" s="18">
        <v>2</v>
      </c>
      <c r="J35" s="18">
        <v>0</v>
      </c>
      <c r="K35" s="18">
        <v>0</v>
      </c>
      <c r="L35" s="18">
        <v>328</v>
      </c>
      <c r="M35" s="18">
        <v>121</v>
      </c>
      <c r="N35" s="18">
        <v>238</v>
      </c>
      <c r="O35" s="18">
        <v>17</v>
      </c>
      <c r="P35" s="18">
        <v>1</v>
      </c>
      <c r="Q35" s="18">
        <v>3</v>
      </c>
      <c r="R35" s="18">
        <v>1231</v>
      </c>
    </row>
    <row r="36" spans="1:18" x14ac:dyDescent="0.35">
      <c r="A36" s="9" t="s">
        <v>185</v>
      </c>
      <c r="B36" s="18">
        <v>72</v>
      </c>
      <c r="C36" s="18">
        <v>3</v>
      </c>
      <c r="D36" s="18">
        <v>5</v>
      </c>
      <c r="E36" s="18">
        <v>0</v>
      </c>
      <c r="F36" s="18">
        <v>0</v>
      </c>
      <c r="G36" s="18">
        <v>121</v>
      </c>
      <c r="H36" s="18">
        <v>36</v>
      </c>
      <c r="I36" s="18">
        <v>8</v>
      </c>
      <c r="J36" s="18">
        <v>0</v>
      </c>
      <c r="K36" s="18">
        <v>0</v>
      </c>
      <c r="L36" s="18">
        <v>76</v>
      </c>
      <c r="M36" s="18">
        <v>4</v>
      </c>
      <c r="N36" s="18">
        <v>66</v>
      </c>
      <c r="O36" s="18">
        <v>13</v>
      </c>
      <c r="P36" s="18">
        <v>1</v>
      </c>
      <c r="Q36" s="18">
        <v>0</v>
      </c>
      <c r="R36" s="18">
        <v>405</v>
      </c>
    </row>
    <row r="37" spans="1:18" x14ac:dyDescent="0.35">
      <c r="A37" s="11" t="s">
        <v>186</v>
      </c>
      <c r="B37" s="20">
        <v>2187</v>
      </c>
      <c r="C37" s="20">
        <v>100</v>
      </c>
      <c r="D37" s="20">
        <v>47</v>
      </c>
      <c r="E37" s="20">
        <v>4</v>
      </c>
      <c r="F37" s="20">
        <v>3</v>
      </c>
      <c r="G37" s="20">
        <v>3033</v>
      </c>
      <c r="H37" s="20">
        <v>933</v>
      </c>
      <c r="I37" s="20">
        <v>68</v>
      </c>
      <c r="J37" s="20">
        <v>0</v>
      </c>
      <c r="K37" s="20">
        <v>1</v>
      </c>
      <c r="L37" s="20">
        <v>3315</v>
      </c>
      <c r="M37" s="20">
        <v>16</v>
      </c>
      <c r="N37" s="20">
        <v>3989</v>
      </c>
      <c r="O37" s="20">
        <v>132</v>
      </c>
      <c r="P37" s="20">
        <v>24</v>
      </c>
      <c r="Q37" s="20">
        <v>18</v>
      </c>
      <c r="R37" s="20">
        <v>13870</v>
      </c>
    </row>
    <row r="38" spans="1:18" x14ac:dyDescent="0.35">
      <c r="A38" s="9" t="s">
        <v>187</v>
      </c>
      <c r="B38" s="18">
        <v>1340</v>
      </c>
      <c r="C38" s="18">
        <v>74</v>
      </c>
      <c r="D38" s="18">
        <v>19</v>
      </c>
      <c r="E38" s="18">
        <v>3</v>
      </c>
      <c r="F38" s="18">
        <v>3</v>
      </c>
      <c r="G38" s="18">
        <v>1782</v>
      </c>
      <c r="H38" s="18">
        <v>429</v>
      </c>
      <c r="I38" s="18">
        <v>39</v>
      </c>
      <c r="J38" s="18">
        <v>0</v>
      </c>
      <c r="K38" s="18">
        <v>0</v>
      </c>
      <c r="L38" s="18">
        <v>2000</v>
      </c>
      <c r="M38" s="18">
        <v>11</v>
      </c>
      <c r="N38" s="18">
        <v>3246</v>
      </c>
      <c r="O38" s="18">
        <v>78</v>
      </c>
      <c r="P38" s="18">
        <v>17</v>
      </c>
      <c r="Q38" s="18">
        <v>12</v>
      </c>
      <c r="R38" s="18">
        <v>9053</v>
      </c>
    </row>
    <row r="39" spans="1:18" x14ac:dyDescent="0.35">
      <c r="A39" s="9" t="s">
        <v>188</v>
      </c>
      <c r="B39" s="18">
        <v>388</v>
      </c>
      <c r="C39" s="18">
        <v>17</v>
      </c>
      <c r="D39" s="18">
        <v>22</v>
      </c>
      <c r="E39" s="18">
        <v>0</v>
      </c>
      <c r="F39" s="18">
        <v>0</v>
      </c>
      <c r="G39" s="18">
        <v>517</v>
      </c>
      <c r="H39" s="18">
        <v>218</v>
      </c>
      <c r="I39" s="18">
        <v>11</v>
      </c>
      <c r="J39" s="18">
        <v>0</v>
      </c>
      <c r="K39" s="18">
        <v>0</v>
      </c>
      <c r="L39" s="18">
        <v>250</v>
      </c>
      <c r="M39" s="18">
        <v>2</v>
      </c>
      <c r="N39" s="18">
        <v>192</v>
      </c>
      <c r="O39" s="18">
        <v>16</v>
      </c>
      <c r="P39" s="18">
        <v>5</v>
      </c>
      <c r="Q39" s="18">
        <v>5</v>
      </c>
      <c r="R39" s="18">
        <v>1643</v>
      </c>
    </row>
    <row r="40" spans="1:18" x14ac:dyDescent="0.35">
      <c r="A40" s="9" t="s">
        <v>189</v>
      </c>
      <c r="B40" s="18">
        <v>381</v>
      </c>
      <c r="C40" s="18">
        <v>7</v>
      </c>
      <c r="D40" s="18">
        <v>4</v>
      </c>
      <c r="E40" s="18">
        <v>0</v>
      </c>
      <c r="F40" s="18">
        <v>0</v>
      </c>
      <c r="G40" s="18">
        <v>529</v>
      </c>
      <c r="H40" s="18">
        <v>242</v>
      </c>
      <c r="I40" s="18">
        <v>10</v>
      </c>
      <c r="J40" s="18">
        <v>0</v>
      </c>
      <c r="K40" s="18">
        <v>1</v>
      </c>
      <c r="L40" s="18">
        <v>217</v>
      </c>
      <c r="M40" s="18">
        <v>0</v>
      </c>
      <c r="N40" s="18">
        <v>85</v>
      </c>
      <c r="O40" s="18">
        <v>10</v>
      </c>
      <c r="P40" s="18">
        <v>2</v>
      </c>
      <c r="Q40" s="18">
        <v>1</v>
      </c>
      <c r="R40" s="18">
        <v>1489</v>
      </c>
    </row>
    <row r="41" spans="1:18" x14ac:dyDescent="0.35">
      <c r="A41" s="9" t="s">
        <v>190</v>
      </c>
      <c r="B41" s="18">
        <v>52</v>
      </c>
      <c r="C41" s="18">
        <v>2</v>
      </c>
      <c r="D41" s="18">
        <v>1</v>
      </c>
      <c r="E41" s="18">
        <v>0</v>
      </c>
      <c r="F41" s="18">
        <v>0</v>
      </c>
      <c r="G41" s="18">
        <v>190</v>
      </c>
      <c r="H41" s="18">
        <v>34</v>
      </c>
      <c r="I41" s="18">
        <v>8</v>
      </c>
      <c r="J41" s="18">
        <v>0</v>
      </c>
      <c r="K41" s="18">
        <v>0</v>
      </c>
      <c r="L41" s="18">
        <v>834</v>
      </c>
      <c r="M41" s="18">
        <v>0</v>
      </c>
      <c r="N41" s="18">
        <v>440</v>
      </c>
      <c r="O41" s="18">
        <v>16</v>
      </c>
      <c r="P41" s="18">
        <v>0</v>
      </c>
      <c r="Q41" s="18">
        <v>0</v>
      </c>
      <c r="R41" s="18">
        <v>1577</v>
      </c>
    </row>
    <row r="42" spans="1:18" x14ac:dyDescent="0.35">
      <c r="A42" s="9" t="s">
        <v>191</v>
      </c>
      <c r="B42" s="18">
        <v>26</v>
      </c>
      <c r="C42" s="18">
        <v>0</v>
      </c>
      <c r="D42" s="18">
        <v>1</v>
      </c>
      <c r="E42" s="18">
        <v>1</v>
      </c>
      <c r="F42" s="18">
        <v>0</v>
      </c>
      <c r="G42" s="18">
        <v>15</v>
      </c>
      <c r="H42" s="18">
        <v>10</v>
      </c>
      <c r="I42" s="18">
        <v>0</v>
      </c>
      <c r="J42" s="18">
        <v>0</v>
      </c>
      <c r="K42" s="18">
        <v>0</v>
      </c>
      <c r="L42" s="18">
        <v>14</v>
      </c>
      <c r="M42" s="18">
        <v>3</v>
      </c>
      <c r="N42" s="18">
        <v>26</v>
      </c>
      <c r="O42" s="18">
        <v>12</v>
      </c>
      <c r="P42" s="18">
        <v>0</v>
      </c>
      <c r="Q42" s="18">
        <v>0</v>
      </c>
      <c r="R42" s="18">
        <v>108</v>
      </c>
    </row>
    <row r="43" spans="1:18" x14ac:dyDescent="0.35">
      <c r="A43" s="11" t="s">
        <v>192</v>
      </c>
      <c r="B43" s="20">
        <v>0</v>
      </c>
      <c r="C43" s="20">
        <v>0</v>
      </c>
      <c r="D43" s="20">
        <v>0</v>
      </c>
      <c r="E43" s="20">
        <v>0</v>
      </c>
      <c r="F43" s="20">
        <v>0</v>
      </c>
      <c r="G43" s="20">
        <v>3</v>
      </c>
      <c r="H43" s="20">
        <v>0</v>
      </c>
      <c r="I43" s="20">
        <v>0</v>
      </c>
      <c r="J43" s="20">
        <v>0</v>
      </c>
      <c r="K43" s="20">
        <v>0</v>
      </c>
      <c r="L43" s="20">
        <v>25</v>
      </c>
      <c r="M43" s="20">
        <v>0</v>
      </c>
      <c r="N43" s="20">
        <v>18</v>
      </c>
      <c r="O43" s="20">
        <v>2</v>
      </c>
      <c r="P43" s="20">
        <v>0</v>
      </c>
      <c r="Q43" s="20">
        <v>0</v>
      </c>
      <c r="R43" s="20">
        <v>48</v>
      </c>
    </row>
    <row r="44" spans="1:18" x14ac:dyDescent="0.35">
      <c r="A44" s="11" t="s">
        <v>193</v>
      </c>
      <c r="B44" s="20">
        <v>1690</v>
      </c>
      <c r="C44" s="20">
        <v>49</v>
      </c>
      <c r="D44" s="20">
        <v>9</v>
      </c>
      <c r="E44" s="20">
        <v>3</v>
      </c>
      <c r="F44" s="20">
        <v>0</v>
      </c>
      <c r="G44" s="20">
        <v>3769</v>
      </c>
      <c r="H44" s="20">
        <v>861</v>
      </c>
      <c r="I44" s="20">
        <v>45</v>
      </c>
      <c r="J44" s="20">
        <v>0</v>
      </c>
      <c r="K44" s="20">
        <v>0</v>
      </c>
      <c r="L44" s="20">
        <v>22723</v>
      </c>
      <c r="M44" s="20">
        <v>185</v>
      </c>
      <c r="N44" s="20">
        <v>4317</v>
      </c>
      <c r="O44" s="20">
        <v>263</v>
      </c>
      <c r="P44" s="20">
        <v>10</v>
      </c>
      <c r="Q44" s="20">
        <v>6</v>
      </c>
      <c r="R44" s="20">
        <v>33930</v>
      </c>
    </row>
    <row r="45" spans="1:18" x14ac:dyDescent="0.35">
      <c r="A45" s="11" t="s">
        <v>194</v>
      </c>
      <c r="B45" s="20">
        <v>1065</v>
      </c>
      <c r="C45" s="20">
        <v>35</v>
      </c>
      <c r="D45" s="20">
        <v>7</v>
      </c>
      <c r="E45" s="20">
        <v>2</v>
      </c>
      <c r="F45" s="20">
        <v>0</v>
      </c>
      <c r="G45" s="20">
        <v>2334</v>
      </c>
      <c r="H45" s="20">
        <v>530</v>
      </c>
      <c r="I45" s="20">
        <v>37</v>
      </c>
      <c r="J45" s="20">
        <v>0</v>
      </c>
      <c r="K45" s="20">
        <v>0</v>
      </c>
      <c r="L45" s="20">
        <v>3633</v>
      </c>
      <c r="M45" s="20">
        <v>123</v>
      </c>
      <c r="N45" s="20">
        <v>2949</v>
      </c>
      <c r="O45" s="20">
        <v>204</v>
      </c>
      <c r="P45" s="20">
        <v>5</v>
      </c>
      <c r="Q45" s="20">
        <v>6</v>
      </c>
      <c r="R45" s="20">
        <v>10930</v>
      </c>
    </row>
    <row r="46" spans="1:18" x14ac:dyDescent="0.35">
      <c r="A46" s="9" t="s">
        <v>195</v>
      </c>
      <c r="B46" s="18">
        <v>1026</v>
      </c>
      <c r="C46" s="18">
        <v>35</v>
      </c>
      <c r="D46" s="18">
        <v>7</v>
      </c>
      <c r="E46" s="18">
        <v>2</v>
      </c>
      <c r="F46" s="18">
        <v>0</v>
      </c>
      <c r="G46" s="18">
        <v>2252</v>
      </c>
      <c r="H46" s="18">
        <v>512</v>
      </c>
      <c r="I46" s="18">
        <v>35</v>
      </c>
      <c r="J46" s="18">
        <v>0</v>
      </c>
      <c r="K46" s="18">
        <v>0</v>
      </c>
      <c r="L46" s="18">
        <v>3525</v>
      </c>
      <c r="M46" s="18">
        <v>112</v>
      </c>
      <c r="N46" s="18">
        <v>2859</v>
      </c>
      <c r="O46" s="18">
        <v>198</v>
      </c>
      <c r="P46" s="18">
        <v>4</v>
      </c>
      <c r="Q46" s="18">
        <v>6</v>
      </c>
      <c r="R46" s="18">
        <v>10573</v>
      </c>
    </row>
    <row r="47" spans="1:18" x14ac:dyDescent="0.35">
      <c r="A47" s="9" t="s">
        <v>196</v>
      </c>
      <c r="B47" s="18">
        <v>39</v>
      </c>
      <c r="C47" s="18">
        <v>0</v>
      </c>
      <c r="D47" s="18">
        <v>0</v>
      </c>
      <c r="E47" s="18">
        <v>0</v>
      </c>
      <c r="F47" s="18">
        <v>0</v>
      </c>
      <c r="G47" s="18">
        <v>80</v>
      </c>
      <c r="H47" s="18">
        <v>17</v>
      </c>
      <c r="I47" s="18">
        <v>2</v>
      </c>
      <c r="J47" s="18">
        <v>0</v>
      </c>
      <c r="K47" s="18">
        <v>0</v>
      </c>
      <c r="L47" s="18">
        <v>107</v>
      </c>
      <c r="M47" s="18">
        <v>11</v>
      </c>
      <c r="N47" s="18">
        <v>82</v>
      </c>
      <c r="O47" s="18">
        <v>6</v>
      </c>
      <c r="P47" s="18">
        <v>1</v>
      </c>
      <c r="Q47" s="18">
        <v>0</v>
      </c>
      <c r="R47" s="18">
        <v>345</v>
      </c>
    </row>
    <row r="48" spans="1:18" x14ac:dyDescent="0.35">
      <c r="A48" s="9" t="s">
        <v>197</v>
      </c>
      <c r="B48" s="18">
        <v>0</v>
      </c>
      <c r="C48" s="18">
        <v>0</v>
      </c>
      <c r="D48" s="18">
        <v>0</v>
      </c>
      <c r="E48" s="18">
        <v>0</v>
      </c>
      <c r="F48" s="18">
        <v>0</v>
      </c>
      <c r="G48" s="18">
        <v>1</v>
      </c>
      <c r="H48" s="18">
        <v>1</v>
      </c>
      <c r="I48" s="18">
        <v>0</v>
      </c>
      <c r="J48" s="18">
        <v>0</v>
      </c>
      <c r="K48" s="18">
        <v>0</v>
      </c>
      <c r="L48" s="18">
        <v>1</v>
      </c>
      <c r="M48" s="18">
        <v>0</v>
      </c>
      <c r="N48" s="18">
        <v>5</v>
      </c>
      <c r="O48" s="18">
        <v>0</v>
      </c>
      <c r="P48" s="18">
        <v>0</v>
      </c>
      <c r="Q48" s="18">
        <v>0</v>
      </c>
      <c r="R48" s="18">
        <v>8</v>
      </c>
    </row>
    <row r="49" spans="1:18" x14ac:dyDescent="0.35">
      <c r="A49" s="9" t="s">
        <v>198</v>
      </c>
      <c r="B49" s="18">
        <v>0</v>
      </c>
      <c r="C49" s="18">
        <v>0</v>
      </c>
      <c r="D49" s="18">
        <v>0</v>
      </c>
      <c r="E49" s="18">
        <v>0</v>
      </c>
      <c r="F49" s="18">
        <v>0</v>
      </c>
      <c r="G49" s="18">
        <v>1</v>
      </c>
      <c r="H49" s="18">
        <v>0</v>
      </c>
      <c r="I49" s="18">
        <v>0</v>
      </c>
      <c r="J49" s="18">
        <v>0</v>
      </c>
      <c r="K49" s="18">
        <v>0</v>
      </c>
      <c r="L49" s="18">
        <v>0</v>
      </c>
      <c r="M49" s="18">
        <v>0</v>
      </c>
      <c r="N49" s="18">
        <v>3</v>
      </c>
      <c r="O49" s="18">
        <v>0</v>
      </c>
      <c r="P49" s="18">
        <v>0</v>
      </c>
      <c r="Q49" s="18">
        <v>0</v>
      </c>
      <c r="R49" s="18">
        <v>4</v>
      </c>
    </row>
    <row r="50" spans="1:18" x14ac:dyDescent="0.35">
      <c r="A50" s="11" t="s">
        <v>199</v>
      </c>
      <c r="B50" s="20">
        <v>342</v>
      </c>
      <c r="C50" s="20">
        <v>10</v>
      </c>
      <c r="D50" s="20">
        <v>0</v>
      </c>
      <c r="E50" s="20">
        <v>0</v>
      </c>
      <c r="F50" s="20">
        <v>0</v>
      </c>
      <c r="G50" s="20">
        <v>258</v>
      </c>
      <c r="H50" s="20">
        <v>62</v>
      </c>
      <c r="I50" s="20">
        <v>1</v>
      </c>
      <c r="J50" s="20">
        <v>0</v>
      </c>
      <c r="K50" s="20">
        <v>0</v>
      </c>
      <c r="L50" s="20">
        <v>447</v>
      </c>
      <c r="M50" s="20">
        <v>42</v>
      </c>
      <c r="N50" s="20">
        <v>269</v>
      </c>
      <c r="O50" s="20">
        <v>14</v>
      </c>
      <c r="P50" s="20">
        <v>2</v>
      </c>
      <c r="Q50" s="20">
        <v>0</v>
      </c>
      <c r="R50" s="20">
        <v>1447</v>
      </c>
    </row>
    <row r="51" spans="1:18" x14ac:dyDescent="0.35">
      <c r="A51" s="9" t="s">
        <v>200</v>
      </c>
      <c r="B51" s="18">
        <v>20</v>
      </c>
      <c r="C51" s="18">
        <v>0</v>
      </c>
      <c r="D51" s="18">
        <v>0</v>
      </c>
      <c r="E51" s="18">
        <v>0</v>
      </c>
      <c r="F51" s="18">
        <v>0</v>
      </c>
      <c r="G51" s="18">
        <v>131</v>
      </c>
      <c r="H51" s="18">
        <v>23</v>
      </c>
      <c r="I51" s="18">
        <v>0</v>
      </c>
      <c r="J51" s="18">
        <v>0</v>
      </c>
      <c r="K51" s="18">
        <v>0</v>
      </c>
      <c r="L51" s="18">
        <v>184</v>
      </c>
      <c r="M51" s="18">
        <v>10</v>
      </c>
      <c r="N51" s="18">
        <v>162</v>
      </c>
      <c r="O51" s="18">
        <v>4</v>
      </c>
      <c r="P51" s="18">
        <v>1</v>
      </c>
      <c r="Q51" s="18">
        <v>0</v>
      </c>
      <c r="R51" s="18">
        <v>535</v>
      </c>
    </row>
    <row r="52" spans="1:18" x14ac:dyDescent="0.35">
      <c r="A52" s="9" t="s">
        <v>201</v>
      </c>
      <c r="B52" s="18">
        <v>3</v>
      </c>
      <c r="C52" s="18">
        <v>0</v>
      </c>
      <c r="D52" s="18">
        <v>0</v>
      </c>
      <c r="E52" s="18">
        <v>0</v>
      </c>
      <c r="F52" s="18">
        <v>0</v>
      </c>
      <c r="G52" s="18">
        <v>8</v>
      </c>
      <c r="H52" s="18">
        <v>0</v>
      </c>
      <c r="I52" s="18">
        <v>0</v>
      </c>
      <c r="J52" s="18">
        <v>0</v>
      </c>
      <c r="K52" s="18">
        <v>0</v>
      </c>
      <c r="L52" s="18">
        <v>35</v>
      </c>
      <c r="M52" s="18">
        <v>0</v>
      </c>
      <c r="N52" s="18">
        <v>7</v>
      </c>
      <c r="O52" s="18">
        <v>2</v>
      </c>
      <c r="P52" s="18">
        <v>0</v>
      </c>
      <c r="Q52" s="18">
        <v>0</v>
      </c>
      <c r="R52" s="18">
        <v>55</v>
      </c>
    </row>
    <row r="53" spans="1:18" x14ac:dyDescent="0.35">
      <c r="A53" s="9" t="s">
        <v>202</v>
      </c>
      <c r="B53" s="18">
        <v>23</v>
      </c>
      <c r="C53" s="18">
        <v>0</v>
      </c>
      <c r="D53" s="18">
        <v>0</v>
      </c>
      <c r="E53" s="18">
        <v>0</v>
      </c>
      <c r="F53" s="18">
        <v>0</v>
      </c>
      <c r="G53" s="18">
        <v>24</v>
      </c>
      <c r="H53" s="18">
        <v>19</v>
      </c>
      <c r="I53" s="18">
        <v>1</v>
      </c>
      <c r="J53" s="18">
        <v>0</v>
      </c>
      <c r="K53" s="18">
        <v>0</v>
      </c>
      <c r="L53" s="18">
        <v>75</v>
      </c>
      <c r="M53" s="18">
        <v>0</v>
      </c>
      <c r="N53" s="18">
        <v>18</v>
      </c>
      <c r="O53" s="18">
        <v>4</v>
      </c>
      <c r="P53" s="18">
        <v>1</v>
      </c>
      <c r="Q53" s="18">
        <v>0</v>
      </c>
      <c r="R53" s="18">
        <v>165</v>
      </c>
    </row>
    <row r="54" spans="1:18" x14ac:dyDescent="0.35">
      <c r="A54" s="9" t="s">
        <v>203</v>
      </c>
      <c r="B54" s="18">
        <v>11</v>
      </c>
      <c r="C54" s="18">
        <v>0</v>
      </c>
      <c r="D54" s="18">
        <v>0</v>
      </c>
      <c r="E54" s="18">
        <v>0</v>
      </c>
      <c r="F54" s="18">
        <v>0</v>
      </c>
      <c r="G54" s="18">
        <v>57</v>
      </c>
      <c r="H54" s="18">
        <v>9</v>
      </c>
      <c r="I54" s="18">
        <v>0</v>
      </c>
      <c r="J54" s="18">
        <v>0</v>
      </c>
      <c r="K54" s="18">
        <v>0</v>
      </c>
      <c r="L54" s="18">
        <v>109</v>
      </c>
      <c r="M54" s="18">
        <v>32</v>
      </c>
      <c r="N54" s="18">
        <v>34</v>
      </c>
      <c r="O54" s="18">
        <v>2</v>
      </c>
      <c r="P54" s="18">
        <v>0</v>
      </c>
      <c r="Q54" s="18">
        <v>0</v>
      </c>
      <c r="R54" s="18">
        <v>254</v>
      </c>
    </row>
    <row r="55" spans="1:18" x14ac:dyDescent="0.35">
      <c r="A55" s="9" t="s">
        <v>204</v>
      </c>
      <c r="B55" s="18">
        <v>285</v>
      </c>
      <c r="C55" s="18">
        <v>10</v>
      </c>
      <c r="D55" s="18">
        <v>0</v>
      </c>
      <c r="E55" s="18">
        <v>0</v>
      </c>
      <c r="F55" s="18">
        <v>0</v>
      </c>
      <c r="G55" s="18">
        <v>38</v>
      </c>
      <c r="H55" s="18">
        <v>11</v>
      </c>
      <c r="I55" s="18">
        <v>0</v>
      </c>
      <c r="J55" s="18">
        <v>0</v>
      </c>
      <c r="K55" s="18">
        <v>0</v>
      </c>
      <c r="L55" s="18">
        <v>44</v>
      </c>
      <c r="M55" s="18">
        <v>0</v>
      </c>
      <c r="N55" s="18">
        <v>48</v>
      </c>
      <c r="O55" s="18">
        <v>2</v>
      </c>
      <c r="P55" s="18">
        <v>0</v>
      </c>
      <c r="Q55" s="18">
        <v>0</v>
      </c>
      <c r="R55" s="18">
        <v>438</v>
      </c>
    </row>
    <row r="56" spans="1:18" x14ac:dyDescent="0.35">
      <c r="A56" s="11" t="s">
        <v>205</v>
      </c>
      <c r="B56" s="20">
        <v>283</v>
      </c>
      <c r="C56" s="20">
        <v>4</v>
      </c>
      <c r="D56" s="20">
        <v>2</v>
      </c>
      <c r="E56" s="20">
        <v>1</v>
      </c>
      <c r="F56" s="20">
        <v>0</v>
      </c>
      <c r="G56" s="20">
        <v>1177</v>
      </c>
      <c r="H56" s="20">
        <v>269</v>
      </c>
      <c r="I56" s="20">
        <v>7</v>
      </c>
      <c r="J56" s="20">
        <v>0</v>
      </c>
      <c r="K56" s="20">
        <v>0</v>
      </c>
      <c r="L56" s="20">
        <v>18643</v>
      </c>
      <c r="M56" s="20">
        <v>20</v>
      </c>
      <c r="N56" s="20">
        <v>1099</v>
      </c>
      <c r="O56" s="20">
        <v>45</v>
      </c>
      <c r="P56" s="20">
        <v>3</v>
      </c>
      <c r="Q56" s="20">
        <v>0</v>
      </c>
      <c r="R56" s="20">
        <v>21553</v>
      </c>
    </row>
    <row r="57" spans="1:18" x14ac:dyDescent="0.35">
      <c r="A57" s="9" t="s">
        <v>206</v>
      </c>
      <c r="B57" s="18">
        <v>122</v>
      </c>
      <c r="C57" s="18">
        <v>4</v>
      </c>
      <c r="D57" s="18">
        <v>2</v>
      </c>
      <c r="E57" s="18">
        <v>0</v>
      </c>
      <c r="F57" s="18">
        <v>0</v>
      </c>
      <c r="G57" s="18">
        <v>348</v>
      </c>
      <c r="H57" s="18">
        <v>99</v>
      </c>
      <c r="I57" s="18">
        <v>2</v>
      </c>
      <c r="J57" s="18">
        <v>0</v>
      </c>
      <c r="K57" s="18">
        <v>0</v>
      </c>
      <c r="L57" s="18">
        <v>3280</v>
      </c>
      <c r="M57" s="18">
        <v>16</v>
      </c>
      <c r="N57" s="18">
        <v>93</v>
      </c>
      <c r="O57" s="18">
        <v>6</v>
      </c>
      <c r="P57" s="18">
        <v>1</v>
      </c>
      <c r="Q57" s="18">
        <v>0</v>
      </c>
      <c r="R57" s="18">
        <v>3973</v>
      </c>
    </row>
    <row r="58" spans="1:18" x14ac:dyDescent="0.35">
      <c r="A58" s="9" t="s">
        <v>207</v>
      </c>
      <c r="B58" s="18">
        <v>50</v>
      </c>
      <c r="C58" s="18">
        <v>0</v>
      </c>
      <c r="D58" s="18">
        <v>0</v>
      </c>
      <c r="E58" s="18">
        <v>1</v>
      </c>
      <c r="F58" s="18">
        <v>0</v>
      </c>
      <c r="G58" s="18">
        <v>576</v>
      </c>
      <c r="H58" s="18">
        <v>97</v>
      </c>
      <c r="I58" s="18">
        <v>4</v>
      </c>
      <c r="J58" s="18">
        <v>0</v>
      </c>
      <c r="K58" s="18">
        <v>0</v>
      </c>
      <c r="L58" s="18">
        <v>3811</v>
      </c>
      <c r="M58" s="18">
        <v>0</v>
      </c>
      <c r="N58" s="18">
        <v>75</v>
      </c>
      <c r="O58" s="18">
        <v>5</v>
      </c>
      <c r="P58" s="18">
        <v>0</v>
      </c>
      <c r="Q58" s="18">
        <v>0</v>
      </c>
      <c r="R58" s="18">
        <v>4619</v>
      </c>
    </row>
    <row r="59" spans="1:18" x14ac:dyDescent="0.35">
      <c r="A59" s="9" t="s">
        <v>208</v>
      </c>
      <c r="B59" s="18">
        <v>0</v>
      </c>
      <c r="C59" s="18">
        <v>0</v>
      </c>
      <c r="D59" s="18">
        <v>0</v>
      </c>
      <c r="E59" s="18">
        <v>0</v>
      </c>
      <c r="F59" s="18">
        <v>0</v>
      </c>
      <c r="G59" s="18">
        <v>3</v>
      </c>
      <c r="H59" s="18">
        <v>0</v>
      </c>
      <c r="I59" s="18">
        <v>0</v>
      </c>
      <c r="J59" s="18">
        <v>0</v>
      </c>
      <c r="K59" s="18">
        <v>0</v>
      </c>
      <c r="L59" s="18">
        <v>4303</v>
      </c>
      <c r="M59" s="18">
        <v>0</v>
      </c>
      <c r="N59" s="18">
        <v>62</v>
      </c>
      <c r="O59" s="18">
        <v>3</v>
      </c>
      <c r="P59" s="18">
        <v>0</v>
      </c>
      <c r="Q59" s="18">
        <v>0</v>
      </c>
      <c r="R59" s="18">
        <v>4371</v>
      </c>
    </row>
    <row r="60" spans="1:18" x14ac:dyDescent="0.35">
      <c r="A60" s="9" t="s">
        <v>209</v>
      </c>
      <c r="B60" s="18">
        <v>109</v>
      </c>
      <c r="C60" s="18">
        <v>0</v>
      </c>
      <c r="D60" s="18">
        <v>0</v>
      </c>
      <c r="E60" s="18">
        <v>0</v>
      </c>
      <c r="F60" s="18">
        <v>0</v>
      </c>
      <c r="G60" s="18">
        <v>233</v>
      </c>
      <c r="H60" s="18">
        <v>72</v>
      </c>
      <c r="I60" s="18">
        <v>1</v>
      </c>
      <c r="J60" s="18">
        <v>0</v>
      </c>
      <c r="K60" s="18">
        <v>0</v>
      </c>
      <c r="L60" s="18">
        <v>4963</v>
      </c>
      <c r="M60" s="18">
        <v>1</v>
      </c>
      <c r="N60" s="18">
        <v>730</v>
      </c>
      <c r="O60" s="18">
        <v>23</v>
      </c>
      <c r="P60" s="18">
        <v>1</v>
      </c>
      <c r="Q60" s="18">
        <v>0</v>
      </c>
      <c r="R60" s="18">
        <v>6133</v>
      </c>
    </row>
    <row r="61" spans="1:18" x14ac:dyDescent="0.35">
      <c r="A61" s="9" t="s">
        <v>210</v>
      </c>
      <c r="B61" s="18">
        <v>0</v>
      </c>
      <c r="C61" s="18">
        <v>0</v>
      </c>
      <c r="D61" s="18">
        <v>0</v>
      </c>
      <c r="E61" s="18">
        <v>0</v>
      </c>
      <c r="F61" s="18">
        <v>0</v>
      </c>
      <c r="G61" s="18">
        <v>2</v>
      </c>
      <c r="H61" s="18">
        <v>0</v>
      </c>
      <c r="I61" s="18">
        <v>0</v>
      </c>
      <c r="J61" s="18">
        <v>0</v>
      </c>
      <c r="K61" s="18">
        <v>0</v>
      </c>
      <c r="L61" s="18">
        <v>657</v>
      </c>
      <c r="M61" s="18">
        <v>0</v>
      </c>
      <c r="N61" s="18">
        <v>43</v>
      </c>
      <c r="O61" s="18">
        <v>3</v>
      </c>
      <c r="P61" s="18">
        <v>0</v>
      </c>
      <c r="Q61" s="18">
        <v>0</v>
      </c>
      <c r="R61" s="18">
        <v>705</v>
      </c>
    </row>
    <row r="62" spans="1:18" x14ac:dyDescent="0.35">
      <c r="A62" s="9" t="s">
        <v>211</v>
      </c>
      <c r="B62" s="18">
        <v>0</v>
      </c>
      <c r="C62" s="18">
        <v>0</v>
      </c>
      <c r="D62" s="18">
        <v>0</v>
      </c>
      <c r="E62" s="18">
        <v>0</v>
      </c>
      <c r="F62" s="18">
        <v>0</v>
      </c>
      <c r="G62" s="18">
        <v>0</v>
      </c>
      <c r="H62" s="18">
        <v>0</v>
      </c>
      <c r="I62" s="18">
        <v>0</v>
      </c>
      <c r="J62" s="18">
        <v>0</v>
      </c>
      <c r="K62" s="18">
        <v>0</v>
      </c>
      <c r="L62" s="18">
        <v>78</v>
      </c>
      <c r="M62" s="18">
        <v>0</v>
      </c>
      <c r="N62" s="18">
        <v>7</v>
      </c>
      <c r="O62" s="18">
        <v>0</v>
      </c>
      <c r="P62" s="18">
        <v>0</v>
      </c>
      <c r="Q62" s="18">
        <v>0</v>
      </c>
      <c r="R62" s="18">
        <v>85</v>
      </c>
    </row>
    <row r="63" spans="1:18" x14ac:dyDescent="0.35">
      <c r="A63" s="9" t="s">
        <v>212</v>
      </c>
      <c r="B63" s="18">
        <v>0</v>
      </c>
      <c r="C63" s="18">
        <v>0</v>
      </c>
      <c r="D63" s="18">
        <v>0</v>
      </c>
      <c r="E63" s="18">
        <v>0</v>
      </c>
      <c r="F63" s="18">
        <v>0</v>
      </c>
      <c r="G63" s="18">
        <v>1</v>
      </c>
      <c r="H63" s="18">
        <v>0</v>
      </c>
      <c r="I63" s="18">
        <v>0</v>
      </c>
      <c r="J63" s="18">
        <v>0</v>
      </c>
      <c r="K63" s="18">
        <v>0</v>
      </c>
      <c r="L63" s="18">
        <v>350</v>
      </c>
      <c r="M63" s="18">
        <v>0</v>
      </c>
      <c r="N63" s="18">
        <v>11</v>
      </c>
      <c r="O63" s="18">
        <v>1</v>
      </c>
      <c r="P63" s="18">
        <v>0</v>
      </c>
      <c r="Q63" s="18">
        <v>0</v>
      </c>
      <c r="R63" s="18">
        <v>363</v>
      </c>
    </row>
    <row r="64" spans="1:18" x14ac:dyDescent="0.35">
      <c r="A64" s="9" t="s">
        <v>213</v>
      </c>
      <c r="B64" s="18">
        <v>2</v>
      </c>
      <c r="C64" s="18">
        <v>0</v>
      </c>
      <c r="D64" s="18">
        <v>0</v>
      </c>
      <c r="E64" s="18">
        <v>0</v>
      </c>
      <c r="F64" s="18">
        <v>0</v>
      </c>
      <c r="G64" s="18">
        <v>14</v>
      </c>
      <c r="H64" s="18">
        <v>1</v>
      </c>
      <c r="I64" s="18">
        <v>0</v>
      </c>
      <c r="J64" s="18">
        <v>0</v>
      </c>
      <c r="K64" s="18">
        <v>0</v>
      </c>
      <c r="L64" s="18">
        <v>1201</v>
      </c>
      <c r="M64" s="18">
        <v>3</v>
      </c>
      <c r="N64" s="18">
        <v>78</v>
      </c>
      <c r="O64" s="18">
        <v>4</v>
      </c>
      <c r="P64" s="18">
        <v>1</v>
      </c>
      <c r="Q64" s="18">
        <v>0</v>
      </c>
      <c r="R64" s="18">
        <v>1304</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65"/>
  <sheetViews>
    <sheetView showGridLines="0" workbookViewId="0"/>
  </sheetViews>
  <sheetFormatPr defaultColWidth="11.07421875" defaultRowHeight="15.5" x14ac:dyDescent="0.35"/>
  <cols>
    <col min="1" max="1" width="37.69140625" customWidth="1"/>
    <col min="2" max="2" width="8.69140625" customWidth="1"/>
    <col min="3" max="3" width="11.69140625" customWidth="1"/>
    <col min="4" max="4" width="14.69140625" customWidth="1"/>
    <col min="5" max="6" width="7.69140625" customWidth="1"/>
    <col min="7" max="7" width="10.69140625" customWidth="1"/>
    <col min="8" max="8" width="19.69140625" customWidth="1"/>
    <col min="9" max="9" width="16.69140625" customWidth="1"/>
    <col min="10" max="11" width="10.69140625" customWidth="1"/>
  </cols>
  <sheetData>
    <row r="1" spans="1:11" ht="20" x14ac:dyDescent="0.4">
      <c r="A1" s="5" t="s">
        <v>307</v>
      </c>
    </row>
    <row r="2" spans="1:11" x14ac:dyDescent="0.35">
      <c r="A2" t="s">
        <v>62</v>
      </c>
    </row>
    <row r="3" spans="1:11" x14ac:dyDescent="0.35">
      <c r="A3" t="s">
        <v>259</v>
      </c>
    </row>
    <row r="4" spans="1:11" ht="46.5" x14ac:dyDescent="0.35">
      <c r="A4" s="21" t="s">
        <v>143</v>
      </c>
      <c r="B4" s="21" t="s">
        <v>308</v>
      </c>
      <c r="C4" s="21" t="s">
        <v>309</v>
      </c>
      <c r="D4" s="21" t="s">
        <v>310</v>
      </c>
      <c r="E4" s="21" t="s">
        <v>311</v>
      </c>
      <c r="F4" s="21" t="s">
        <v>312</v>
      </c>
      <c r="G4" s="21" t="s">
        <v>313</v>
      </c>
      <c r="H4" s="21" t="s">
        <v>314</v>
      </c>
      <c r="I4" s="21" t="s">
        <v>315</v>
      </c>
      <c r="J4" s="21" t="s">
        <v>316</v>
      </c>
      <c r="K4" s="21" t="s">
        <v>317</v>
      </c>
    </row>
    <row r="5" spans="1:11" x14ac:dyDescent="0.35">
      <c r="A5" s="11" t="s">
        <v>154</v>
      </c>
      <c r="B5" s="20">
        <v>13.109142462573599</v>
      </c>
      <c r="C5" s="20">
        <v>23.867659805779599</v>
      </c>
      <c r="D5" s="20">
        <v>44.589889373705297</v>
      </c>
      <c r="E5" s="20">
        <v>18.433308357941399</v>
      </c>
      <c r="F5" s="20">
        <v>100</v>
      </c>
      <c r="G5" s="20">
        <v>100</v>
      </c>
      <c r="H5" s="20">
        <v>100</v>
      </c>
      <c r="I5" s="20">
        <v>100</v>
      </c>
      <c r="J5" s="20">
        <v>100</v>
      </c>
      <c r="K5" s="20">
        <v>100</v>
      </c>
    </row>
    <row r="6" spans="1:11" x14ac:dyDescent="0.35">
      <c r="A6" s="11" t="s">
        <v>155</v>
      </c>
      <c r="B6" s="20">
        <v>21.0094618742127</v>
      </c>
      <c r="C6" s="20">
        <v>33.895772915018902</v>
      </c>
      <c r="D6" s="20">
        <v>21.803321908779299</v>
      </c>
      <c r="E6" s="20">
        <v>23.291443301988998</v>
      </c>
      <c r="F6" s="20">
        <v>100</v>
      </c>
      <c r="G6" s="20">
        <v>80.376554970301498</v>
      </c>
      <c r="H6" s="20">
        <v>71.223685830358207</v>
      </c>
      <c r="I6" s="20">
        <v>24.523079964416301</v>
      </c>
      <c r="J6" s="20">
        <v>63.3697298158922</v>
      </c>
      <c r="K6" s="20">
        <v>50.152056062409102</v>
      </c>
    </row>
    <row r="7" spans="1:11" x14ac:dyDescent="0.35">
      <c r="A7" s="11" t="s">
        <v>156</v>
      </c>
      <c r="B7" s="20">
        <v>21.852283945077598</v>
      </c>
      <c r="C7" s="20">
        <v>40.069999102575601</v>
      </c>
      <c r="D7" s="20">
        <v>21.627927847078901</v>
      </c>
      <c r="E7" s="20">
        <v>16.4497891052679</v>
      </c>
      <c r="F7" s="20">
        <v>100</v>
      </c>
      <c r="G7" s="20">
        <v>27.2890283536927</v>
      </c>
      <c r="H7" s="20">
        <v>27.483688292502801</v>
      </c>
      <c r="I7" s="20">
        <v>7.9404302988369402</v>
      </c>
      <c r="J7" s="20">
        <v>14.6090698971866</v>
      </c>
      <c r="K7" s="20">
        <v>16.370634815696299</v>
      </c>
    </row>
    <row r="8" spans="1:11" x14ac:dyDescent="0.35">
      <c r="A8" s="9" t="s">
        <v>157</v>
      </c>
      <c r="B8" s="18">
        <v>97.619047619047606</v>
      </c>
      <c r="C8" s="18">
        <v>0</v>
      </c>
      <c r="D8" s="18">
        <v>0</v>
      </c>
      <c r="E8" s="18">
        <v>2.38095238095238</v>
      </c>
      <c r="F8" s="18">
        <v>100</v>
      </c>
      <c r="G8" s="18">
        <v>0.45948671971310101</v>
      </c>
      <c r="H8" s="18">
        <v>0</v>
      </c>
      <c r="I8" s="18">
        <v>0</v>
      </c>
      <c r="J8" s="18">
        <v>7.9700326771339793E-3</v>
      </c>
      <c r="K8" s="18">
        <v>6.1703909383401701E-2</v>
      </c>
    </row>
    <row r="9" spans="1:11" x14ac:dyDescent="0.35">
      <c r="A9" s="9" t="s">
        <v>158</v>
      </c>
      <c r="B9" s="18">
        <v>44.117647058823501</v>
      </c>
      <c r="C9" s="18">
        <v>55.882352941176499</v>
      </c>
      <c r="D9" s="18">
        <v>0</v>
      </c>
      <c r="E9" s="18">
        <v>0</v>
      </c>
      <c r="F9" s="18">
        <v>100</v>
      </c>
      <c r="G9" s="18">
        <v>0.16810489745601301</v>
      </c>
      <c r="H9" s="18">
        <v>0.11695186507447999</v>
      </c>
      <c r="I9" s="18">
        <v>0</v>
      </c>
      <c r="J9" s="18">
        <v>0</v>
      </c>
      <c r="K9" s="18">
        <v>4.9950783786563202E-2</v>
      </c>
    </row>
    <row r="10" spans="1:11" x14ac:dyDescent="0.35">
      <c r="A10" s="9" t="s">
        <v>159</v>
      </c>
      <c r="B10" s="18">
        <v>48.685258964143401</v>
      </c>
      <c r="C10" s="18">
        <v>37.609561752988</v>
      </c>
      <c r="D10" s="18">
        <v>10.2788844621514</v>
      </c>
      <c r="E10" s="18">
        <v>3.4262948207171302</v>
      </c>
      <c r="F10" s="18">
        <v>100</v>
      </c>
      <c r="G10" s="18">
        <v>6.8474728230415796</v>
      </c>
      <c r="H10" s="18">
        <v>2.90533054290287</v>
      </c>
      <c r="I10" s="18">
        <v>0.42502718197094003</v>
      </c>
      <c r="J10" s="18">
        <v>0.34271140511676101</v>
      </c>
      <c r="K10" s="18">
        <v>1.84377157800403</v>
      </c>
    </row>
    <row r="11" spans="1:11" x14ac:dyDescent="0.35">
      <c r="A11" s="9" t="s">
        <v>160</v>
      </c>
      <c r="B11" s="18">
        <v>16.542473919523101</v>
      </c>
      <c r="C11" s="18">
        <v>38.313462493790396</v>
      </c>
      <c r="D11" s="18">
        <v>25.5712866368604</v>
      </c>
      <c r="E11" s="18">
        <v>19.5727769498261</v>
      </c>
      <c r="F11" s="18">
        <v>100</v>
      </c>
      <c r="G11" s="18">
        <v>14.927714894093899</v>
      </c>
      <c r="H11" s="18">
        <v>18.989289671303698</v>
      </c>
      <c r="I11" s="18">
        <v>6.7839609897532203</v>
      </c>
      <c r="J11" s="18">
        <v>12.560771499163099</v>
      </c>
      <c r="K11" s="18">
        <v>11.8295209132179</v>
      </c>
    </row>
    <row r="12" spans="1:11" x14ac:dyDescent="0.35">
      <c r="A12" s="9" t="s">
        <v>161</v>
      </c>
      <c r="B12" s="18">
        <v>61.818181818181799</v>
      </c>
      <c r="C12" s="18">
        <v>30.129870129870099</v>
      </c>
      <c r="D12" s="18">
        <v>4.1558441558441599</v>
      </c>
      <c r="E12" s="18">
        <v>3.8961038961039001</v>
      </c>
      <c r="F12" s="18">
        <v>100</v>
      </c>
      <c r="G12" s="18">
        <v>2.66726437296873</v>
      </c>
      <c r="H12" s="18">
        <v>0.71402191308629803</v>
      </c>
      <c r="I12" s="18">
        <v>5.2716549701821998E-2</v>
      </c>
      <c r="J12" s="18">
        <v>0.11955049015701</v>
      </c>
      <c r="K12" s="18">
        <v>0.56561916934784795</v>
      </c>
    </row>
    <row r="13" spans="1:11" x14ac:dyDescent="0.35">
      <c r="A13" s="9" t="s">
        <v>162</v>
      </c>
      <c r="B13" s="18">
        <v>14.678899082568799</v>
      </c>
      <c r="C13" s="18">
        <v>65.923984272608095</v>
      </c>
      <c r="D13" s="18">
        <v>11.6644823066841</v>
      </c>
      <c r="E13" s="18">
        <v>7.7326343381389302</v>
      </c>
      <c r="F13" s="18">
        <v>100</v>
      </c>
      <c r="G13" s="18">
        <v>1.2551832343382301</v>
      </c>
      <c r="H13" s="18">
        <v>3.0961467438138599</v>
      </c>
      <c r="I13" s="18">
        <v>0.29323580771638502</v>
      </c>
      <c r="J13" s="18">
        <v>0.47023192795090502</v>
      </c>
      <c r="K13" s="18">
        <v>1.1209543537984601</v>
      </c>
    </row>
    <row r="14" spans="1:11" x14ac:dyDescent="0.35">
      <c r="A14" s="9" t="s">
        <v>163</v>
      </c>
      <c r="B14" s="18">
        <v>14.0522875816993</v>
      </c>
      <c r="C14" s="18">
        <v>44.117647058823501</v>
      </c>
      <c r="D14" s="18">
        <v>19.117647058823501</v>
      </c>
      <c r="E14" s="18">
        <v>22.712418300653599</v>
      </c>
      <c r="F14" s="18">
        <v>100</v>
      </c>
      <c r="G14" s="18">
        <v>0.96380141208113901</v>
      </c>
      <c r="H14" s="18">
        <v>1.66194755632156</v>
      </c>
      <c r="I14" s="18">
        <v>0.38548976969457299</v>
      </c>
      <c r="J14" s="18">
        <v>1.10783454212162</v>
      </c>
      <c r="K14" s="18">
        <v>0.89911410815813797</v>
      </c>
    </row>
    <row r="15" spans="1:11" x14ac:dyDescent="0.35">
      <c r="A15" s="11" t="s">
        <v>164</v>
      </c>
      <c r="B15" s="20">
        <v>32.650176678445199</v>
      </c>
      <c r="C15" s="20">
        <v>56.325088339222603</v>
      </c>
      <c r="D15" s="20">
        <v>5.3710247349823304</v>
      </c>
      <c r="E15" s="20">
        <v>5.65371024734982</v>
      </c>
      <c r="F15" s="20">
        <v>100</v>
      </c>
      <c r="G15" s="20">
        <v>5.1776308416451897</v>
      </c>
      <c r="H15" s="20">
        <v>4.9058229718084503</v>
      </c>
      <c r="I15" s="20">
        <v>0.250403611083655</v>
      </c>
      <c r="J15" s="20">
        <v>0.63760261417071795</v>
      </c>
      <c r="K15" s="20">
        <v>2.07883408994079</v>
      </c>
    </row>
    <row r="16" spans="1:11" x14ac:dyDescent="0.35">
      <c r="A16" s="9" t="s">
        <v>165</v>
      </c>
      <c r="B16" s="18">
        <v>96.256684491978604</v>
      </c>
      <c r="C16" s="18">
        <v>1.6042780748663099</v>
      </c>
      <c r="D16" s="18">
        <v>0</v>
      </c>
      <c r="E16" s="18">
        <v>2.1390374331550799</v>
      </c>
      <c r="F16" s="18">
        <v>100</v>
      </c>
      <c r="G16" s="18">
        <v>2.01725876947215</v>
      </c>
      <c r="H16" s="18">
        <v>1.8466083959128399E-2</v>
      </c>
      <c r="I16" s="18">
        <v>0</v>
      </c>
      <c r="J16" s="18">
        <v>3.1880130708535903E-2</v>
      </c>
      <c r="K16" s="18">
        <v>0.27472931082609803</v>
      </c>
    </row>
    <row r="17" spans="1:11" x14ac:dyDescent="0.35">
      <c r="A17" s="9" t="s">
        <v>166</v>
      </c>
      <c r="B17" s="18">
        <v>32.328767123287697</v>
      </c>
      <c r="C17" s="18">
        <v>60.821917808219197</v>
      </c>
      <c r="D17" s="18">
        <v>2.7397260273972601</v>
      </c>
      <c r="E17" s="18">
        <v>4.10958904109589</v>
      </c>
      <c r="F17" s="18">
        <v>100</v>
      </c>
      <c r="G17" s="18">
        <v>1.3224251933206299</v>
      </c>
      <c r="H17" s="18">
        <v>1.3664902129755001</v>
      </c>
      <c r="I17" s="18">
        <v>3.29478435636388E-2</v>
      </c>
      <c r="J17" s="18">
        <v>0.11955049015701</v>
      </c>
      <c r="K17" s="18">
        <v>0.53623635535575198</v>
      </c>
    </row>
    <row r="18" spans="1:11" x14ac:dyDescent="0.35">
      <c r="A18" s="9" t="s">
        <v>167</v>
      </c>
      <c r="B18" s="18">
        <v>16.071428571428601</v>
      </c>
      <c r="C18" s="18">
        <v>62.5</v>
      </c>
      <c r="D18" s="18">
        <v>10.2678571428571</v>
      </c>
      <c r="E18" s="18">
        <v>11.160714285714301</v>
      </c>
      <c r="F18" s="18">
        <v>100</v>
      </c>
      <c r="G18" s="18">
        <v>0.40345175389443</v>
      </c>
      <c r="H18" s="18">
        <v>0.86175058475932498</v>
      </c>
      <c r="I18" s="18">
        <v>7.5780040196369206E-2</v>
      </c>
      <c r="J18" s="18">
        <v>0.19925081692834901</v>
      </c>
      <c r="K18" s="18">
        <v>0.32908751671147501</v>
      </c>
    </row>
    <row r="19" spans="1:11" x14ac:dyDescent="0.35">
      <c r="A19" s="9" t="s">
        <v>168</v>
      </c>
      <c r="B19" s="18">
        <v>15.6716417910448</v>
      </c>
      <c r="C19" s="18">
        <v>79.850746268656707</v>
      </c>
      <c r="D19" s="18">
        <v>1.4925373134328399</v>
      </c>
      <c r="E19" s="18">
        <v>2.98507462686567</v>
      </c>
      <c r="F19" s="18">
        <v>100</v>
      </c>
      <c r="G19" s="18">
        <v>0.23534685643841799</v>
      </c>
      <c r="H19" s="18">
        <v>0.65862366120891302</v>
      </c>
      <c r="I19" s="18">
        <v>6.5895687127277497E-3</v>
      </c>
      <c r="J19" s="18">
        <v>3.1880130708535903E-2</v>
      </c>
      <c r="K19" s="18">
        <v>0.19686485374704299</v>
      </c>
    </row>
    <row r="20" spans="1:11" x14ac:dyDescent="0.35">
      <c r="A20" s="9" t="s">
        <v>169</v>
      </c>
      <c r="B20" s="18">
        <v>13.846153846153801</v>
      </c>
      <c r="C20" s="18">
        <v>52.307692307692299</v>
      </c>
      <c r="D20" s="18">
        <v>23.076923076923102</v>
      </c>
      <c r="E20" s="18">
        <v>10.7692307692308</v>
      </c>
      <c r="F20" s="18">
        <v>100</v>
      </c>
      <c r="G20" s="18">
        <v>0.100862938473608</v>
      </c>
      <c r="H20" s="18">
        <v>0.20928228487012199</v>
      </c>
      <c r="I20" s="18">
        <v>4.9421765345458099E-2</v>
      </c>
      <c r="J20" s="18">
        <v>5.5790228739937803E-2</v>
      </c>
      <c r="K20" s="18">
        <v>9.5494145474312106E-2</v>
      </c>
    </row>
    <row r="21" spans="1:11" x14ac:dyDescent="0.35">
      <c r="A21" s="9" t="s">
        <v>170</v>
      </c>
      <c r="B21" s="18">
        <v>23.776223776223802</v>
      </c>
      <c r="C21" s="18">
        <v>74.475524475524495</v>
      </c>
      <c r="D21" s="18">
        <v>0.34965034965035002</v>
      </c>
      <c r="E21" s="18">
        <v>1.3986013986014001</v>
      </c>
      <c r="F21" s="18">
        <v>100</v>
      </c>
      <c r="G21" s="18">
        <v>0.76207553513392401</v>
      </c>
      <c r="H21" s="18">
        <v>1.31109196109812</v>
      </c>
      <c r="I21" s="18">
        <v>3.2947843563638801E-3</v>
      </c>
      <c r="J21" s="18">
        <v>3.1880130708535903E-2</v>
      </c>
      <c r="K21" s="18">
        <v>0.42017424008697302</v>
      </c>
    </row>
    <row r="22" spans="1:11" x14ac:dyDescent="0.35">
      <c r="A22" s="9" t="s">
        <v>171</v>
      </c>
      <c r="B22" s="18">
        <v>18.181818181818201</v>
      </c>
      <c r="C22" s="18">
        <v>0</v>
      </c>
      <c r="D22" s="18">
        <v>72.727272727272705</v>
      </c>
      <c r="E22" s="18">
        <v>9.0909090909090899</v>
      </c>
      <c r="F22" s="18">
        <v>100</v>
      </c>
      <c r="G22" s="18">
        <v>2.2413986327468299E-2</v>
      </c>
      <c r="H22" s="18">
        <v>0</v>
      </c>
      <c r="I22" s="18">
        <v>2.6358274850910999E-2</v>
      </c>
      <c r="J22" s="18">
        <v>7.9700326771339793E-3</v>
      </c>
      <c r="K22" s="18">
        <v>1.61605476956528E-2</v>
      </c>
    </row>
    <row r="23" spans="1:11" x14ac:dyDescent="0.35">
      <c r="A23" s="9" t="s">
        <v>172</v>
      </c>
      <c r="B23" s="18">
        <v>19.580419580419601</v>
      </c>
      <c r="C23" s="18">
        <v>54.545454545454497</v>
      </c>
      <c r="D23" s="18">
        <v>11.888111888111901</v>
      </c>
      <c r="E23" s="18">
        <v>13.986013986013999</v>
      </c>
      <c r="F23" s="18">
        <v>100</v>
      </c>
      <c r="G23" s="18">
        <v>0.31379580858455702</v>
      </c>
      <c r="H23" s="18">
        <v>0.48011818293733799</v>
      </c>
      <c r="I23" s="18">
        <v>5.6011334058185903E-2</v>
      </c>
      <c r="J23" s="18">
        <v>0.15940065354267999</v>
      </c>
      <c r="K23" s="18">
        <v>0.21008712004348701</v>
      </c>
    </row>
    <row r="24" spans="1:11" x14ac:dyDescent="0.35">
      <c r="A24" s="11" t="s">
        <v>173</v>
      </c>
      <c r="B24" s="20">
        <v>28.183504806881398</v>
      </c>
      <c r="C24" s="20">
        <v>28.335301062573802</v>
      </c>
      <c r="D24" s="20">
        <v>17.996289424860901</v>
      </c>
      <c r="E24" s="20">
        <v>25.484904705683899</v>
      </c>
      <c r="F24" s="20">
        <v>100</v>
      </c>
      <c r="G24" s="20">
        <v>18.726885576599798</v>
      </c>
      <c r="H24" s="20">
        <v>10.341007017111901</v>
      </c>
      <c r="I24" s="20">
        <v>3.51553490824026</v>
      </c>
      <c r="J24" s="20">
        <v>12.042719375149399</v>
      </c>
      <c r="K24" s="20">
        <v>8.7105352079568696</v>
      </c>
    </row>
    <row r="25" spans="1:11" x14ac:dyDescent="0.35">
      <c r="A25" s="9" t="s">
        <v>174</v>
      </c>
      <c r="B25" s="18">
        <v>44.540727902946301</v>
      </c>
      <c r="C25" s="18">
        <v>40.207972270364003</v>
      </c>
      <c r="D25" s="18">
        <v>6.9324090121317203</v>
      </c>
      <c r="E25" s="18">
        <v>8.3188908145580598</v>
      </c>
      <c r="F25" s="18">
        <v>100</v>
      </c>
      <c r="G25" s="18">
        <v>2.8801972430796798</v>
      </c>
      <c r="H25" s="18">
        <v>1.4280438261726001</v>
      </c>
      <c r="I25" s="18">
        <v>0.131791374254555</v>
      </c>
      <c r="J25" s="18">
        <v>0.382561568502431</v>
      </c>
      <c r="K25" s="18">
        <v>0.84769418367197003</v>
      </c>
    </row>
    <row r="26" spans="1:11" x14ac:dyDescent="0.35">
      <c r="A26" s="9" t="s">
        <v>175</v>
      </c>
      <c r="B26" s="18">
        <v>32.773109243697498</v>
      </c>
      <c r="C26" s="18">
        <v>35.294117647058798</v>
      </c>
      <c r="D26" s="18">
        <v>13.445378151260501</v>
      </c>
      <c r="E26" s="18">
        <v>18.487394957983199</v>
      </c>
      <c r="F26" s="18">
        <v>100</v>
      </c>
      <c r="G26" s="18">
        <v>0.43707273338563302</v>
      </c>
      <c r="H26" s="18">
        <v>0.25852517542779802</v>
      </c>
      <c r="I26" s="18">
        <v>5.2716549701821998E-2</v>
      </c>
      <c r="J26" s="18">
        <v>0.175340718896947</v>
      </c>
      <c r="K26" s="18">
        <v>0.17482774325297101</v>
      </c>
    </row>
    <row r="27" spans="1:11" x14ac:dyDescent="0.35">
      <c r="A27" s="9" t="s">
        <v>176</v>
      </c>
      <c r="B27" s="18">
        <v>36.144578313253</v>
      </c>
      <c r="C27" s="18">
        <v>30.120481927710799</v>
      </c>
      <c r="D27" s="18">
        <v>9.6385542168674707</v>
      </c>
      <c r="E27" s="18">
        <v>24.096385542168701</v>
      </c>
      <c r="F27" s="18">
        <v>100</v>
      </c>
      <c r="G27" s="18">
        <v>0.33620979491202502</v>
      </c>
      <c r="H27" s="18">
        <v>0.15388403299273701</v>
      </c>
      <c r="I27" s="18">
        <v>2.6358274850910999E-2</v>
      </c>
      <c r="J27" s="18">
        <v>0.15940065354267999</v>
      </c>
      <c r="K27" s="18">
        <v>0.12193867806719901</v>
      </c>
    </row>
    <row r="28" spans="1:11" x14ac:dyDescent="0.35">
      <c r="A28" s="9" t="s">
        <v>177</v>
      </c>
      <c r="B28" s="18">
        <v>22.5490196078431</v>
      </c>
      <c r="C28" s="18">
        <v>41.176470588235297</v>
      </c>
      <c r="D28" s="18">
        <v>25.980392156862699</v>
      </c>
      <c r="E28" s="18">
        <v>10.294117647058799</v>
      </c>
      <c r="F28" s="18">
        <v>100</v>
      </c>
      <c r="G28" s="18">
        <v>0.51552168553177202</v>
      </c>
      <c r="H28" s="18">
        <v>0.51705035085559503</v>
      </c>
      <c r="I28" s="18">
        <v>0.174623570887285</v>
      </c>
      <c r="J28" s="18">
        <v>0.16737068621981299</v>
      </c>
      <c r="K28" s="18">
        <v>0.29970470271937899</v>
      </c>
    </row>
    <row r="29" spans="1:11" x14ac:dyDescent="0.35">
      <c r="A29" s="9" t="s">
        <v>178</v>
      </c>
      <c r="B29" s="18">
        <v>28.129161118508701</v>
      </c>
      <c r="C29" s="18">
        <v>22.137150466045298</v>
      </c>
      <c r="D29" s="18">
        <v>16.045272969374199</v>
      </c>
      <c r="E29" s="18">
        <v>33.6884154460719</v>
      </c>
      <c r="F29" s="18">
        <v>100</v>
      </c>
      <c r="G29" s="18">
        <v>9.4699092233553692</v>
      </c>
      <c r="H29" s="18">
        <v>4.0933152776067896</v>
      </c>
      <c r="I29" s="18">
        <v>1.58808605976739</v>
      </c>
      <c r="J29" s="18">
        <v>8.0656730692595797</v>
      </c>
      <c r="K29" s="18">
        <v>4.4132986616128198</v>
      </c>
    </row>
    <row r="30" spans="1:11" x14ac:dyDescent="0.35">
      <c r="A30" s="9" t="s">
        <v>179</v>
      </c>
      <c r="B30" s="18">
        <v>26.229508196721302</v>
      </c>
      <c r="C30" s="18">
        <v>27.7777777777778</v>
      </c>
      <c r="D30" s="18">
        <v>24.6812386156648</v>
      </c>
      <c r="E30" s="18">
        <v>21.311475409836099</v>
      </c>
      <c r="F30" s="18">
        <v>100</v>
      </c>
      <c r="G30" s="18">
        <v>3.22761403115544</v>
      </c>
      <c r="H30" s="18">
        <v>1.87738520251139</v>
      </c>
      <c r="I30" s="18">
        <v>0.89288656057461002</v>
      </c>
      <c r="J30" s="18">
        <v>1.86498764644935</v>
      </c>
      <c r="K30" s="18">
        <v>1.61311648816607</v>
      </c>
    </row>
    <row r="31" spans="1:11" x14ac:dyDescent="0.35">
      <c r="A31" s="9" t="s">
        <v>180</v>
      </c>
      <c r="B31" s="18">
        <v>16.883116883116902</v>
      </c>
      <c r="C31" s="18">
        <v>38.636363636363598</v>
      </c>
      <c r="D31" s="18">
        <v>29.870129870129901</v>
      </c>
      <c r="E31" s="18">
        <v>14.6103896103896</v>
      </c>
      <c r="F31" s="18">
        <v>100</v>
      </c>
      <c r="G31" s="18">
        <v>0.58276364451417695</v>
      </c>
      <c r="H31" s="18">
        <v>0.732487997045427</v>
      </c>
      <c r="I31" s="18">
        <v>0.30312016078547699</v>
      </c>
      <c r="J31" s="18">
        <v>0.35865147047102902</v>
      </c>
      <c r="K31" s="18">
        <v>0.45249533547827903</v>
      </c>
    </row>
    <row r="32" spans="1:11" x14ac:dyDescent="0.35">
      <c r="A32" s="9" t="s">
        <v>181</v>
      </c>
      <c r="B32" s="18">
        <v>21.268656716417901</v>
      </c>
      <c r="C32" s="18">
        <v>38.805970149253703</v>
      </c>
      <c r="D32" s="18">
        <v>19.589552238806</v>
      </c>
      <c r="E32" s="18">
        <v>20.335820895522399</v>
      </c>
      <c r="F32" s="18">
        <v>100</v>
      </c>
      <c r="G32" s="18">
        <v>1.2775972206657</v>
      </c>
      <c r="H32" s="18">
        <v>1.2803151544995699</v>
      </c>
      <c r="I32" s="18">
        <v>0.34595235741820701</v>
      </c>
      <c r="J32" s="18">
        <v>0.86873356180760297</v>
      </c>
      <c r="K32" s="18">
        <v>0.78745941498817296</v>
      </c>
    </row>
    <row r="33" spans="1:11" x14ac:dyDescent="0.35">
      <c r="A33" s="11" t="s">
        <v>182</v>
      </c>
      <c r="B33" s="20">
        <v>15.1847575057737</v>
      </c>
      <c r="C33" s="20">
        <v>34.122401847575098</v>
      </c>
      <c r="D33" s="20">
        <v>30.831408775981501</v>
      </c>
      <c r="E33" s="20">
        <v>19.861431870669701</v>
      </c>
      <c r="F33" s="20">
        <v>100</v>
      </c>
      <c r="G33" s="20">
        <v>2.9474392020620899</v>
      </c>
      <c r="H33" s="20">
        <v>3.6378185399482899</v>
      </c>
      <c r="I33" s="20">
        <v>1.7594148462983099</v>
      </c>
      <c r="J33" s="20">
        <v>2.7416912409340899</v>
      </c>
      <c r="K33" s="20">
        <v>2.5445516917155202</v>
      </c>
    </row>
    <row r="34" spans="1:11" x14ac:dyDescent="0.35">
      <c r="A34" s="9" t="s">
        <v>183</v>
      </c>
      <c r="B34" s="18">
        <v>37.5</v>
      </c>
      <c r="C34" s="18">
        <v>52.0833333333333</v>
      </c>
      <c r="D34" s="18">
        <v>5.2083333333333304</v>
      </c>
      <c r="E34" s="18">
        <v>5.2083333333333304</v>
      </c>
      <c r="F34" s="18">
        <v>100</v>
      </c>
      <c r="G34" s="18">
        <v>0.40345175389443</v>
      </c>
      <c r="H34" s="18">
        <v>0.30776806598547302</v>
      </c>
      <c r="I34" s="18">
        <v>1.64739217818194E-2</v>
      </c>
      <c r="J34" s="18">
        <v>3.98501633856699E-2</v>
      </c>
      <c r="K34" s="18">
        <v>0.14103750716206101</v>
      </c>
    </row>
    <row r="35" spans="1:11" x14ac:dyDescent="0.35">
      <c r="A35" s="9" t="s">
        <v>184</v>
      </c>
      <c r="B35" s="18">
        <v>11.9415109666937</v>
      </c>
      <c r="C35" s="18">
        <v>30.544272948822101</v>
      </c>
      <c r="D35" s="18">
        <v>36.474411047928498</v>
      </c>
      <c r="E35" s="18">
        <v>21.039805036555599</v>
      </c>
      <c r="F35" s="18">
        <v>100</v>
      </c>
      <c r="G35" s="18">
        <v>1.6474279950689199</v>
      </c>
      <c r="H35" s="18">
        <v>2.31441585621076</v>
      </c>
      <c r="I35" s="18">
        <v>1.47935817600738</v>
      </c>
      <c r="J35" s="18">
        <v>2.0642384633776998</v>
      </c>
      <c r="K35" s="18">
        <v>1.80851220121351</v>
      </c>
    </row>
    <row r="36" spans="1:11" x14ac:dyDescent="0.35">
      <c r="A36" s="9" t="s">
        <v>185</v>
      </c>
      <c r="B36" s="18">
        <v>19.7530864197531</v>
      </c>
      <c r="C36" s="18">
        <v>40.740740740740698</v>
      </c>
      <c r="D36" s="18">
        <v>19.7530864197531</v>
      </c>
      <c r="E36" s="18">
        <v>19.7530864197531</v>
      </c>
      <c r="F36" s="18">
        <v>100</v>
      </c>
      <c r="G36" s="18">
        <v>0.89655945309873397</v>
      </c>
      <c r="H36" s="18">
        <v>1.0156346177520601</v>
      </c>
      <c r="I36" s="18">
        <v>0.26358274850911001</v>
      </c>
      <c r="J36" s="18">
        <v>0.63760261417071795</v>
      </c>
      <c r="K36" s="18">
        <v>0.59500198333994403</v>
      </c>
    </row>
    <row r="37" spans="1:11" x14ac:dyDescent="0.35">
      <c r="A37" s="11" t="s">
        <v>186</v>
      </c>
      <c r="B37" s="20">
        <v>16.8781542898342</v>
      </c>
      <c r="C37" s="20">
        <v>29.0915645277578</v>
      </c>
      <c r="D37" s="20">
        <v>24.015861571737599</v>
      </c>
      <c r="E37" s="20">
        <v>30.014419610670501</v>
      </c>
      <c r="F37" s="20">
        <v>100</v>
      </c>
      <c r="G37" s="20">
        <v>26.2355709963017</v>
      </c>
      <c r="H37" s="20">
        <v>24.836882925027702</v>
      </c>
      <c r="I37" s="20">
        <v>10.9749266910481</v>
      </c>
      <c r="J37" s="20">
        <v>33.179246034908701</v>
      </c>
      <c r="K37" s="20">
        <v>20.3769815035186</v>
      </c>
    </row>
    <row r="38" spans="1:11" x14ac:dyDescent="0.35">
      <c r="A38" s="9" t="s">
        <v>187</v>
      </c>
      <c r="B38" s="18">
        <v>15.895283331492299</v>
      </c>
      <c r="C38" s="18">
        <v>24.853639677455</v>
      </c>
      <c r="D38" s="18">
        <v>22.213630840605301</v>
      </c>
      <c r="E38" s="18">
        <v>37.037446150447401</v>
      </c>
      <c r="F38" s="18">
        <v>100</v>
      </c>
      <c r="G38" s="18">
        <v>16.1268631626135</v>
      </c>
      <c r="H38" s="18">
        <v>13.8495629693463</v>
      </c>
      <c r="I38" s="18">
        <v>6.6258113406477497</v>
      </c>
      <c r="J38" s="18">
        <v>26.723519566430198</v>
      </c>
      <c r="K38" s="18">
        <v>13.3001307535223</v>
      </c>
    </row>
    <row r="39" spans="1:11" x14ac:dyDescent="0.35">
      <c r="A39" s="9" t="s">
        <v>188</v>
      </c>
      <c r="B39" s="18">
        <v>25.989044430919101</v>
      </c>
      <c r="C39" s="18">
        <v>45.404747413268403</v>
      </c>
      <c r="D39" s="18">
        <v>15.337796713329301</v>
      </c>
      <c r="E39" s="18">
        <v>13.2684114424833</v>
      </c>
      <c r="F39" s="18">
        <v>100</v>
      </c>
      <c r="G39" s="18">
        <v>4.7853860809144901</v>
      </c>
      <c r="H39" s="18">
        <v>4.59189954450326</v>
      </c>
      <c r="I39" s="18">
        <v>0.83028565780369701</v>
      </c>
      <c r="J39" s="18">
        <v>1.7374671236152099</v>
      </c>
      <c r="K39" s="18">
        <v>2.4137981694506898</v>
      </c>
    </row>
    <row r="40" spans="1:11" x14ac:dyDescent="0.35">
      <c r="A40" s="9" t="s">
        <v>189</v>
      </c>
      <c r="B40" s="18">
        <v>26.3263935527199</v>
      </c>
      <c r="C40" s="18">
        <v>52.518468770987198</v>
      </c>
      <c r="D40" s="18">
        <v>14.5735392881128</v>
      </c>
      <c r="E40" s="18">
        <v>6.58159838817999</v>
      </c>
      <c r="F40" s="18">
        <v>100</v>
      </c>
      <c r="G40" s="18">
        <v>4.3931413201837897</v>
      </c>
      <c r="H40" s="18">
        <v>4.8134925520128</v>
      </c>
      <c r="I40" s="18">
        <v>0.71496820533096095</v>
      </c>
      <c r="J40" s="18">
        <v>0.78106320235912996</v>
      </c>
      <c r="K40" s="18">
        <v>2.18755050171155</v>
      </c>
    </row>
    <row r="41" spans="1:11" x14ac:dyDescent="0.35">
      <c r="A41" s="9" t="s">
        <v>190</v>
      </c>
      <c r="B41" s="18">
        <v>3.48763474952441</v>
      </c>
      <c r="C41" s="18">
        <v>14.711477488903</v>
      </c>
      <c r="D41" s="18">
        <v>52.885225110970197</v>
      </c>
      <c r="E41" s="18">
        <v>28.9156626506024</v>
      </c>
      <c r="F41" s="18">
        <v>100</v>
      </c>
      <c r="G41" s="18">
        <v>0.61638462400537897</v>
      </c>
      <c r="H41" s="18">
        <v>1.4280438261726001</v>
      </c>
      <c r="I41" s="18">
        <v>2.7478501532074699</v>
      </c>
      <c r="J41" s="18">
        <v>3.6343349007730898</v>
      </c>
      <c r="K41" s="18">
        <v>2.31683488327677</v>
      </c>
    </row>
    <row r="42" spans="1:11" x14ac:dyDescent="0.35">
      <c r="A42" s="9" t="s">
        <v>191</v>
      </c>
      <c r="B42" s="18">
        <v>25.925925925925899</v>
      </c>
      <c r="C42" s="18">
        <v>23.148148148148099</v>
      </c>
      <c r="D42" s="18">
        <v>15.7407407407407</v>
      </c>
      <c r="E42" s="18">
        <v>35.185185185185198</v>
      </c>
      <c r="F42" s="18">
        <v>100</v>
      </c>
      <c r="G42" s="18">
        <v>0.31379580858455702</v>
      </c>
      <c r="H42" s="18">
        <v>0.15388403299273701</v>
      </c>
      <c r="I42" s="18">
        <v>5.6011334058185903E-2</v>
      </c>
      <c r="J42" s="18">
        <v>0.30286124173109102</v>
      </c>
      <c r="K42" s="18">
        <v>0.15866719555731901</v>
      </c>
    </row>
    <row r="43" spans="1:11" x14ac:dyDescent="0.35">
      <c r="A43" s="11" t="s">
        <v>192</v>
      </c>
      <c r="B43" s="20">
        <v>0</v>
      </c>
      <c r="C43" s="20">
        <v>6.25</v>
      </c>
      <c r="D43" s="20">
        <v>52.0833333333333</v>
      </c>
      <c r="E43" s="20">
        <v>41.6666666666667</v>
      </c>
      <c r="F43" s="20">
        <v>100</v>
      </c>
      <c r="G43" s="20">
        <v>0</v>
      </c>
      <c r="H43" s="20">
        <v>1.8466083959128399E-2</v>
      </c>
      <c r="I43" s="20">
        <v>8.2369608909096906E-2</v>
      </c>
      <c r="J43" s="20">
        <v>0.15940065354267999</v>
      </c>
      <c r="K43" s="20">
        <v>7.0518753581030505E-2</v>
      </c>
    </row>
    <row r="44" spans="1:11" x14ac:dyDescent="0.35">
      <c r="A44" s="11" t="s">
        <v>193</v>
      </c>
      <c r="B44" s="20">
        <v>5.1606248157972301</v>
      </c>
      <c r="C44" s="20">
        <v>13.7783672266431</v>
      </c>
      <c r="D44" s="20">
        <v>67.515473032714397</v>
      </c>
      <c r="E44" s="20">
        <v>13.545534924845301</v>
      </c>
      <c r="F44" s="20">
        <v>100</v>
      </c>
      <c r="G44" s="20">
        <v>19.623445029698502</v>
      </c>
      <c r="H44" s="20">
        <v>28.7763141696418</v>
      </c>
      <c r="I44" s="20">
        <v>75.476920035583703</v>
      </c>
      <c r="J44" s="20">
        <v>36.6302701841078</v>
      </c>
      <c r="K44" s="20">
        <v>49.847943937590898</v>
      </c>
    </row>
    <row r="45" spans="1:11" x14ac:dyDescent="0.35">
      <c r="A45" s="11" t="s">
        <v>194</v>
      </c>
      <c r="B45" s="20">
        <v>10.1463860933211</v>
      </c>
      <c r="C45" s="20">
        <v>26.541628545288201</v>
      </c>
      <c r="D45" s="20">
        <v>34.364135407136303</v>
      </c>
      <c r="E45" s="20">
        <v>28.947849954254298</v>
      </c>
      <c r="F45" s="20">
        <v>100</v>
      </c>
      <c r="G45" s="20">
        <v>12.428555418581199</v>
      </c>
      <c r="H45" s="20">
        <v>17.856703188477201</v>
      </c>
      <c r="I45" s="20">
        <v>12.375210042502699</v>
      </c>
      <c r="J45" s="20">
        <v>25.2171833904519</v>
      </c>
      <c r="K45" s="20">
        <v>16.057707846680501</v>
      </c>
    </row>
    <row r="46" spans="1:11" x14ac:dyDescent="0.35">
      <c r="A46" s="9" t="s">
        <v>195</v>
      </c>
      <c r="B46" s="18">
        <v>10.1201172798638</v>
      </c>
      <c r="C46" s="18">
        <v>26.473091837699801</v>
      </c>
      <c r="D46" s="18">
        <v>34.398940698004303</v>
      </c>
      <c r="E46" s="18">
        <v>29.007850184432002</v>
      </c>
      <c r="F46" s="18">
        <v>100</v>
      </c>
      <c r="G46" s="18">
        <v>11.991482685195599</v>
      </c>
      <c r="H46" s="18">
        <v>17.228856333866801</v>
      </c>
      <c r="I46" s="18">
        <v>11.9831307040954</v>
      </c>
      <c r="J46" s="18">
        <v>24.444090220769901</v>
      </c>
      <c r="K46" s="18">
        <v>15.533224616921601</v>
      </c>
    </row>
    <row r="47" spans="1:11" x14ac:dyDescent="0.35">
      <c r="A47" s="9" t="s">
        <v>196</v>
      </c>
      <c r="B47" s="18">
        <v>11.304347826087</v>
      </c>
      <c r="C47" s="18">
        <v>28.695652173913</v>
      </c>
      <c r="D47" s="18">
        <v>34.202898550724598</v>
      </c>
      <c r="E47" s="18">
        <v>25.797101449275399</v>
      </c>
      <c r="F47" s="18">
        <v>100</v>
      </c>
      <c r="G47" s="18">
        <v>0.43707273338563302</v>
      </c>
      <c r="H47" s="18">
        <v>0.60938077065123697</v>
      </c>
      <c r="I47" s="18">
        <v>0.38878455405093698</v>
      </c>
      <c r="J47" s="18">
        <v>0.70933290826492401</v>
      </c>
      <c r="K47" s="18">
        <v>0.50685354136365601</v>
      </c>
    </row>
    <row r="48" spans="1:11" x14ac:dyDescent="0.35">
      <c r="A48" s="9" t="s">
        <v>197</v>
      </c>
      <c r="B48" s="18" t="s">
        <v>214</v>
      </c>
      <c r="C48" s="18" t="s">
        <v>214</v>
      </c>
      <c r="D48" s="18" t="s">
        <v>214</v>
      </c>
      <c r="E48" s="18" t="s">
        <v>214</v>
      </c>
      <c r="F48" s="18" t="s">
        <v>214</v>
      </c>
      <c r="G48" s="18">
        <v>0</v>
      </c>
      <c r="H48" s="18">
        <v>1.2310722639418899E-2</v>
      </c>
      <c r="I48" s="18">
        <v>3.2947843563638801E-3</v>
      </c>
      <c r="J48" s="18">
        <v>3.98501633856699E-2</v>
      </c>
      <c r="K48" s="18">
        <v>1.17531255968384E-2</v>
      </c>
    </row>
    <row r="49" spans="1:11" x14ac:dyDescent="0.35">
      <c r="A49" s="9" t="s">
        <v>198</v>
      </c>
      <c r="B49" s="18" t="s">
        <v>214</v>
      </c>
      <c r="C49" s="18" t="s">
        <v>214</v>
      </c>
      <c r="D49" s="18" t="s">
        <v>214</v>
      </c>
      <c r="E49" s="18" t="s">
        <v>214</v>
      </c>
      <c r="F49" s="18" t="s">
        <v>214</v>
      </c>
      <c r="G49" s="18">
        <v>0</v>
      </c>
      <c r="H49" s="18">
        <v>6.1553613197094697E-3</v>
      </c>
      <c r="I49" s="18">
        <v>0</v>
      </c>
      <c r="J49" s="18">
        <v>2.39100980314019E-2</v>
      </c>
      <c r="K49" s="18">
        <v>5.8765627984191998E-3</v>
      </c>
    </row>
    <row r="50" spans="1:11" x14ac:dyDescent="0.35">
      <c r="A50" s="11" t="s">
        <v>199</v>
      </c>
      <c r="B50" s="20">
        <v>24.326192121630999</v>
      </c>
      <c r="C50" s="20">
        <v>22.1838286109191</v>
      </c>
      <c r="D50" s="20">
        <v>33.794056668970299</v>
      </c>
      <c r="E50" s="20">
        <v>19.695922598479601</v>
      </c>
      <c r="F50" s="20">
        <v>100</v>
      </c>
      <c r="G50" s="20">
        <v>3.94486159363443</v>
      </c>
      <c r="H50" s="20">
        <v>1.9758709836267401</v>
      </c>
      <c r="I50" s="20">
        <v>1.61114955026194</v>
      </c>
      <c r="J50" s="20">
        <v>2.2714593129831799</v>
      </c>
      <c r="K50" s="20">
        <v>2.1258465923281502</v>
      </c>
    </row>
    <row r="51" spans="1:11" x14ac:dyDescent="0.35">
      <c r="A51" s="9" t="s">
        <v>200</v>
      </c>
      <c r="B51" s="18">
        <v>3.7383177570093502</v>
      </c>
      <c r="C51" s="18">
        <v>28.785046728971999</v>
      </c>
      <c r="D51" s="18">
        <v>36.261682242990702</v>
      </c>
      <c r="E51" s="18">
        <v>31.214953271028001</v>
      </c>
      <c r="F51" s="18">
        <v>100</v>
      </c>
      <c r="G51" s="18">
        <v>0.22413986327468299</v>
      </c>
      <c r="H51" s="18">
        <v>0.94792564323525796</v>
      </c>
      <c r="I51" s="18">
        <v>0.63918816513459198</v>
      </c>
      <c r="J51" s="18">
        <v>1.33099545708137</v>
      </c>
      <c r="K51" s="18">
        <v>0.78599027428856805</v>
      </c>
    </row>
    <row r="52" spans="1:11" x14ac:dyDescent="0.35">
      <c r="A52" s="9" t="s">
        <v>201</v>
      </c>
      <c r="B52" s="18">
        <v>5.4545454545454497</v>
      </c>
      <c r="C52" s="18">
        <v>14.545454545454501</v>
      </c>
      <c r="D52" s="18">
        <v>63.636363636363598</v>
      </c>
      <c r="E52" s="18">
        <v>16.363636363636399</v>
      </c>
      <c r="F52" s="18">
        <v>100</v>
      </c>
      <c r="G52" s="18">
        <v>3.3620979491202498E-2</v>
      </c>
      <c r="H52" s="18">
        <v>4.9242890557675702E-2</v>
      </c>
      <c r="I52" s="18">
        <v>0.115317452472736</v>
      </c>
      <c r="J52" s="18">
        <v>7.1730294094205796E-2</v>
      </c>
      <c r="K52" s="18">
        <v>8.0802738478264094E-2</v>
      </c>
    </row>
    <row r="53" spans="1:11" x14ac:dyDescent="0.35">
      <c r="A53" s="9" t="s">
        <v>202</v>
      </c>
      <c r="B53" s="18">
        <v>13.9393939393939</v>
      </c>
      <c r="C53" s="18">
        <v>26.6666666666667</v>
      </c>
      <c r="D53" s="18">
        <v>45.454545454545503</v>
      </c>
      <c r="E53" s="18">
        <v>13.9393939393939</v>
      </c>
      <c r="F53" s="18">
        <v>100</v>
      </c>
      <c r="G53" s="18">
        <v>0.25776084276588601</v>
      </c>
      <c r="H53" s="18">
        <v>0.27083589806721697</v>
      </c>
      <c r="I53" s="18">
        <v>0.24710882672729101</v>
      </c>
      <c r="J53" s="18">
        <v>0.183310751574081</v>
      </c>
      <c r="K53" s="18">
        <v>0.24240821543479199</v>
      </c>
    </row>
    <row r="54" spans="1:11" x14ac:dyDescent="0.35">
      <c r="A54" s="9" t="s">
        <v>203</v>
      </c>
      <c r="B54" s="18">
        <v>4.3307086614173196</v>
      </c>
      <c r="C54" s="18">
        <v>25.984251968503902</v>
      </c>
      <c r="D54" s="18">
        <v>55.511811023622101</v>
      </c>
      <c r="E54" s="18">
        <v>14.1732283464567</v>
      </c>
      <c r="F54" s="18">
        <v>100</v>
      </c>
      <c r="G54" s="18">
        <v>0.12327692480107599</v>
      </c>
      <c r="H54" s="18">
        <v>0.40625384710082502</v>
      </c>
      <c r="I54" s="18">
        <v>0.46456459424730701</v>
      </c>
      <c r="J54" s="18">
        <v>0.28692117637682302</v>
      </c>
      <c r="K54" s="18">
        <v>0.37316173769962002</v>
      </c>
    </row>
    <row r="55" spans="1:11" x14ac:dyDescent="0.35">
      <c r="A55" s="9" t="s">
        <v>204</v>
      </c>
      <c r="B55" s="18">
        <v>67.351598173515995</v>
      </c>
      <c r="C55" s="18">
        <v>11.187214611872101</v>
      </c>
      <c r="D55" s="18">
        <v>10.0456621004566</v>
      </c>
      <c r="E55" s="18">
        <v>11.415525114155299</v>
      </c>
      <c r="F55" s="18">
        <v>100</v>
      </c>
      <c r="G55" s="18">
        <v>3.30606298330158</v>
      </c>
      <c r="H55" s="18">
        <v>0.30161270466576401</v>
      </c>
      <c r="I55" s="18">
        <v>0.14497051168001099</v>
      </c>
      <c r="J55" s="18">
        <v>0.39850163385669901</v>
      </c>
      <c r="K55" s="18">
        <v>0.64348362642690304</v>
      </c>
    </row>
    <row r="56" spans="1:11" x14ac:dyDescent="0.35">
      <c r="A56" s="11" t="s">
        <v>205</v>
      </c>
      <c r="B56" s="20">
        <v>1.34552034519556</v>
      </c>
      <c r="C56" s="20">
        <v>6.7415209019626001</v>
      </c>
      <c r="D56" s="20">
        <v>86.591193801326995</v>
      </c>
      <c r="E56" s="20">
        <v>5.3217649515148704</v>
      </c>
      <c r="F56" s="20">
        <v>100</v>
      </c>
      <c r="G56" s="20">
        <v>3.2500280174829101</v>
      </c>
      <c r="H56" s="20">
        <v>8.9437399975378593</v>
      </c>
      <c r="I56" s="20">
        <v>61.490560442819003</v>
      </c>
      <c r="J56" s="20">
        <v>9.1416274806726694</v>
      </c>
      <c r="K56" s="20">
        <v>31.664389498582299</v>
      </c>
    </row>
    <row r="57" spans="1:11" x14ac:dyDescent="0.35">
      <c r="A57" s="9" t="s">
        <v>206</v>
      </c>
      <c r="B57" s="18">
        <v>3.2217467908381598</v>
      </c>
      <c r="C57" s="18">
        <v>11.301283664736999</v>
      </c>
      <c r="D57" s="18">
        <v>82.959979864082598</v>
      </c>
      <c r="E57" s="18">
        <v>2.5169896803423102</v>
      </c>
      <c r="F57" s="18">
        <v>100</v>
      </c>
      <c r="G57" s="18">
        <v>1.43449512495797</v>
      </c>
      <c r="H57" s="18">
        <v>2.7637572325495499</v>
      </c>
      <c r="I57" s="18">
        <v>10.859609238575301</v>
      </c>
      <c r="J57" s="18">
        <v>0.79700326771339802</v>
      </c>
      <c r="K57" s="18">
        <v>5.8368959995298804</v>
      </c>
    </row>
    <row r="58" spans="1:11" x14ac:dyDescent="0.35">
      <c r="A58" s="9" t="s">
        <v>207</v>
      </c>
      <c r="B58" s="18">
        <v>1.10413509417623</v>
      </c>
      <c r="C58" s="18">
        <v>14.6568521324962</v>
      </c>
      <c r="D58" s="18">
        <v>82.507036155011903</v>
      </c>
      <c r="E58" s="18">
        <v>1.73197661831565</v>
      </c>
      <c r="F58" s="18">
        <v>100</v>
      </c>
      <c r="G58" s="18">
        <v>0.57155665135044298</v>
      </c>
      <c r="H58" s="18">
        <v>4.1671796134433103</v>
      </c>
      <c r="I58" s="18">
        <v>12.5564231821027</v>
      </c>
      <c r="J58" s="18">
        <v>0.63760261417071795</v>
      </c>
      <c r="K58" s="18">
        <v>6.7859608914745797</v>
      </c>
    </row>
    <row r="59" spans="1:11" x14ac:dyDescent="0.35">
      <c r="A59" s="9" t="s">
        <v>208</v>
      </c>
      <c r="B59" s="18">
        <v>0</v>
      </c>
      <c r="C59" s="18">
        <v>6.8634179821551095E-2</v>
      </c>
      <c r="D59" s="18">
        <v>98.444291924044805</v>
      </c>
      <c r="E59" s="18">
        <v>1.4870738961336101</v>
      </c>
      <c r="F59" s="18">
        <v>100</v>
      </c>
      <c r="G59" s="18">
        <v>0</v>
      </c>
      <c r="H59" s="18">
        <v>1.8466083959128399E-2</v>
      </c>
      <c r="I59" s="18">
        <v>14.177457085433799</v>
      </c>
      <c r="J59" s="18">
        <v>0.51805212401370804</v>
      </c>
      <c r="K59" s="18">
        <v>6.4216139979725897</v>
      </c>
    </row>
    <row r="60" spans="1:11" x14ac:dyDescent="0.35">
      <c r="A60" s="9" t="s">
        <v>209</v>
      </c>
      <c r="B60" s="18">
        <v>1.77727050383173</v>
      </c>
      <c r="C60" s="18">
        <v>4.9894015979129298</v>
      </c>
      <c r="D60" s="18">
        <v>80.939181477254195</v>
      </c>
      <c r="E60" s="18">
        <v>12.2941464210011</v>
      </c>
      <c r="F60" s="18">
        <v>100</v>
      </c>
      <c r="G60" s="18">
        <v>1.22156225484702</v>
      </c>
      <c r="H60" s="18">
        <v>1.8835405638311</v>
      </c>
      <c r="I60" s="18">
        <v>16.355309544990298</v>
      </c>
      <c r="J60" s="18">
        <v>6.0094046385590199</v>
      </c>
      <c r="K60" s="18">
        <v>9.0102399106762494</v>
      </c>
    </row>
    <row r="61" spans="1:11" x14ac:dyDescent="0.35">
      <c r="A61" s="9" t="s">
        <v>210</v>
      </c>
      <c r="B61" s="18">
        <v>0</v>
      </c>
      <c r="C61" s="18">
        <v>0.28368794326241098</v>
      </c>
      <c r="D61" s="18">
        <v>93.191489361702097</v>
      </c>
      <c r="E61" s="18">
        <v>6.5248226950354598</v>
      </c>
      <c r="F61" s="18">
        <v>100</v>
      </c>
      <c r="G61" s="18">
        <v>0</v>
      </c>
      <c r="H61" s="18">
        <v>1.2310722639418899E-2</v>
      </c>
      <c r="I61" s="18">
        <v>2.1646733221310699</v>
      </c>
      <c r="J61" s="18">
        <v>0.366621503148163</v>
      </c>
      <c r="K61" s="18">
        <v>1.03574419322138</v>
      </c>
    </row>
    <row r="62" spans="1:11" x14ac:dyDescent="0.35">
      <c r="A62" s="9" t="s">
        <v>211</v>
      </c>
      <c r="B62" s="18">
        <v>0</v>
      </c>
      <c r="C62" s="18">
        <v>0</v>
      </c>
      <c r="D62" s="18">
        <v>91.764705882352899</v>
      </c>
      <c r="E62" s="18">
        <v>8.2352941176470598</v>
      </c>
      <c r="F62" s="18">
        <v>100</v>
      </c>
      <c r="G62" s="18">
        <v>0</v>
      </c>
      <c r="H62" s="18">
        <v>0</v>
      </c>
      <c r="I62" s="18">
        <v>0.25699317979638198</v>
      </c>
      <c r="J62" s="18">
        <v>5.5790228739937803E-2</v>
      </c>
      <c r="K62" s="18">
        <v>0.12487695946640801</v>
      </c>
    </row>
    <row r="63" spans="1:11" x14ac:dyDescent="0.35">
      <c r="A63" s="9" t="s">
        <v>212</v>
      </c>
      <c r="B63" s="18">
        <v>0</v>
      </c>
      <c r="C63" s="18">
        <v>0.27548209366391202</v>
      </c>
      <c r="D63" s="18">
        <v>96.418732782369105</v>
      </c>
      <c r="E63" s="18">
        <v>3.30578512396694</v>
      </c>
      <c r="F63" s="18">
        <v>100</v>
      </c>
      <c r="G63" s="18">
        <v>0</v>
      </c>
      <c r="H63" s="18">
        <v>6.1553613197094697E-3</v>
      </c>
      <c r="I63" s="18">
        <v>1.1531745247273599</v>
      </c>
      <c r="J63" s="18">
        <v>9.5640392125607696E-2</v>
      </c>
      <c r="K63" s="18">
        <v>0.53329807395654305</v>
      </c>
    </row>
    <row r="64" spans="1:11" x14ac:dyDescent="0.35">
      <c r="A64" s="9" t="s">
        <v>213</v>
      </c>
      <c r="B64" s="18">
        <v>0.153374233128834</v>
      </c>
      <c r="C64" s="18">
        <v>1.1503067484662599</v>
      </c>
      <c r="D64" s="18">
        <v>92.331288343558299</v>
      </c>
      <c r="E64" s="18">
        <v>6.3650306748466203</v>
      </c>
      <c r="F64" s="18">
        <v>100</v>
      </c>
      <c r="G64" s="18">
        <v>2.2413986327468299E-2</v>
      </c>
      <c r="H64" s="18">
        <v>9.2330419795641994E-2</v>
      </c>
      <c r="I64" s="18">
        <v>3.9669203650621099</v>
      </c>
      <c r="J64" s="18">
        <v>0.66151271220212005</v>
      </c>
      <c r="K64" s="18">
        <v>1.91575947228466</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0"/>
  <sheetViews>
    <sheetView showGridLines="0" workbookViewId="0"/>
  </sheetViews>
  <sheetFormatPr defaultColWidth="11.07421875" defaultRowHeight="15.5" x14ac:dyDescent="0.35"/>
  <cols>
    <col min="1" max="1" width="12.69140625" customWidth="1"/>
    <col min="2" max="2" width="100.69140625" customWidth="1"/>
  </cols>
  <sheetData>
    <row r="1" spans="1:2" ht="20" x14ac:dyDescent="0.4">
      <c r="A1" s="5" t="s">
        <v>11</v>
      </c>
    </row>
    <row r="2" spans="1:2" x14ac:dyDescent="0.35">
      <c r="A2" t="s">
        <v>62</v>
      </c>
    </row>
    <row r="3" spans="1:2" x14ac:dyDescent="0.35">
      <c r="A3" s="6" t="s">
        <v>13</v>
      </c>
      <c r="B3" s="6" t="s">
        <v>14</v>
      </c>
    </row>
    <row r="4" spans="1:2" ht="31" x14ac:dyDescent="0.35">
      <c r="A4" s="7">
        <v>1</v>
      </c>
      <c r="B4" s="7" t="s">
        <v>15</v>
      </c>
    </row>
    <row r="5" spans="1:2" ht="46.5" x14ac:dyDescent="0.35">
      <c r="A5" s="7">
        <v>2</v>
      </c>
      <c r="B5" s="7" t="s">
        <v>16</v>
      </c>
    </row>
    <row r="6" spans="1:2" x14ac:dyDescent="0.35">
      <c r="A6" s="7">
        <v>3</v>
      </c>
      <c r="B6" s="7" t="s">
        <v>17</v>
      </c>
    </row>
    <row r="7" spans="1:2" x14ac:dyDescent="0.35">
      <c r="A7" s="7">
        <v>4</v>
      </c>
      <c r="B7" s="7" t="s">
        <v>18</v>
      </c>
    </row>
    <row r="8" spans="1:2" x14ac:dyDescent="0.35">
      <c r="A8" s="7">
        <v>5</v>
      </c>
      <c r="B8" s="7" t="s">
        <v>19</v>
      </c>
    </row>
    <row r="9" spans="1:2" ht="31" x14ac:dyDescent="0.35">
      <c r="A9" s="7">
        <v>6</v>
      </c>
      <c r="B9" s="7" t="s">
        <v>20</v>
      </c>
    </row>
    <row r="10" spans="1:2" x14ac:dyDescent="0.35">
      <c r="A10" s="7">
        <v>7</v>
      </c>
      <c r="B10" s="7" t="s">
        <v>21</v>
      </c>
    </row>
    <row r="11" spans="1:2" x14ac:dyDescent="0.35">
      <c r="A11" s="7">
        <v>8</v>
      </c>
      <c r="B11" s="7" t="s">
        <v>22</v>
      </c>
    </row>
    <row r="12" spans="1:2" x14ac:dyDescent="0.35">
      <c r="A12" s="7">
        <v>9</v>
      </c>
      <c r="B12" s="7" t="s">
        <v>23</v>
      </c>
    </row>
    <row r="13" spans="1:2" ht="31" x14ac:dyDescent="0.35">
      <c r="A13" s="7">
        <v>10</v>
      </c>
      <c r="B13" s="7" t="s">
        <v>24</v>
      </c>
    </row>
    <row r="14" spans="1:2" x14ac:dyDescent="0.35">
      <c r="A14" s="7">
        <v>11</v>
      </c>
      <c r="B14" s="7" t="s">
        <v>25</v>
      </c>
    </row>
    <row r="15" spans="1:2" x14ac:dyDescent="0.35">
      <c r="A15" s="7">
        <v>12</v>
      </c>
      <c r="B15" s="7" t="s">
        <v>26</v>
      </c>
    </row>
    <row r="16" spans="1:2" ht="31" x14ac:dyDescent="0.35">
      <c r="A16" s="7">
        <v>13</v>
      </c>
      <c r="B16" s="7" t="s">
        <v>27</v>
      </c>
    </row>
    <row r="17" spans="1:2" x14ac:dyDescent="0.35">
      <c r="A17" s="7">
        <v>14</v>
      </c>
      <c r="B17" s="7" t="s">
        <v>28</v>
      </c>
    </row>
    <row r="18" spans="1:2" x14ac:dyDescent="0.35">
      <c r="A18" s="7">
        <v>15</v>
      </c>
      <c r="B18" s="7" t="s">
        <v>29</v>
      </c>
    </row>
    <row r="19" spans="1:2" x14ac:dyDescent="0.35">
      <c r="A19" s="7">
        <v>16</v>
      </c>
      <c r="B19" s="7" t="s">
        <v>30</v>
      </c>
    </row>
    <row r="20" spans="1:2" x14ac:dyDescent="0.35">
      <c r="A20" s="7">
        <v>17</v>
      </c>
      <c r="B20" s="7" t="s">
        <v>31</v>
      </c>
    </row>
    <row r="21" spans="1:2" x14ac:dyDescent="0.35">
      <c r="A21" s="7">
        <v>18</v>
      </c>
      <c r="B21" s="7" t="s">
        <v>32</v>
      </c>
    </row>
    <row r="22" spans="1:2" x14ac:dyDescent="0.35">
      <c r="A22" s="7">
        <v>19</v>
      </c>
      <c r="B22" s="7" t="s">
        <v>33</v>
      </c>
    </row>
    <row r="23" spans="1:2" x14ac:dyDescent="0.35">
      <c r="A23" s="7">
        <v>20</v>
      </c>
      <c r="B23" s="7" t="s">
        <v>34</v>
      </c>
    </row>
    <row r="24" spans="1:2" x14ac:dyDescent="0.35">
      <c r="A24" s="7">
        <v>21</v>
      </c>
      <c r="B24" s="7" t="s">
        <v>35</v>
      </c>
    </row>
    <row r="25" spans="1:2" x14ac:dyDescent="0.35">
      <c r="A25" s="7">
        <v>22</v>
      </c>
      <c r="B25" s="7" t="s">
        <v>36</v>
      </c>
    </row>
    <row r="26" spans="1:2" x14ac:dyDescent="0.35">
      <c r="A26" s="7">
        <v>23</v>
      </c>
      <c r="B26" s="7" t="s">
        <v>37</v>
      </c>
    </row>
    <row r="27" spans="1:2" x14ac:dyDescent="0.35">
      <c r="A27" s="7">
        <v>24</v>
      </c>
      <c r="B27" s="7" t="s">
        <v>38</v>
      </c>
    </row>
    <row r="28" spans="1:2" ht="31" x14ac:dyDescent="0.35">
      <c r="A28" s="7">
        <v>25</v>
      </c>
      <c r="B28" s="7" t="s">
        <v>39</v>
      </c>
    </row>
    <row r="29" spans="1:2" x14ac:dyDescent="0.35">
      <c r="A29" s="7">
        <v>26</v>
      </c>
      <c r="B29" s="7" t="s">
        <v>40</v>
      </c>
    </row>
    <row r="30" spans="1:2" ht="31" x14ac:dyDescent="0.35">
      <c r="A30" s="7">
        <v>27</v>
      </c>
      <c r="B30" s="7" t="s">
        <v>41</v>
      </c>
    </row>
    <row r="31" spans="1:2" x14ac:dyDescent="0.35">
      <c r="A31" s="7">
        <v>28</v>
      </c>
      <c r="B31" s="7" t="s">
        <v>42</v>
      </c>
    </row>
    <row r="32" spans="1:2" ht="31" x14ac:dyDescent="0.35">
      <c r="A32" s="7">
        <v>29</v>
      </c>
      <c r="B32" s="7" t="s">
        <v>43</v>
      </c>
    </row>
    <row r="33" spans="1:2" x14ac:dyDescent="0.35">
      <c r="A33" s="7">
        <v>30</v>
      </c>
      <c r="B33" s="7" t="s">
        <v>44</v>
      </c>
    </row>
    <row r="34" spans="1:2" ht="31" x14ac:dyDescent="0.35">
      <c r="A34" s="7">
        <v>31</v>
      </c>
      <c r="B34" s="7" t="s">
        <v>45</v>
      </c>
    </row>
    <row r="35" spans="1:2" ht="46.5" x14ac:dyDescent="0.35">
      <c r="A35" s="7">
        <v>32</v>
      </c>
      <c r="B35" s="7" t="s">
        <v>46</v>
      </c>
    </row>
    <row r="36" spans="1:2" ht="93" x14ac:dyDescent="0.35">
      <c r="A36" s="7">
        <v>33</v>
      </c>
      <c r="B36" s="7" t="s">
        <v>47</v>
      </c>
    </row>
    <row r="37" spans="1:2" ht="31" x14ac:dyDescent="0.35">
      <c r="A37" s="7">
        <v>34</v>
      </c>
      <c r="B37" s="7" t="s">
        <v>48</v>
      </c>
    </row>
    <row r="38" spans="1:2" ht="31" x14ac:dyDescent="0.35">
      <c r="A38" s="7">
        <v>35</v>
      </c>
      <c r="B38" s="7" t="s">
        <v>49</v>
      </c>
    </row>
    <row r="39" spans="1:2" x14ac:dyDescent="0.35">
      <c r="A39" s="7">
        <v>36</v>
      </c>
      <c r="B39" s="7" t="s">
        <v>50</v>
      </c>
    </row>
    <row r="40" spans="1:2" x14ac:dyDescent="0.35">
      <c r="A40" s="7">
        <v>37</v>
      </c>
      <c r="B40" s="7" t="s">
        <v>51</v>
      </c>
    </row>
    <row r="41" spans="1:2" x14ac:dyDescent="0.35">
      <c r="A41" s="7">
        <v>38</v>
      </c>
      <c r="B41" s="7" t="s">
        <v>52</v>
      </c>
    </row>
    <row r="42" spans="1:2" ht="62" x14ac:dyDescent="0.35">
      <c r="A42" s="7">
        <v>39</v>
      </c>
      <c r="B42" s="7" t="s">
        <v>53</v>
      </c>
    </row>
    <row r="43" spans="1:2" x14ac:dyDescent="0.35">
      <c r="A43" s="7">
        <v>40</v>
      </c>
      <c r="B43" s="7" t="s">
        <v>54</v>
      </c>
    </row>
    <row r="44" spans="1:2" x14ac:dyDescent="0.35">
      <c r="A44" s="7">
        <v>41</v>
      </c>
      <c r="B44" s="7" t="s">
        <v>55</v>
      </c>
    </row>
    <row r="45" spans="1:2" x14ac:dyDescent="0.35">
      <c r="A45" s="7">
        <v>42</v>
      </c>
      <c r="B45" s="7" t="s">
        <v>56</v>
      </c>
    </row>
    <row r="46" spans="1:2" ht="31" x14ac:dyDescent="0.35">
      <c r="A46" s="7">
        <v>43</v>
      </c>
      <c r="B46" s="7" t="s">
        <v>57</v>
      </c>
    </row>
    <row r="47" spans="1:2" ht="31" x14ac:dyDescent="0.35">
      <c r="A47" s="7">
        <v>44</v>
      </c>
      <c r="B47" s="7" t="s">
        <v>58</v>
      </c>
    </row>
    <row r="48" spans="1:2" x14ac:dyDescent="0.35">
      <c r="A48" s="7">
        <v>45</v>
      </c>
      <c r="B48" s="7" t="s">
        <v>59</v>
      </c>
    </row>
    <row r="49" spans="1:2" x14ac:dyDescent="0.35">
      <c r="A49" s="7">
        <v>46</v>
      </c>
      <c r="B49" s="7" t="s">
        <v>60</v>
      </c>
    </row>
    <row r="50" spans="1:2" ht="31" x14ac:dyDescent="0.35">
      <c r="A50" s="7">
        <v>47</v>
      </c>
      <c r="B50" s="7" t="s">
        <v>61</v>
      </c>
    </row>
  </sheetData>
  <pageMargins left="0.7" right="0.7" top="0.75" bottom="0.75" header="0.3" footer="0.3"/>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318</v>
      </c>
    </row>
    <row r="2" spans="1:11" x14ac:dyDescent="0.35">
      <c r="A2" t="s">
        <v>62</v>
      </c>
    </row>
    <row r="3" spans="1:11" x14ac:dyDescent="0.35">
      <c r="A3" t="s">
        <v>259</v>
      </c>
    </row>
    <row r="4" spans="1:11" ht="62" x14ac:dyDescent="0.35">
      <c r="A4" s="21" t="s">
        <v>143</v>
      </c>
      <c r="B4" s="21" t="s">
        <v>319</v>
      </c>
      <c r="C4" s="21" t="s">
        <v>320</v>
      </c>
      <c r="D4" s="21" t="s">
        <v>321</v>
      </c>
      <c r="E4" s="21" t="s">
        <v>322</v>
      </c>
      <c r="F4" s="21" t="s">
        <v>323</v>
      </c>
      <c r="G4" s="21" t="s">
        <v>324</v>
      </c>
      <c r="H4" s="21" t="s">
        <v>325</v>
      </c>
      <c r="I4" s="21" t="s">
        <v>326</v>
      </c>
      <c r="J4" s="21" t="s">
        <v>327</v>
      </c>
      <c r="K4" s="21" t="s">
        <v>328</v>
      </c>
    </row>
    <row r="5" spans="1:11" x14ac:dyDescent="0.35">
      <c r="A5" s="11" t="s">
        <v>154</v>
      </c>
      <c r="B5" s="20">
        <v>56375</v>
      </c>
      <c r="C5" s="20">
        <v>14.763636363636399</v>
      </c>
      <c r="D5" s="20">
        <v>24.603104212860298</v>
      </c>
      <c r="E5" s="20">
        <v>44.512638580931302</v>
      </c>
      <c r="F5" s="20">
        <v>16.120620842572102</v>
      </c>
      <c r="G5" s="20">
        <v>11692</v>
      </c>
      <c r="H5" s="20">
        <v>5.1317139924734896</v>
      </c>
      <c r="I5" s="20">
        <v>20.321587410195001</v>
      </c>
      <c r="J5" s="20">
        <v>44.962367430721898</v>
      </c>
      <c r="K5" s="20">
        <v>29.584331166609601</v>
      </c>
    </row>
    <row r="6" spans="1:11" x14ac:dyDescent="0.35">
      <c r="A6" s="11" t="s">
        <v>155</v>
      </c>
      <c r="B6" s="20">
        <v>28421</v>
      </c>
      <c r="C6" s="20">
        <v>23.387635903029398</v>
      </c>
      <c r="D6" s="20">
        <v>34.196544808416299</v>
      </c>
      <c r="E6" s="20">
        <v>22.166707716125401</v>
      </c>
      <c r="F6" s="20">
        <v>20.249111572428799</v>
      </c>
      <c r="G6" s="20">
        <v>5716</v>
      </c>
      <c r="H6" s="20">
        <v>9.1847445766270095</v>
      </c>
      <c r="I6" s="20">
        <v>32.400279916025198</v>
      </c>
      <c r="J6" s="20">
        <v>19.996501049685101</v>
      </c>
      <c r="K6" s="20">
        <v>38.418474457662697</v>
      </c>
    </row>
    <row r="7" spans="1:11" x14ac:dyDescent="0.35">
      <c r="A7" s="11" t="s">
        <v>156</v>
      </c>
      <c r="B7" s="20">
        <v>8976</v>
      </c>
      <c r="C7" s="20">
        <v>25.445632798574</v>
      </c>
      <c r="D7" s="20">
        <v>40.686274509803901</v>
      </c>
      <c r="E7" s="20">
        <v>21.824866310160399</v>
      </c>
      <c r="F7" s="20">
        <v>12.0432263814617</v>
      </c>
      <c r="G7" s="20">
        <v>2167</v>
      </c>
      <c r="H7" s="20">
        <v>6.9681587448084903</v>
      </c>
      <c r="I7" s="20">
        <v>37.517305029995399</v>
      </c>
      <c r="J7" s="20">
        <v>20.8121827411168</v>
      </c>
      <c r="K7" s="20">
        <v>34.702353484079403</v>
      </c>
    </row>
    <row r="8" spans="1:11" x14ac:dyDescent="0.35">
      <c r="A8" s="9" t="s">
        <v>157</v>
      </c>
      <c r="B8" s="18">
        <v>41</v>
      </c>
      <c r="C8" s="18">
        <v>97.560975609756099</v>
      </c>
      <c r="D8" s="18">
        <v>0</v>
      </c>
      <c r="E8" s="18">
        <v>0</v>
      </c>
      <c r="F8" s="18">
        <v>2.4390243902439002</v>
      </c>
      <c r="G8" s="18">
        <v>1</v>
      </c>
      <c r="H8" s="18" t="s">
        <v>214</v>
      </c>
      <c r="I8" s="18" t="s">
        <v>214</v>
      </c>
      <c r="J8" s="18" t="s">
        <v>214</v>
      </c>
      <c r="K8" s="18" t="s">
        <v>214</v>
      </c>
    </row>
    <row r="9" spans="1:11" x14ac:dyDescent="0.35">
      <c r="A9" s="9" t="s">
        <v>158</v>
      </c>
      <c r="B9" s="18">
        <v>30</v>
      </c>
      <c r="C9" s="18">
        <v>50</v>
      </c>
      <c r="D9" s="18">
        <v>50</v>
      </c>
      <c r="E9" s="18">
        <v>0</v>
      </c>
      <c r="F9" s="18">
        <v>0</v>
      </c>
      <c r="G9" s="18">
        <v>4</v>
      </c>
      <c r="H9" s="18" t="s">
        <v>214</v>
      </c>
      <c r="I9" s="18" t="s">
        <v>214</v>
      </c>
      <c r="J9" s="18" t="s">
        <v>214</v>
      </c>
      <c r="K9" s="18" t="s">
        <v>214</v>
      </c>
    </row>
    <row r="10" spans="1:11" x14ac:dyDescent="0.35">
      <c r="A10" s="9" t="s">
        <v>159</v>
      </c>
      <c r="B10" s="18">
        <v>1163</v>
      </c>
      <c r="C10" s="18">
        <v>50.902837489251901</v>
      </c>
      <c r="D10" s="18">
        <v>35.597592433362003</v>
      </c>
      <c r="E10" s="18">
        <v>10.4041272570937</v>
      </c>
      <c r="F10" s="18">
        <v>3.0954428202923499</v>
      </c>
      <c r="G10" s="18">
        <v>92</v>
      </c>
      <c r="H10" s="18">
        <v>20.652173913043502</v>
      </c>
      <c r="I10" s="18">
        <v>63.043478260869598</v>
      </c>
      <c r="J10" s="18">
        <v>8.6956521739130395</v>
      </c>
      <c r="K10" s="18">
        <v>7.6086956521739104</v>
      </c>
    </row>
    <row r="11" spans="1:11" x14ac:dyDescent="0.35">
      <c r="A11" s="9" t="s">
        <v>160</v>
      </c>
      <c r="B11" s="18">
        <v>6229</v>
      </c>
      <c r="C11" s="18">
        <v>19.682131963397001</v>
      </c>
      <c r="D11" s="18">
        <v>39.380317868036599</v>
      </c>
      <c r="E11" s="18">
        <v>26.2000321078825</v>
      </c>
      <c r="F11" s="18">
        <v>14.7375180606839</v>
      </c>
      <c r="G11" s="18">
        <v>1823</v>
      </c>
      <c r="H11" s="18">
        <v>5.8145913329676402</v>
      </c>
      <c r="I11" s="18">
        <v>34.668129456939099</v>
      </c>
      <c r="J11" s="18">
        <v>23.422929237520599</v>
      </c>
      <c r="K11" s="18">
        <v>36.094349972572701</v>
      </c>
    </row>
    <row r="12" spans="1:11" x14ac:dyDescent="0.35">
      <c r="A12" s="9" t="s">
        <v>161</v>
      </c>
      <c r="B12" s="18">
        <v>333</v>
      </c>
      <c r="C12" s="18">
        <v>65.765765765765806</v>
      </c>
      <c r="D12" s="18">
        <v>26.726726726726699</v>
      </c>
      <c r="E12" s="18">
        <v>4.2042042042042</v>
      </c>
      <c r="F12" s="18">
        <v>3.3033033033032999</v>
      </c>
      <c r="G12" s="18">
        <v>52</v>
      </c>
      <c r="H12" s="18">
        <v>36.538461538461497</v>
      </c>
      <c r="I12" s="18">
        <v>51.923076923076898</v>
      </c>
      <c r="J12" s="18">
        <v>3.8461538461538498</v>
      </c>
      <c r="K12" s="18">
        <v>7.6923076923076898</v>
      </c>
    </row>
    <row r="13" spans="1:11" x14ac:dyDescent="0.35">
      <c r="A13" s="9" t="s">
        <v>162</v>
      </c>
      <c r="B13" s="18">
        <v>737</v>
      </c>
      <c r="C13" s="18">
        <v>15.061058344640401</v>
      </c>
      <c r="D13" s="18">
        <v>66.485753052917204</v>
      </c>
      <c r="E13" s="18">
        <v>11.804613297150601</v>
      </c>
      <c r="F13" s="18">
        <v>6.64857530529172</v>
      </c>
      <c r="G13" s="18">
        <v>26</v>
      </c>
      <c r="H13" s="18">
        <v>3.8461538461538498</v>
      </c>
      <c r="I13" s="18">
        <v>50</v>
      </c>
      <c r="J13" s="18">
        <v>7.6923076923076898</v>
      </c>
      <c r="K13" s="18">
        <v>38.461538461538503</v>
      </c>
    </row>
    <row r="14" spans="1:11" x14ac:dyDescent="0.35">
      <c r="A14" s="9" t="s">
        <v>163</v>
      </c>
      <c r="B14" s="18">
        <v>443</v>
      </c>
      <c r="C14" s="18">
        <v>18.284424379232501</v>
      </c>
      <c r="D14" s="18">
        <v>43.115124153498897</v>
      </c>
      <c r="E14" s="18">
        <v>23.7020316027088</v>
      </c>
      <c r="F14" s="18">
        <v>14.8984198645598</v>
      </c>
      <c r="G14" s="18">
        <v>169</v>
      </c>
      <c r="H14" s="18">
        <v>2.9585798816567999</v>
      </c>
      <c r="I14" s="18">
        <v>46.745562130177497</v>
      </c>
      <c r="J14" s="18">
        <v>7.1005917159763303</v>
      </c>
      <c r="K14" s="18">
        <v>43.1952662721894</v>
      </c>
    </row>
    <row r="15" spans="1:11" x14ac:dyDescent="0.35">
      <c r="A15" s="11" t="s">
        <v>164</v>
      </c>
      <c r="B15" s="20">
        <v>1346</v>
      </c>
      <c r="C15" s="20">
        <v>33.803863298662698</v>
      </c>
      <c r="D15" s="20">
        <v>56.463595839524501</v>
      </c>
      <c r="E15" s="20">
        <v>5.1263001485884097</v>
      </c>
      <c r="F15" s="20">
        <v>4.6062407132243699</v>
      </c>
      <c r="G15" s="20">
        <v>69</v>
      </c>
      <c r="H15" s="20">
        <v>10.144927536231901</v>
      </c>
      <c r="I15" s="20">
        <v>53.623188405797102</v>
      </c>
      <c r="J15" s="20">
        <v>10.144927536231901</v>
      </c>
      <c r="K15" s="20">
        <v>26.086956521739101</v>
      </c>
    </row>
    <row r="16" spans="1:11" x14ac:dyDescent="0.35">
      <c r="A16" s="9" t="s">
        <v>165</v>
      </c>
      <c r="B16" s="18">
        <v>187</v>
      </c>
      <c r="C16" s="18">
        <v>96.256684491978604</v>
      </c>
      <c r="D16" s="18">
        <v>1.6042780748663099</v>
      </c>
      <c r="E16" s="18">
        <v>0</v>
      </c>
      <c r="F16" s="18">
        <v>2.1390374331550799</v>
      </c>
      <c r="G16" s="18">
        <v>0</v>
      </c>
      <c r="H16" s="18" t="s">
        <v>214</v>
      </c>
      <c r="I16" s="18" t="s">
        <v>214</v>
      </c>
      <c r="J16" s="18" t="s">
        <v>214</v>
      </c>
      <c r="K16" s="18" t="s">
        <v>214</v>
      </c>
    </row>
    <row r="17" spans="1:11" x14ac:dyDescent="0.35">
      <c r="A17" s="9" t="s">
        <v>166</v>
      </c>
      <c r="B17" s="18">
        <v>358</v>
      </c>
      <c r="C17" s="18">
        <v>32.681564245810101</v>
      </c>
      <c r="D17" s="18">
        <v>60.335195530726303</v>
      </c>
      <c r="E17" s="18">
        <v>2.7932960893854699</v>
      </c>
      <c r="F17" s="18">
        <v>4.1899441340782104</v>
      </c>
      <c r="G17" s="18">
        <v>7</v>
      </c>
      <c r="H17" s="18" t="s">
        <v>214</v>
      </c>
      <c r="I17" s="18" t="s">
        <v>214</v>
      </c>
      <c r="J17" s="18" t="s">
        <v>214</v>
      </c>
      <c r="K17" s="18" t="s">
        <v>214</v>
      </c>
    </row>
    <row r="18" spans="1:11" x14ac:dyDescent="0.35">
      <c r="A18" s="9" t="s">
        <v>167</v>
      </c>
      <c r="B18" s="18">
        <v>211</v>
      </c>
      <c r="C18" s="18">
        <v>16.5876777251185</v>
      </c>
      <c r="D18" s="18">
        <v>62.559241706161103</v>
      </c>
      <c r="E18" s="18">
        <v>10.4265402843602</v>
      </c>
      <c r="F18" s="18">
        <v>10.4265402843602</v>
      </c>
      <c r="G18" s="18">
        <v>13</v>
      </c>
      <c r="H18" s="18">
        <v>7.6923076923076898</v>
      </c>
      <c r="I18" s="18">
        <v>61.538461538461497</v>
      </c>
      <c r="J18" s="18">
        <v>7.6923076923076898</v>
      </c>
      <c r="K18" s="18">
        <v>23.076923076923102</v>
      </c>
    </row>
    <row r="19" spans="1:11" x14ac:dyDescent="0.35">
      <c r="A19" s="9" t="s">
        <v>168</v>
      </c>
      <c r="B19" s="18">
        <v>134</v>
      </c>
      <c r="C19" s="18">
        <v>15.6716417910448</v>
      </c>
      <c r="D19" s="18">
        <v>79.850746268656707</v>
      </c>
      <c r="E19" s="18">
        <v>1.4925373134328399</v>
      </c>
      <c r="F19" s="18">
        <v>2.98507462686567</v>
      </c>
      <c r="G19" s="18">
        <v>0</v>
      </c>
      <c r="H19" s="18" t="s">
        <v>214</v>
      </c>
      <c r="I19" s="18" t="s">
        <v>214</v>
      </c>
      <c r="J19" s="18" t="s">
        <v>214</v>
      </c>
      <c r="K19" s="18" t="s">
        <v>214</v>
      </c>
    </row>
    <row r="20" spans="1:11" x14ac:dyDescent="0.35">
      <c r="A20" s="9" t="s">
        <v>169</v>
      </c>
      <c r="B20" s="18">
        <v>49</v>
      </c>
      <c r="C20" s="18">
        <v>18.367346938775501</v>
      </c>
      <c r="D20" s="18">
        <v>48.979591836734699</v>
      </c>
      <c r="E20" s="18">
        <v>26.530612244897998</v>
      </c>
      <c r="F20" s="18">
        <v>6.12244897959184</v>
      </c>
      <c r="G20" s="18">
        <v>16</v>
      </c>
      <c r="H20" s="18">
        <v>0</v>
      </c>
      <c r="I20" s="18">
        <v>62.5</v>
      </c>
      <c r="J20" s="18">
        <v>12.5</v>
      </c>
      <c r="K20" s="18">
        <v>25</v>
      </c>
    </row>
    <row r="21" spans="1:11" x14ac:dyDescent="0.35">
      <c r="A21" s="9" t="s">
        <v>170</v>
      </c>
      <c r="B21" s="18">
        <v>280</v>
      </c>
      <c r="C21" s="18">
        <v>23.571428571428601</v>
      </c>
      <c r="D21" s="18">
        <v>75</v>
      </c>
      <c r="E21" s="18">
        <v>0.35714285714285698</v>
      </c>
      <c r="F21" s="18">
        <v>1.0714285714285701</v>
      </c>
      <c r="G21" s="18">
        <v>6</v>
      </c>
      <c r="H21" s="18" t="s">
        <v>214</v>
      </c>
      <c r="I21" s="18" t="s">
        <v>214</v>
      </c>
      <c r="J21" s="18" t="s">
        <v>214</v>
      </c>
      <c r="K21" s="18" t="s">
        <v>214</v>
      </c>
    </row>
    <row r="22" spans="1:11" x14ac:dyDescent="0.35">
      <c r="A22" s="9" t="s">
        <v>171</v>
      </c>
      <c r="B22" s="18">
        <v>9</v>
      </c>
      <c r="C22" s="18" t="s">
        <v>214</v>
      </c>
      <c r="D22" s="18" t="s">
        <v>214</v>
      </c>
      <c r="E22" s="18" t="s">
        <v>214</v>
      </c>
      <c r="F22" s="18" t="s">
        <v>214</v>
      </c>
      <c r="G22" s="18">
        <v>2</v>
      </c>
      <c r="H22" s="18" t="s">
        <v>214</v>
      </c>
      <c r="I22" s="18" t="s">
        <v>214</v>
      </c>
      <c r="J22" s="18" t="s">
        <v>214</v>
      </c>
      <c r="K22" s="18" t="s">
        <v>214</v>
      </c>
    </row>
    <row r="23" spans="1:11" x14ac:dyDescent="0.35">
      <c r="A23" s="9" t="s">
        <v>172</v>
      </c>
      <c r="B23" s="18">
        <v>118</v>
      </c>
      <c r="C23" s="18">
        <v>22.033898305084701</v>
      </c>
      <c r="D23" s="18">
        <v>57.627118644067799</v>
      </c>
      <c r="E23" s="18">
        <v>11.864406779661</v>
      </c>
      <c r="F23" s="18">
        <v>8.4745762711864394</v>
      </c>
      <c r="G23" s="18">
        <v>25</v>
      </c>
      <c r="H23" s="18">
        <v>8</v>
      </c>
      <c r="I23" s="18">
        <v>40</v>
      </c>
      <c r="J23" s="18">
        <v>12</v>
      </c>
      <c r="K23" s="18">
        <v>40</v>
      </c>
    </row>
    <row r="24" spans="1:11" x14ac:dyDescent="0.35">
      <c r="A24" s="11" t="s">
        <v>173</v>
      </c>
      <c r="B24" s="20">
        <v>4584</v>
      </c>
      <c r="C24" s="20">
        <v>31.740837696335099</v>
      </c>
      <c r="D24" s="20">
        <v>28.446771378708601</v>
      </c>
      <c r="E24" s="20">
        <v>18.171902268760899</v>
      </c>
      <c r="F24" s="20">
        <v>21.640488656195501</v>
      </c>
      <c r="G24" s="20">
        <v>1345</v>
      </c>
      <c r="H24" s="20">
        <v>16.059479553903302</v>
      </c>
      <c r="I24" s="20">
        <v>27.955390334572499</v>
      </c>
      <c r="J24" s="20">
        <v>17.397769516728602</v>
      </c>
      <c r="K24" s="20">
        <v>38.587360594795499</v>
      </c>
    </row>
    <row r="25" spans="1:11" x14ac:dyDescent="0.35">
      <c r="A25" s="9" t="s">
        <v>174</v>
      </c>
      <c r="B25" s="18">
        <v>549</v>
      </c>
      <c r="C25" s="18">
        <v>45.9016393442623</v>
      </c>
      <c r="D25" s="18">
        <v>39.708561020036399</v>
      </c>
      <c r="E25" s="18">
        <v>6.9216757741347896</v>
      </c>
      <c r="F25" s="18">
        <v>7.4681238615664904</v>
      </c>
      <c r="G25" s="18">
        <v>28</v>
      </c>
      <c r="H25" s="18">
        <v>17.8571428571429</v>
      </c>
      <c r="I25" s="18">
        <v>50</v>
      </c>
      <c r="J25" s="18">
        <v>7.1428571428571397</v>
      </c>
      <c r="K25" s="18">
        <v>25</v>
      </c>
    </row>
    <row r="26" spans="1:11" x14ac:dyDescent="0.35">
      <c r="A26" s="9" t="s">
        <v>175</v>
      </c>
      <c r="B26" s="18">
        <v>114</v>
      </c>
      <c r="C26" s="18">
        <v>34.210526315789501</v>
      </c>
      <c r="D26" s="18">
        <v>33.3333333333333</v>
      </c>
      <c r="E26" s="18">
        <v>13.157894736842101</v>
      </c>
      <c r="F26" s="18">
        <v>19.2982456140351</v>
      </c>
      <c r="G26" s="18">
        <v>5</v>
      </c>
      <c r="H26" s="18" t="s">
        <v>214</v>
      </c>
      <c r="I26" s="18" t="s">
        <v>214</v>
      </c>
      <c r="J26" s="18" t="s">
        <v>214</v>
      </c>
      <c r="K26" s="18" t="s">
        <v>214</v>
      </c>
    </row>
    <row r="27" spans="1:11" x14ac:dyDescent="0.35">
      <c r="A27" s="9" t="s">
        <v>176</v>
      </c>
      <c r="B27" s="18">
        <v>80</v>
      </c>
      <c r="C27" s="18">
        <v>37.5</v>
      </c>
      <c r="D27" s="18">
        <v>31.25</v>
      </c>
      <c r="E27" s="18">
        <v>8.75</v>
      </c>
      <c r="F27" s="18">
        <v>22.5</v>
      </c>
      <c r="G27" s="18">
        <v>3</v>
      </c>
      <c r="H27" s="18" t="s">
        <v>214</v>
      </c>
      <c r="I27" s="18" t="s">
        <v>214</v>
      </c>
      <c r="J27" s="18" t="s">
        <v>214</v>
      </c>
      <c r="K27" s="18" t="s">
        <v>214</v>
      </c>
    </row>
    <row r="28" spans="1:11" x14ac:dyDescent="0.35">
      <c r="A28" s="9" t="s">
        <v>177</v>
      </c>
      <c r="B28" s="18">
        <v>195</v>
      </c>
      <c r="C28" s="18">
        <v>23.076923076923102</v>
      </c>
      <c r="D28" s="18">
        <v>41.025641025641001</v>
      </c>
      <c r="E28" s="18">
        <v>26.153846153846199</v>
      </c>
      <c r="F28" s="18">
        <v>9.7435897435897392</v>
      </c>
      <c r="G28" s="18">
        <v>9</v>
      </c>
      <c r="H28" s="18" t="s">
        <v>214</v>
      </c>
      <c r="I28" s="18" t="s">
        <v>214</v>
      </c>
      <c r="J28" s="18" t="s">
        <v>214</v>
      </c>
      <c r="K28" s="18" t="s">
        <v>214</v>
      </c>
    </row>
    <row r="29" spans="1:11" x14ac:dyDescent="0.35">
      <c r="A29" s="9" t="s">
        <v>178</v>
      </c>
      <c r="B29" s="18">
        <v>2080</v>
      </c>
      <c r="C29" s="18">
        <v>32.884615384615401</v>
      </c>
      <c r="D29" s="18">
        <v>21.298076923076898</v>
      </c>
      <c r="E29" s="18">
        <v>16.394230769230798</v>
      </c>
      <c r="F29" s="18">
        <v>29.423076923076898</v>
      </c>
      <c r="G29" s="18">
        <v>924</v>
      </c>
      <c r="H29" s="18">
        <v>17.424242424242401</v>
      </c>
      <c r="I29" s="18">
        <v>24.025974025974001</v>
      </c>
      <c r="J29" s="18">
        <v>15.259740259740299</v>
      </c>
      <c r="K29" s="18">
        <v>43.2900432900433</v>
      </c>
    </row>
    <row r="30" spans="1:11" x14ac:dyDescent="0.35">
      <c r="A30" s="9" t="s">
        <v>179</v>
      </c>
      <c r="B30" s="18">
        <v>902</v>
      </c>
      <c r="C30" s="18">
        <v>28.159645232816001</v>
      </c>
      <c r="D30" s="18">
        <v>28.492239467849199</v>
      </c>
      <c r="E30" s="18">
        <v>25.388026607538801</v>
      </c>
      <c r="F30" s="18">
        <v>17.960088691795999</v>
      </c>
      <c r="G30" s="18">
        <v>196</v>
      </c>
      <c r="H30" s="18">
        <v>17.3469387755102</v>
      </c>
      <c r="I30" s="18">
        <v>24.4897959183673</v>
      </c>
      <c r="J30" s="18">
        <v>21.428571428571399</v>
      </c>
      <c r="K30" s="18">
        <v>36.734693877551003</v>
      </c>
    </row>
    <row r="31" spans="1:11" x14ac:dyDescent="0.35">
      <c r="A31" s="9" t="s">
        <v>180</v>
      </c>
      <c r="B31" s="18">
        <v>215</v>
      </c>
      <c r="C31" s="18">
        <v>22.325581395348799</v>
      </c>
      <c r="D31" s="18">
        <v>34.883720930232599</v>
      </c>
      <c r="E31" s="18">
        <v>28.837209302325601</v>
      </c>
      <c r="F31" s="18">
        <v>13.953488372093</v>
      </c>
      <c r="G31" s="18">
        <v>93</v>
      </c>
      <c r="H31" s="18">
        <v>4.3010752688171996</v>
      </c>
      <c r="I31" s="18">
        <v>47.311827956989198</v>
      </c>
      <c r="J31" s="18">
        <v>32.258064516128997</v>
      </c>
      <c r="K31" s="18">
        <v>16.129032258064498</v>
      </c>
    </row>
    <row r="32" spans="1:11" x14ac:dyDescent="0.35">
      <c r="A32" s="9" t="s">
        <v>181</v>
      </c>
      <c r="B32" s="18">
        <v>449</v>
      </c>
      <c r="C32" s="18">
        <v>22.939866369710501</v>
      </c>
      <c r="D32" s="18">
        <v>37.416481069042298</v>
      </c>
      <c r="E32" s="18">
        <v>20.044543429844101</v>
      </c>
      <c r="F32" s="18">
        <v>19.5991091314031</v>
      </c>
      <c r="G32" s="18">
        <v>87</v>
      </c>
      <c r="H32" s="18">
        <v>12.643678160919499</v>
      </c>
      <c r="I32" s="18">
        <v>45.977011494252899</v>
      </c>
      <c r="J32" s="18">
        <v>17.241379310344801</v>
      </c>
      <c r="K32" s="18">
        <v>24.137931034482801</v>
      </c>
    </row>
    <row r="33" spans="1:11" x14ac:dyDescent="0.35">
      <c r="A33" s="11" t="s">
        <v>182</v>
      </c>
      <c r="B33" s="20">
        <v>1469</v>
      </c>
      <c r="C33" s="20">
        <v>17.018379850238301</v>
      </c>
      <c r="D33" s="20">
        <v>34.377127297481302</v>
      </c>
      <c r="E33" s="20">
        <v>31.109598366235499</v>
      </c>
      <c r="F33" s="20">
        <v>17.494894486044899</v>
      </c>
      <c r="G33" s="20">
        <v>263</v>
      </c>
      <c r="H33" s="20">
        <v>4.9429657794676798</v>
      </c>
      <c r="I33" s="20">
        <v>32.699619771863098</v>
      </c>
      <c r="J33" s="20">
        <v>29.277566539923999</v>
      </c>
      <c r="K33" s="20">
        <v>33.079847908745201</v>
      </c>
    </row>
    <row r="34" spans="1:11" x14ac:dyDescent="0.35">
      <c r="A34" s="9" t="s">
        <v>183</v>
      </c>
      <c r="B34" s="18">
        <v>86</v>
      </c>
      <c r="C34" s="18">
        <v>40.697674418604599</v>
      </c>
      <c r="D34" s="18">
        <v>51.162790697674403</v>
      </c>
      <c r="E34" s="18">
        <v>4.6511627906976702</v>
      </c>
      <c r="F34" s="18">
        <v>3.4883720930232598</v>
      </c>
      <c r="G34" s="18">
        <v>10</v>
      </c>
      <c r="H34" s="18">
        <v>10</v>
      </c>
      <c r="I34" s="18">
        <v>60</v>
      </c>
      <c r="J34" s="18">
        <v>10</v>
      </c>
      <c r="K34" s="18">
        <v>20</v>
      </c>
    </row>
    <row r="35" spans="1:11" x14ac:dyDescent="0.35">
      <c r="A35" s="9" t="s">
        <v>184</v>
      </c>
      <c r="B35" s="18">
        <v>1051</v>
      </c>
      <c r="C35" s="18">
        <v>13.701236917221699</v>
      </c>
      <c r="D35" s="18">
        <v>31.303520456707901</v>
      </c>
      <c r="E35" s="18">
        <v>36.536631779257903</v>
      </c>
      <c r="F35" s="18">
        <v>18.458610846812601</v>
      </c>
      <c r="G35" s="18">
        <v>180</v>
      </c>
      <c r="H35" s="18">
        <v>1.6666666666666701</v>
      </c>
      <c r="I35" s="18">
        <v>26.1111111111111</v>
      </c>
      <c r="J35" s="18">
        <v>36.1111111111111</v>
      </c>
      <c r="K35" s="18">
        <v>36.1111111111111</v>
      </c>
    </row>
    <row r="36" spans="1:11" x14ac:dyDescent="0.35">
      <c r="A36" s="9" t="s">
        <v>185</v>
      </c>
      <c r="B36" s="18">
        <v>332</v>
      </c>
      <c r="C36" s="18">
        <v>21.3855421686747</v>
      </c>
      <c r="D36" s="18">
        <v>39.759036144578303</v>
      </c>
      <c r="E36" s="18">
        <v>20.783132530120501</v>
      </c>
      <c r="F36" s="18">
        <v>18.0722891566265</v>
      </c>
      <c r="G36" s="18">
        <v>73</v>
      </c>
      <c r="H36" s="18">
        <v>12.328767123287699</v>
      </c>
      <c r="I36" s="18">
        <v>45.205479452054803</v>
      </c>
      <c r="J36" s="18">
        <v>15.068493150684899</v>
      </c>
      <c r="K36" s="18">
        <v>27.397260273972599</v>
      </c>
    </row>
    <row r="37" spans="1:11" x14ac:dyDescent="0.35">
      <c r="A37" s="11" t="s">
        <v>186</v>
      </c>
      <c r="B37" s="20">
        <v>12011</v>
      </c>
      <c r="C37" s="20">
        <v>18.341520273082999</v>
      </c>
      <c r="D37" s="20">
        <v>29.0983265340105</v>
      </c>
      <c r="E37" s="20">
        <v>24.644076263425202</v>
      </c>
      <c r="F37" s="20">
        <v>27.916076929481299</v>
      </c>
      <c r="G37" s="20">
        <v>1859</v>
      </c>
      <c r="H37" s="20">
        <v>7.4233458848843501</v>
      </c>
      <c r="I37" s="20">
        <v>29.0478752017214</v>
      </c>
      <c r="J37" s="20">
        <v>19.956966110812299</v>
      </c>
      <c r="K37" s="20">
        <v>43.571812802582002</v>
      </c>
    </row>
    <row r="38" spans="1:11" x14ac:dyDescent="0.35">
      <c r="A38" s="9" t="s">
        <v>187</v>
      </c>
      <c r="B38" s="18">
        <v>7794</v>
      </c>
      <c r="C38" s="18">
        <v>17.308185783936398</v>
      </c>
      <c r="D38" s="18">
        <v>24.865280985373399</v>
      </c>
      <c r="E38" s="18">
        <v>22.9407236335643</v>
      </c>
      <c r="F38" s="18">
        <v>34.885809597125998</v>
      </c>
      <c r="G38" s="18">
        <v>1259</v>
      </c>
      <c r="H38" s="18">
        <v>7.1485305798252599</v>
      </c>
      <c r="I38" s="18">
        <v>24.781572676727599</v>
      </c>
      <c r="J38" s="18">
        <v>17.712470214455902</v>
      </c>
      <c r="K38" s="18">
        <v>50.357426528991297</v>
      </c>
    </row>
    <row r="39" spans="1:11" x14ac:dyDescent="0.35">
      <c r="A39" s="9" t="s">
        <v>188</v>
      </c>
      <c r="B39" s="18">
        <v>1517</v>
      </c>
      <c r="C39" s="18">
        <v>27.422544495715201</v>
      </c>
      <c r="D39" s="18">
        <v>44.495715227422501</v>
      </c>
      <c r="E39" s="18">
        <v>15.359261700725099</v>
      </c>
      <c r="F39" s="18">
        <v>12.7224785761371</v>
      </c>
      <c r="G39" s="18">
        <v>126</v>
      </c>
      <c r="H39" s="18">
        <v>8.7301587301587293</v>
      </c>
      <c r="I39" s="18">
        <v>56.349206349206298</v>
      </c>
      <c r="J39" s="18">
        <v>15.0793650793651</v>
      </c>
      <c r="K39" s="18">
        <v>19.841269841269799</v>
      </c>
    </row>
    <row r="40" spans="1:11" x14ac:dyDescent="0.35">
      <c r="A40" s="9" t="s">
        <v>189</v>
      </c>
      <c r="B40" s="18">
        <v>1302</v>
      </c>
      <c r="C40" s="18">
        <v>27.9569892473118</v>
      </c>
      <c r="D40" s="18">
        <v>51.228878648233497</v>
      </c>
      <c r="E40" s="18">
        <v>14.823348694316399</v>
      </c>
      <c r="F40" s="18">
        <v>5.99078341013825</v>
      </c>
      <c r="G40" s="18">
        <v>187</v>
      </c>
      <c r="H40" s="18">
        <v>14.9732620320856</v>
      </c>
      <c r="I40" s="18">
        <v>61.497326203208601</v>
      </c>
      <c r="J40" s="18">
        <v>12.834224598930501</v>
      </c>
      <c r="K40" s="18">
        <v>10.695187165775399</v>
      </c>
    </row>
    <row r="41" spans="1:11" x14ac:dyDescent="0.35">
      <c r="A41" s="9" t="s">
        <v>190</v>
      </c>
      <c r="B41" s="18">
        <v>1324</v>
      </c>
      <c r="C41" s="18">
        <v>3.77643504531722</v>
      </c>
      <c r="D41" s="18">
        <v>14.652567975830801</v>
      </c>
      <c r="E41" s="18">
        <v>55.8157099697885</v>
      </c>
      <c r="F41" s="18">
        <v>25.755287009063402</v>
      </c>
      <c r="G41" s="18">
        <v>253</v>
      </c>
      <c r="H41" s="18">
        <v>1.97628458498024</v>
      </c>
      <c r="I41" s="18">
        <v>15.019762845849799</v>
      </c>
      <c r="J41" s="18">
        <v>37.549407114624501</v>
      </c>
      <c r="K41" s="18">
        <v>45.454545454545503</v>
      </c>
    </row>
    <row r="42" spans="1:11" x14ac:dyDescent="0.35">
      <c r="A42" s="9" t="s">
        <v>191</v>
      </c>
      <c r="B42" s="18">
        <v>74</v>
      </c>
      <c r="C42" s="18">
        <v>32.4324324324324</v>
      </c>
      <c r="D42" s="18">
        <v>28.3783783783784</v>
      </c>
      <c r="E42" s="18">
        <v>9.4594594594594597</v>
      </c>
      <c r="F42" s="18">
        <v>29.729729729729701</v>
      </c>
      <c r="G42" s="18">
        <v>34</v>
      </c>
      <c r="H42" s="18">
        <v>11.764705882352899</v>
      </c>
      <c r="I42" s="18">
        <v>11.764705882352899</v>
      </c>
      <c r="J42" s="18">
        <v>29.411764705882401</v>
      </c>
      <c r="K42" s="18">
        <v>47.058823529411796</v>
      </c>
    </row>
    <row r="43" spans="1:11" x14ac:dyDescent="0.35">
      <c r="A43" s="11" t="s">
        <v>192</v>
      </c>
      <c r="B43" s="20">
        <v>35</v>
      </c>
      <c r="C43" s="20">
        <v>0</v>
      </c>
      <c r="D43" s="20">
        <v>8.5714285714285694</v>
      </c>
      <c r="E43" s="20">
        <v>62.857142857142897</v>
      </c>
      <c r="F43" s="20">
        <v>28.571428571428601</v>
      </c>
      <c r="G43" s="20">
        <v>13</v>
      </c>
      <c r="H43" s="20">
        <v>0</v>
      </c>
      <c r="I43" s="20">
        <v>0</v>
      </c>
      <c r="J43" s="20">
        <v>23.076923076923102</v>
      </c>
      <c r="K43" s="20">
        <v>76.923076923076906</v>
      </c>
    </row>
    <row r="44" spans="1:11" x14ac:dyDescent="0.35">
      <c r="A44" s="11" t="s">
        <v>193</v>
      </c>
      <c r="B44" s="20">
        <v>27954</v>
      </c>
      <c r="C44" s="20">
        <v>5.9955641410889298</v>
      </c>
      <c r="D44" s="20">
        <v>14.849395435358099</v>
      </c>
      <c r="E44" s="20">
        <v>67.231880947270497</v>
      </c>
      <c r="F44" s="20">
        <v>11.9231594762825</v>
      </c>
      <c r="G44" s="20">
        <v>5976</v>
      </c>
      <c r="H44" s="20">
        <v>1.2550200803212901</v>
      </c>
      <c r="I44" s="20">
        <v>8.7684069611780409</v>
      </c>
      <c r="J44" s="20">
        <v>68.842034805890194</v>
      </c>
      <c r="K44" s="20">
        <v>21.1345381526104</v>
      </c>
    </row>
    <row r="45" spans="1:11" x14ac:dyDescent="0.35">
      <c r="A45" s="11" t="s">
        <v>194</v>
      </c>
      <c r="B45" s="20">
        <v>9151</v>
      </c>
      <c r="C45" s="20">
        <v>11.3867336903071</v>
      </c>
      <c r="D45" s="20">
        <v>28.401267621024999</v>
      </c>
      <c r="E45" s="20">
        <v>35.504316468145603</v>
      </c>
      <c r="F45" s="20">
        <v>24.707682220522301</v>
      </c>
      <c r="G45" s="20">
        <v>1779</v>
      </c>
      <c r="H45" s="20">
        <v>3.7661607644744199</v>
      </c>
      <c r="I45" s="20">
        <v>16.975829117481702</v>
      </c>
      <c r="J45" s="20">
        <v>28.499156829679599</v>
      </c>
      <c r="K45" s="20">
        <v>50.7588532883643</v>
      </c>
    </row>
    <row r="46" spans="1:11" x14ac:dyDescent="0.35">
      <c r="A46" s="9" t="s">
        <v>195</v>
      </c>
      <c r="B46" s="18">
        <v>8889</v>
      </c>
      <c r="C46" s="18">
        <v>11.3173585330183</v>
      </c>
      <c r="D46" s="18">
        <v>28.338395770052902</v>
      </c>
      <c r="E46" s="18">
        <v>35.527055911801099</v>
      </c>
      <c r="F46" s="18">
        <v>24.817189785127699</v>
      </c>
      <c r="G46" s="18">
        <v>1684</v>
      </c>
      <c r="H46" s="18">
        <v>3.8004750593824199</v>
      </c>
      <c r="I46" s="18">
        <v>16.6270783847981</v>
      </c>
      <c r="J46" s="18">
        <v>28.444180522565301</v>
      </c>
      <c r="K46" s="18">
        <v>51.128266033254199</v>
      </c>
    </row>
    <row r="47" spans="1:11" x14ac:dyDescent="0.35">
      <c r="A47" s="9" t="s">
        <v>196</v>
      </c>
      <c r="B47" s="18">
        <v>252</v>
      </c>
      <c r="C47" s="18">
        <v>14.285714285714301</v>
      </c>
      <c r="D47" s="18">
        <v>30.5555555555556</v>
      </c>
      <c r="E47" s="18">
        <v>35.714285714285701</v>
      </c>
      <c r="F47" s="18">
        <v>19.4444444444444</v>
      </c>
      <c r="G47" s="18">
        <v>93</v>
      </c>
      <c r="H47" s="18">
        <v>3.2258064516128999</v>
      </c>
      <c r="I47" s="18">
        <v>23.655913978494599</v>
      </c>
      <c r="J47" s="18">
        <v>30.1075268817204</v>
      </c>
      <c r="K47" s="18">
        <v>43.010752688171998</v>
      </c>
    </row>
    <row r="48" spans="1:11" x14ac:dyDescent="0.35">
      <c r="A48" s="9" t="s">
        <v>197</v>
      </c>
      <c r="B48" s="18">
        <v>7</v>
      </c>
      <c r="C48" s="18" t="s">
        <v>214</v>
      </c>
      <c r="D48" s="18" t="s">
        <v>214</v>
      </c>
      <c r="E48" s="18" t="s">
        <v>214</v>
      </c>
      <c r="F48" s="18" t="s">
        <v>214</v>
      </c>
      <c r="G48" s="18">
        <v>1</v>
      </c>
      <c r="H48" s="18" t="s">
        <v>214</v>
      </c>
      <c r="I48" s="18" t="s">
        <v>214</v>
      </c>
      <c r="J48" s="18" t="s">
        <v>214</v>
      </c>
      <c r="K48" s="18" t="s">
        <v>214</v>
      </c>
    </row>
    <row r="49" spans="1:11" x14ac:dyDescent="0.35">
      <c r="A49" s="9" t="s">
        <v>198</v>
      </c>
      <c r="B49" s="18">
        <v>3</v>
      </c>
      <c r="C49" s="18" t="s">
        <v>214</v>
      </c>
      <c r="D49" s="18" t="s">
        <v>214</v>
      </c>
      <c r="E49" s="18" t="s">
        <v>214</v>
      </c>
      <c r="F49" s="18" t="s">
        <v>214</v>
      </c>
      <c r="G49" s="18">
        <v>1</v>
      </c>
      <c r="H49" s="18" t="s">
        <v>214</v>
      </c>
      <c r="I49" s="18" t="s">
        <v>214</v>
      </c>
      <c r="J49" s="18" t="s">
        <v>214</v>
      </c>
      <c r="K49" s="18" t="s">
        <v>214</v>
      </c>
    </row>
    <row r="50" spans="1:11" x14ac:dyDescent="0.35">
      <c r="A50" s="11" t="s">
        <v>199</v>
      </c>
      <c r="B50" s="20">
        <v>1201</v>
      </c>
      <c r="C50" s="20">
        <v>29.059117402164901</v>
      </c>
      <c r="D50" s="20">
        <v>21.731890091590301</v>
      </c>
      <c r="E50" s="20">
        <v>32.805995004163201</v>
      </c>
      <c r="F50" s="20">
        <v>16.4029975020816</v>
      </c>
      <c r="G50" s="20">
        <v>246</v>
      </c>
      <c r="H50" s="20">
        <v>1.2195121951219501</v>
      </c>
      <c r="I50" s="20">
        <v>24.390243902439</v>
      </c>
      <c r="J50" s="20">
        <v>38.617886178861802</v>
      </c>
      <c r="K50" s="20">
        <v>35.772357723577201</v>
      </c>
    </row>
    <row r="51" spans="1:11" x14ac:dyDescent="0.35">
      <c r="A51" s="9" t="s">
        <v>200</v>
      </c>
      <c r="B51" s="18">
        <v>412</v>
      </c>
      <c r="C51" s="18">
        <v>4.6116504854368898</v>
      </c>
      <c r="D51" s="18">
        <v>29.854368932038799</v>
      </c>
      <c r="E51" s="18">
        <v>39.5631067961165</v>
      </c>
      <c r="F51" s="18">
        <v>25.9708737864078</v>
      </c>
      <c r="G51" s="18">
        <v>123</v>
      </c>
      <c r="H51" s="18">
        <v>0.81300813008130102</v>
      </c>
      <c r="I51" s="18">
        <v>25.2032520325203</v>
      </c>
      <c r="J51" s="18">
        <v>25.2032520325203</v>
      </c>
      <c r="K51" s="18">
        <v>48.780487804878</v>
      </c>
    </row>
    <row r="52" spans="1:11" x14ac:dyDescent="0.35">
      <c r="A52" s="9" t="s">
        <v>201</v>
      </c>
      <c r="B52" s="18">
        <v>52</v>
      </c>
      <c r="C52" s="18">
        <v>5.7692307692307701</v>
      </c>
      <c r="D52" s="18">
        <v>15.384615384615399</v>
      </c>
      <c r="E52" s="18">
        <v>61.538461538461497</v>
      </c>
      <c r="F52" s="18">
        <v>17.307692307692299</v>
      </c>
      <c r="G52" s="18">
        <v>3</v>
      </c>
      <c r="H52" s="18" t="s">
        <v>214</v>
      </c>
      <c r="I52" s="18" t="s">
        <v>214</v>
      </c>
      <c r="J52" s="18" t="s">
        <v>214</v>
      </c>
      <c r="K52" s="18" t="s">
        <v>214</v>
      </c>
    </row>
    <row r="53" spans="1:11" x14ac:dyDescent="0.35">
      <c r="A53" s="9" t="s">
        <v>202</v>
      </c>
      <c r="B53" s="18">
        <v>154</v>
      </c>
      <c r="C53" s="18">
        <v>14.935064935064901</v>
      </c>
      <c r="D53" s="18">
        <v>25.324675324675301</v>
      </c>
      <c r="E53" s="18">
        <v>47.402597402597401</v>
      </c>
      <c r="F53" s="18">
        <v>12.3376623376623</v>
      </c>
      <c r="G53" s="18">
        <v>11</v>
      </c>
      <c r="H53" s="18">
        <v>0</v>
      </c>
      <c r="I53" s="18">
        <v>45.454545454545503</v>
      </c>
      <c r="J53" s="18">
        <v>18.181818181818201</v>
      </c>
      <c r="K53" s="18">
        <v>36.363636363636402</v>
      </c>
    </row>
    <row r="54" spans="1:11" x14ac:dyDescent="0.35">
      <c r="A54" s="9" t="s">
        <v>203</v>
      </c>
      <c r="B54" s="18">
        <v>156</v>
      </c>
      <c r="C54" s="18">
        <v>7.0512820512820502</v>
      </c>
      <c r="D54" s="18">
        <v>30.769230769230798</v>
      </c>
      <c r="E54" s="18">
        <v>52.564102564102598</v>
      </c>
      <c r="F54" s="18">
        <v>9.6153846153846203</v>
      </c>
      <c r="G54" s="18">
        <v>98</v>
      </c>
      <c r="H54" s="18">
        <v>0</v>
      </c>
      <c r="I54" s="18">
        <v>18.367346938775501</v>
      </c>
      <c r="J54" s="18">
        <v>60.2040816326531</v>
      </c>
      <c r="K54" s="18">
        <v>21.428571428571399</v>
      </c>
    </row>
    <row r="55" spans="1:11" x14ac:dyDescent="0.35">
      <c r="A55" s="9" t="s">
        <v>204</v>
      </c>
      <c r="B55" s="18">
        <v>427</v>
      </c>
      <c r="C55" s="18">
        <v>68.618266978922705</v>
      </c>
      <c r="D55" s="18">
        <v>10.0702576112412</v>
      </c>
      <c r="E55" s="18">
        <v>10.3044496487119</v>
      </c>
      <c r="F55" s="18">
        <v>11.007025761124099</v>
      </c>
      <c r="G55" s="18">
        <v>11</v>
      </c>
      <c r="H55" s="18">
        <v>18.181818181818201</v>
      </c>
      <c r="I55" s="18">
        <v>54.545454545454497</v>
      </c>
      <c r="J55" s="18">
        <v>0</v>
      </c>
      <c r="K55" s="18">
        <v>27.272727272727298</v>
      </c>
    </row>
    <row r="56" spans="1:11" x14ac:dyDescent="0.35">
      <c r="A56" s="11" t="s">
        <v>205</v>
      </c>
      <c r="B56" s="20">
        <v>17602</v>
      </c>
      <c r="C56" s="20">
        <v>1.61913418929667</v>
      </c>
      <c r="D56" s="20">
        <v>7.3343938188842204</v>
      </c>
      <c r="E56" s="20">
        <v>86.075445972048598</v>
      </c>
      <c r="F56" s="20">
        <v>4.9710260197704796</v>
      </c>
      <c r="G56" s="20">
        <v>3951</v>
      </c>
      <c r="H56" s="20">
        <v>0.12655024044545701</v>
      </c>
      <c r="I56" s="20">
        <v>4.1002277904328004</v>
      </c>
      <c r="J56" s="20">
        <v>88.8888888888889</v>
      </c>
      <c r="K56" s="20">
        <v>6.8843330802328504</v>
      </c>
    </row>
    <row r="57" spans="1:11" x14ac:dyDescent="0.35">
      <c r="A57" s="9" t="s">
        <v>206</v>
      </c>
      <c r="B57" s="18">
        <v>3374</v>
      </c>
      <c r="C57" s="18">
        <v>3.7640782454060502</v>
      </c>
      <c r="D57" s="18">
        <v>12.4777711914641</v>
      </c>
      <c r="E57" s="18">
        <v>81.3278008298755</v>
      </c>
      <c r="F57" s="18">
        <v>2.4303497332543</v>
      </c>
      <c r="G57" s="18">
        <v>599</v>
      </c>
      <c r="H57" s="18">
        <v>0.1669449081803</v>
      </c>
      <c r="I57" s="18">
        <v>4.6744574290484104</v>
      </c>
      <c r="J57" s="18">
        <v>92.153589315525906</v>
      </c>
      <c r="K57" s="18">
        <v>3.0050083472454099</v>
      </c>
    </row>
    <row r="58" spans="1:11" x14ac:dyDescent="0.35">
      <c r="A58" s="9" t="s">
        <v>207</v>
      </c>
      <c r="B58" s="18">
        <v>3763</v>
      </c>
      <c r="C58" s="18">
        <v>1.2490034546904101</v>
      </c>
      <c r="D58" s="18">
        <v>15.0411905394632</v>
      </c>
      <c r="E58" s="18">
        <v>82.088758968907797</v>
      </c>
      <c r="F58" s="18">
        <v>1.6210470369386101</v>
      </c>
      <c r="G58" s="18">
        <v>856</v>
      </c>
      <c r="H58" s="18">
        <v>0.467289719626168</v>
      </c>
      <c r="I58" s="18">
        <v>12.9672897196262</v>
      </c>
      <c r="J58" s="18">
        <v>84.345794392523402</v>
      </c>
      <c r="K58" s="18">
        <v>2.2196261682243001</v>
      </c>
    </row>
    <row r="59" spans="1:11" x14ac:dyDescent="0.35">
      <c r="A59" s="9" t="s">
        <v>208</v>
      </c>
      <c r="B59" s="18">
        <v>3419</v>
      </c>
      <c r="C59" s="18">
        <v>0</v>
      </c>
      <c r="D59" s="18">
        <v>8.7744954665106803E-2</v>
      </c>
      <c r="E59" s="18">
        <v>98.566832407136602</v>
      </c>
      <c r="F59" s="18">
        <v>1.3454226381983001</v>
      </c>
      <c r="G59" s="18">
        <v>952</v>
      </c>
      <c r="H59" s="18">
        <v>0</v>
      </c>
      <c r="I59" s="18">
        <v>0</v>
      </c>
      <c r="J59" s="18">
        <v>98.004201680672296</v>
      </c>
      <c r="K59" s="18">
        <v>1.99579831932773</v>
      </c>
    </row>
    <row r="60" spans="1:11" x14ac:dyDescent="0.35">
      <c r="A60" s="9" t="s">
        <v>209</v>
      </c>
      <c r="B60" s="18">
        <v>5058</v>
      </c>
      <c r="C60" s="18">
        <v>2.1550019770660298</v>
      </c>
      <c r="D60" s="18">
        <v>5.6148675365757201</v>
      </c>
      <c r="E60" s="18">
        <v>80.8620007908264</v>
      </c>
      <c r="F60" s="18">
        <v>11.368129695531801</v>
      </c>
      <c r="G60" s="18">
        <v>1075</v>
      </c>
      <c r="H60" s="18">
        <v>0</v>
      </c>
      <c r="I60" s="18">
        <v>2.0465116279069799</v>
      </c>
      <c r="J60" s="18">
        <v>81.302325581395394</v>
      </c>
      <c r="K60" s="18">
        <v>16.6511627906977</v>
      </c>
    </row>
    <row r="61" spans="1:11" x14ac:dyDescent="0.35">
      <c r="A61" s="9" t="s">
        <v>210</v>
      </c>
      <c r="B61" s="18">
        <v>643</v>
      </c>
      <c r="C61" s="18">
        <v>0</v>
      </c>
      <c r="D61" s="18">
        <v>0.31104199066874</v>
      </c>
      <c r="E61" s="18">
        <v>93.779160186625205</v>
      </c>
      <c r="F61" s="18">
        <v>5.9097978227060697</v>
      </c>
      <c r="G61" s="18">
        <v>62</v>
      </c>
      <c r="H61" s="18">
        <v>0</v>
      </c>
      <c r="I61" s="18">
        <v>0</v>
      </c>
      <c r="J61" s="18">
        <v>87.096774193548399</v>
      </c>
      <c r="K61" s="18">
        <v>12.9032258064516</v>
      </c>
    </row>
    <row r="62" spans="1:11" x14ac:dyDescent="0.35">
      <c r="A62" s="9" t="s">
        <v>211</v>
      </c>
      <c r="B62" s="18">
        <v>76</v>
      </c>
      <c r="C62" s="18">
        <v>0</v>
      </c>
      <c r="D62" s="18">
        <v>0</v>
      </c>
      <c r="E62" s="18">
        <v>92.105263157894697</v>
      </c>
      <c r="F62" s="18">
        <v>7.8947368421052602</v>
      </c>
      <c r="G62" s="18">
        <v>9</v>
      </c>
      <c r="H62" s="18" t="s">
        <v>214</v>
      </c>
      <c r="I62" s="18" t="s">
        <v>214</v>
      </c>
      <c r="J62" s="18" t="s">
        <v>214</v>
      </c>
      <c r="K62" s="18" t="s">
        <v>214</v>
      </c>
    </row>
    <row r="63" spans="1:11" x14ac:dyDescent="0.35">
      <c r="A63" s="9" t="s">
        <v>212</v>
      </c>
      <c r="B63" s="18">
        <v>315</v>
      </c>
      <c r="C63" s="18">
        <v>0</v>
      </c>
      <c r="D63" s="18">
        <v>0.317460317460317</v>
      </c>
      <c r="E63" s="18">
        <v>96.825396825396794</v>
      </c>
      <c r="F63" s="18">
        <v>2.8571428571428599</v>
      </c>
      <c r="G63" s="18">
        <v>48</v>
      </c>
      <c r="H63" s="18">
        <v>0</v>
      </c>
      <c r="I63" s="18">
        <v>0</v>
      </c>
      <c r="J63" s="18">
        <v>93.75</v>
      </c>
      <c r="K63" s="18">
        <v>6.25</v>
      </c>
    </row>
    <row r="64" spans="1:11" x14ac:dyDescent="0.35">
      <c r="A64" s="9" t="s">
        <v>213</v>
      </c>
      <c r="B64" s="18">
        <v>954</v>
      </c>
      <c r="C64" s="18">
        <v>0.20964360587002101</v>
      </c>
      <c r="D64" s="18">
        <v>1.4675052410901499</v>
      </c>
      <c r="E64" s="18">
        <v>92.243186582809201</v>
      </c>
      <c r="F64" s="18">
        <v>6.0796645702306096</v>
      </c>
      <c r="G64" s="18">
        <v>350</v>
      </c>
      <c r="H64" s="18">
        <v>0</v>
      </c>
      <c r="I64" s="18">
        <v>0.28571428571428598</v>
      </c>
      <c r="J64" s="18">
        <v>92.571428571428598</v>
      </c>
      <c r="K64" s="18">
        <v>7.1428571428571397</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65"/>
  <sheetViews>
    <sheetView showGridLines="0" workbookViewId="0">
      <selection activeCell="Q47" sqref="Q47"/>
    </sheetView>
  </sheetViews>
  <sheetFormatPr defaultColWidth="11.07421875" defaultRowHeight="15.5" x14ac:dyDescent="0.35"/>
  <cols>
    <col min="1" max="1" width="37.69140625" customWidth="1"/>
    <col min="2" max="13" width="10.69140625" customWidth="1"/>
  </cols>
  <sheetData>
    <row r="1" spans="1:13" ht="20" x14ac:dyDescent="0.4">
      <c r="A1" s="5" t="s">
        <v>329</v>
      </c>
    </row>
    <row r="2" spans="1:13" x14ac:dyDescent="0.35">
      <c r="A2" t="s">
        <v>62</v>
      </c>
    </row>
    <row r="3" spans="1:13" x14ac:dyDescent="0.35">
      <c r="A3" t="s">
        <v>235</v>
      </c>
    </row>
    <row r="4" spans="1:13" ht="46.5" x14ac:dyDescent="0.35">
      <c r="A4" s="21" t="s">
        <v>143</v>
      </c>
      <c r="B4" s="21" t="s">
        <v>108</v>
      </c>
      <c r="C4" s="21" t="s">
        <v>109</v>
      </c>
      <c r="D4" s="21" t="s">
        <v>110</v>
      </c>
      <c r="E4" s="21" t="s">
        <v>111</v>
      </c>
      <c r="F4" s="21" t="s">
        <v>112</v>
      </c>
      <c r="G4" s="21" t="s">
        <v>113</v>
      </c>
      <c r="H4" s="21" t="s">
        <v>114</v>
      </c>
      <c r="I4" s="21" t="s">
        <v>115</v>
      </c>
      <c r="J4" s="21" t="s">
        <v>116</v>
      </c>
      <c r="K4" s="21" t="s">
        <v>117</v>
      </c>
      <c r="L4" s="21" t="s">
        <v>232</v>
      </c>
      <c r="M4" s="21" t="s">
        <v>233</v>
      </c>
    </row>
    <row r="5" spans="1:13" x14ac:dyDescent="0.35">
      <c r="A5" s="11" t="s">
        <v>154</v>
      </c>
      <c r="B5" s="20">
        <v>14170</v>
      </c>
      <c r="C5" s="20">
        <v>14036</v>
      </c>
      <c r="D5" s="20">
        <v>13755</v>
      </c>
      <c r="E5" s="20">
        <v>12699</v>
      </c>
      <c r="F5" s="20">
        <v>11980</v>
      </c>
      <c r="G5" s="20">
        <v>12220</v>
      </c>
      <c r="H5" s="20">
        <v>11122</v>
      </c>
      <c r="I5" s="20">
        <v>7239</v>
      </c>
      <c r="J5" s="20">
        <v>8186</v>
      </c>
      <c r="K5" s="20">
        <v>8923</v>
      </c>
      <c r="L5" s="23">
        <v>9.0031761544099709</v>
      </c>
      <c r="M5" s="23">
        <v>-37.028934368383901</v>
      </c>
    </row>
    <row r="6" spans="1:13" x14ac:dyDescent="0.35">
      <c r="A6" s="11" t="s">
        <v>155</v>
      </c>
      <c r="B6" s="20">
        <v>11537</v>
      </c>
      <c r="C6" s="20">
        <v>11351</v>
      </c>
      <c r="D6" s="20">
        <v>11070</v>
      </c>
      <c r="E6" s="20">
        <v>10146</v>
      </c>
      <c r="F6" s="20">
        <v>9547</v>
      </c>
      <c r="G6" s="20">
        <v>9994</v>
      </c>
      <c r="H6" s="20">
        <v>9067</v>
      </c>
      <c r="I6" s="20">
        <v>5855</v>
      </c>
      <c r="J6" s="20">
        <v>6537</v>
      </c>
      <c r="K6" s="20">
        <v>7172</v>
      </c>
      <c r="L6" s="23">
        <v>9.7139360562949406</v>
      </c>
      <c r="M6" s="23">
        <v>-37.834792407038201</v>
      </c>
    </row>
    <row r="7" spans="1:13" x14ac:dyDescent="0.35">
      <c r="A7" s="11" t="s">
        <v>156</v>
      </c>
      <c r="B7" s="20">
        <v>2952</v>
      </c>
      <c r="C7" s="20">
        <v>2897</v>
      </c>
      <c r="D7" s="20">
        <v>3009</v>
      </c>
      <c r="E7" s="20">
        <v>2788</v>
      </c>
      <c r="F7" s="20">
        <v>2658</v>
      </c>
      <c r="G7" s="20">
        <v>2730</v>
      </c>
      <c r="H7" s="20">
        <v>2708</v>
      </c>
      <c r="I7" s="20">
        <v>1782</v>
      </c>
      <c r="J7" s="20">
        <v>2124</v>
      </c>
      <c r="K7" s="20">
        <v>2435</v>
      </c>
      <c r="L7" s="23">
        <v>14.642184557438799</v>
      </c>
      <c r="M7" s="23">
        <v>-17.513550135501401</v>
      </c>
    </row>
    <row r="8" spans="1:13" x14ac:dyDescent="0.35">
      <c r="A8" s="9" t="s">
        <v>157</v>
      </c>
      <c r="B8" s="18">
        <v>67</v>
      </c>
      <c r="C8" s="18">
        <v>45</v>
      </c>
      <c r="D8" s="18">
        <v>43</v>
      </c>
      <c r="E8" s="18">
        <v>45</v>
      </c>
      <c r="F8" s="18">
        <v>49</v>
      </c>
      <c r="G8" s="18">
        <v>47</v>
      </c>
      <c r="H8" s="18">
        <v>58</v>
      </c>
      <c r="I8" s="18">
        <v>23</v>
      </c>
      <c r="J8" s="18">
        <v>48</v>
      </c>
      <c r="K8" s="18">
        <v>41</v>
      </c>
      <c r="L8" s="22">
        <v>-14.5833333333333</v>
      </c>
      <c r="M8" s="22">
        <v>-38.805970149253703</v>
      </c>
    </row>
    <row r="9" spans="1:13" x14ac:dyDescent="0.35">
      <c r="A9" s="9" t="s">
        <v>158</v>
      </c>
      <c r="B9" s="18">
        <v>15</v>
      </c>
      <c r="C9" s="18">
        <v>11</v>
      </c>
      <c r="D9" s="18">
        <v>18</v>
      </c>
      <c r="E9" s="18">
        <v>12</v>
      </c>
      <c r="F9" s="18">
        <v>13</v>
      </c>
      <c r="G9" s="18">
        <v>11</v>
      </c>
      <c r="H9" s="18">
        <v>9</v>
      </c>
      <c r="I9" s="18">
        <v>12</v>
      </c>
      <c r="J9" s="18">
        <v>13</v>
      </c>
      <c r="K9" s="18">
        <v>15</v>
      </c>
      <c r="L9" s="22">
        <v>15.384615384615399</v>
      </c>
      <c r="M9" s="22">
        <v>0</v>
      </c>
    </row>
    <row r="10" spans="1:13" x14ac:dyDescent="0.35">
      <c r="A10" s="9" t="s">
        <v>159</v>
      </c>
      <c r="B10" s="18">
        <v>629</v>
      </c>
      <c r="C10" s="18">
        <v>612</v>
      </c>
      <c r="D10" s="18">
        <v>638</v>
      </c>
      <c r="E10" s="18">
        <v>609</v>
      </c>
      <c r="F10" s="18">
        <v>576</v>
      </c>
      <c r="G10" s="18">
        <v>654</v>
      </c>
      <c r="H10" s="18">
        <v>665</v>
      </c>
      <c r="I10" s="18">
        <v>376</v>
      </c>
      <c r="J10" s="18">
        <v>508</v>
      </c>
      <c r="K10" s="18">
        <v>611</v>
      </c>
      <c r="L10" s="22">
        <v>20.2755905511811</v>
      </c>
      <c r="M10" s="22">
        <v>-2.86168521462639</v>
      </c>
    </row>
    <row r="11" spans="1:13" x14ac:dyDescent="0.35">
      <c r="A11" s="9" t="s">
        <v>160</v>
      </c>
      <c r="B11" s="18">
        <v>1815</v>
      </c>
      <c r="C11" s="18">
        <v>1823</v>
      </c>
      <c r="D11" s="18">
        <v>1879</v>
      </c>
      <c r="E11" s="18">
        <v>1726</v>
      </c>
      <c r="F11" s="18">
        <v>1635</v>
      </c>
      <c r="G11" s="18">
        <v>1635</v>
      </c>
      <c r="H11" s="18">
        <v>1535</v>
      </c>
      <c r="I11" s="18">
        <v>1030</v>
      </c>
      <c r="J11" s="18">
        <v>1188</v>
      </c>
      <c r="K11" s="18">
        <v>1332</v>
      </c>
      <c r="L11" s="22">
        <v>12.1212121212121</v>
      </c>
      <c r="M11" s="22">
        <v>-26.611570247933901</v>
      </c>
    </row>
    <row r="12" spans="1:13" x14ac:dyDescent="0.35">
      <c r="A12" s="9" t="s">
        <v>161</v>
      </c>
      <c r="B12" s="18">
        <v>341</v>
      </c>
      <c r="C12" s="18">
        <v>303</v>
      </c>
      <c r="D12" s="18">
        <v>301</v>
      </c>
      <c r="E12" s="18">
        <v>275</v>
      </c>
      <c r="F12" s="18">
        <v>289</v>
      </c>
      <c r="G12" s="18">
        <v>279</v>
      </c>
      <c r="H12" s="18">
        <v>308</v>
      </c>
      <c r="I12" s="18">
        <v>220</v>
      </c>
      <c r="J12" s="18">
        <v>195</v>
      </c>
      <c r="K12" s="18">
        <v>238</v>
      </c>
      <c r="L12" s="22">
        <v>22.051282051282101</v>
      </c>
      <c r="M12" s="22">
        <v>-30.2052785923754</v>
      </c>
    </row>
    <row r="13" spans="1:13" x14ac:dyDescent="0.35">
      <c r="A13" s="9" t="s">
        <v>162</v>
      </c>
      <c r="B13" s="16" t="s">
        <v>140</v>
      </c>
      <c r="C13" s="16" t="s">
        <v>140</v>
      </c>
      <c r="D13" s="16" t="s">
        <v>140</v>
      </c>
      <c r="E13" s="16" t="s">
        <v>140</v>
      </c>
      <c r="F13" s="16" t="s">
        <v>140</v>
      </c>
      <c r="G13" s="16" t="s">
        <v>140</v>
      </c>
      <c r="H13" s="18">
        <v>39</v>
      </c>
      <c r="I13" s="18">
        <v>72</v>
      </c>
      <c r="J13" s="18">
        <v>111</v>
      </c>
      <c r="K13" s="18">
        <v>112</v>
      </c>
      <c r="L13" s="22">
        <v>0.90090090090089203</v>
      </c>
      <c r="M13" s="22" t="s">
        <v>140</v>
      </c>
    </row>
    <row r="14" spans="1:13" x14ac:dyDescent="0.35">
      <c r="A14" s="9" t="s">
        <v>163</v>
      </c>
      <c r="B14" s="18">
        <v>85</v>
      </c>
      <c r="C14" s="18">
        <v>103</v>
      </c>
      <c r="D14" s="18">
        <v>130</v>
      </c>
      <c r="E14" s="18">
        <v>121</v>
      </c>
      <c r="F14" s="18">
        <v>96</v>
      </c>
      <c r="G14" s="18">
        <v>104</v>
      </c>
      <c r="H14" s="18">
        <v>94</v>
      </c>
      <c r="I14" s="18">
        <v>49</v>
      </c>
      <c r="J14" s="18">
        <v>61</v>
      </c>
      <c r="K14" s="18">
        <v>86</v>
      </c>
      <c r="L14" s="22">
        <v>40.983606557377101</v>
      </c>
      <c r="M14" s="22">
        <v>1.1764705882352899</v>
      </c>
    </row>
    <row r="15" spans="1:13" x14ac:dyDescent="0.35">
      <c r="A15" s="11" t="s">
        <v>164</v>
      </c>
      <c r="B15" s="20">
        <v>373</v>
      </c>
      <c r="C15" s="20">
        <v>365</v>
      </c>
      <c r="D15" s="20">
        <v>387</v>
      </c>
      <c r="E15" s="20">
        <v>396</v>
      </c>
      <c r="F15" s="20">
        <v>403</v>
      </c>
      <c r="G15" s="20">
        <v>474</v>
      </c>
      <c r="H15" s="20">
        <v>426</v>
      </c>
      <c r="I15" s="20">
        <v>251</v>
      </c>
      <c r="J15" s="20">
        <v>441</v>
      </c>
      <c r="K15" s="20">
        <v>462</v>
      </c>
      <c r="L15" s="23">
        <v>4.7619047619047699</v>
      </c>
      <c r="M15" s="23">
        <v>23.8605898123324</v>
      </c>
    </row>
    <row r="16" spans="1:13" x14ac:dyDescent="0.35">
      <c r="A16" s="9" t="s">
        <v>165</v>
      </c>
      <c r="B16" s="18">
        <v>83</v>
      </c>
      <c r="C16" s="18">
        <v>115</v>
      </c>
      <c r="D16" s="18">
        <v>96</v>
      </c>
      <c r="E16" s="18">
        <v>94</v>
      </c>
      <c r="F16" s="18">
        <v>102</v>
      </c>
      <c r="G16" s="18">
        <v>141</v>
      </c>
      <c r="H16" s="18">
        <v>128</v>
      </c>
      <c r="I16" s="18">
        <v>74</v>
      </c>
      <c r="J16" s="18">
        <v>157</v>
      </c>
      <c r="K16" s="18">
        <v>180</v>
      </c>
      <c r="L16" s="22">
        <v>14.6496815286624</v>
      </c>
      <c r="M16" s="22">
        <v>116.867469879518</v>
      </c>
    </row>
    <row r="17" spans="1:13" x14ac:dyDescent="0.35">
      <c r="A17" s="9" t="s">
        <v>166</v>
      </c>
      <c r="B17" s="18">
        <v>108</v>
      </c>
      <c r="C17" s="18">
        <v>105</v>
      </c>
      <c r="D17" s="18">
        <v>120</v>
      </c>
      <c r="E17" s="18">
        <v>143</v>
      </c>
      <c r="F17" s="18">
        <v>120</v>
      </c>
      <c r="G17" s="18">
        <v>129</v>
      </c>
      <c r="H17" s="18">
        <v>125</v>
      </c>
      <c r="I17" s="18">
        <v>48</v>
      </c>
      <c r="J17" s="18">
        <v>116</v>
      </c>
      <c r="K17" s="18">
        <v>118</v>
      </c>
      <c r="L17" s="22">
        <v>1.72413793103448</v>
      </c>
      <c r="M17" s="22">
        <v>9.2592592592592595</v>
      </c>
    </row>
    <row r="18" spans="1:13" x14ac:dyDescent="0.35">
      <c r="A18" s="9" t="s">
        <v>167</v>
      </c>
      <c r="B18" s="18">
        <v>21</v>
      </c>
      <c r="C18" s="18">
        <v>19</v>
      </c>
      <c r="D18" s="18">
        <v>38</v>
      </c>
      <c r="E18" s="18">
        <v>29</v>
      </c>
      <c r="F18" s="18">
        <v>34</v>
      </c>
      <c r="G18" s="18">
        <v>41</v>
      </c>
      <c r="H18" s="18">
        <v>40</v>
      </c>
      <c r="I18" s="18">
        <v>37</v>
      </c>
      <c r="J18" s="18">
        <v>42</v>
      </c>
      <c r="K18" s="18">
        <v>36</v>
      </c>
      <c r="L18" s="22">
        <v>-14.285714285714301</v>
      </c>
      <c r="M18" s="22">
        <v>71.428571428571402</v>
      </c>
    </row>
    <row r="19" spans="1:13" x14ac:dyDescent="0.35">
      <c r="A19" s="9" t="s">
        <v>168</v>
      </c>
      <c r="B19" s="18">
        <v>14</v>
      </c>
      <c r="C19" s="18">
        <v>12</v>
      </c>
      <c r="D19" s="18">
        <v>18</v>
      </c>
      <c r="E19" s="18">
        <v>10</v>
      </c>
      <c r="F19" s="18">
        <v>12</v>
      </c>
      <c r="G19" s="18">
        <v>22</v>
      </c>
      <c r="H19" s="18">
        <v>20</v>
      </c>
      <c r="I19" s="18">
        <v>12</v>
      </c>
      <c r="J19" s="18">
        <v>29</v>
      </c>
      <c r="K19" s="18">
        <v>21</v>
      </c>
      <c r="L19" s="22">
        <v>-27.586206896551701</v>
      </c>
      <c r="M19" s="22">
        <v>50</v>
      </c>
    </row>
    <row r="20" spans="1:13" x14ac:dyDescent="0.35">
      <c r="A20" s="9" t="s">
        <v>169</v>
      </c>
      <c r="B20" s="16" t="s">
        <v>140</v>
      </c>
      <c r="C20" s="16" t="s">
        <v>140</v>
      </c>
      <c r="D20" s="16" t="s">
        <v>140</v>
      </c>
      <c r="E20" s="16" t="s">
        <v>140</v>
      </c>
      <c r="F20" s="18">
        <v>2</v>
      </c>
      <c r="G20" s="18">
        <v>5</v>
      </c>
      <c r="H20" s="18">
        <v>10</v>
      </c>
      <c r="I20" s="18">
        <v>3</v>
      </c>
      <c r="J20" s="18">
        <v>2</v>
      </c>
      <c r="K20" s="18">
        <v>9</v>
      </c>
      <c r="L20" s="22" t="s">
        <v>214</v>
      </c>
      <c r="M20" s="22" t="s">
        <v>140</v>
      </c>
    </row>
    <row r="21" spans="1:13" x14ac:dyDescent="0.35">
      <c r="A21" s="9" t="s">
        <v>170</v>
      </c>
      <c r="B21" s="18">
        <v>93</v>
      </c>
      <c r="C21" s="18">
        <v>74</v>
      </c>
      <c r="D21" s="18">
        <v>60</v>
      </c>
      <c r="E21" s="18">
        <v>72</v>
      </c>
      <c r="F21" s="18">
        <v>85</v>
      </c>
      <c r="G21" s="18">
        <v>96</v>
      </c>
      <c r="H21" s="18">
        <v>54</v>
      </c>
      <c r="I21" s="18">
        <v>49</v>
      </c>
      <c r="J21" s="18">
        <v>74</v>
      </c>
      <c r="K21" s="18">
        <v>68</v>
      </c>
      <c r="L21" s="22">
        <v>-8.1081081081080999</v>
      </c>
      <c r="M21" s="22">
        <v>-26.881720430107499</v>
      </c>
    </row>
    <row r="22" spans="1:13" x14ac:dyDescent="0.35">
      <c r="A22" s="9" t="s">
        <v>171</v>
      </c>
      <c r="B22" s="18">
        <v>5</v>
      </c>
      <c r="C22" s="18">
        <v>0</v>
      </c>
      <c r="D22" s="18">
        <v>1</v>
      </c>
      <c r="E22" s="18">
        <v>0</v>
      </c>
      <c r="F22" s="18">
        <v>1</v>
      </c>
      <c r="G22" s="18">
        <v>0</v>
      </c>
      <c r="H22" s="18">
        <v>2</v>
      </c>
      <c r="I22" s="18">
        <v>0</v>
      </c>
      <c r="J22" s="18">
        <v>0</v>
      </c>
      <c r="K22" s="18">
        <v>2</v>
      </c>
      <c r="L22" s="22" t="s">
        <v>214</v>
      </c>
      <c r="M22" s="22" t="s">
        <v>214</v>
      </c>
    </row>
    <row r="23" spans="1:13" x14ac:dyDescent="0.35">
      <c r="A23" s="9" t="s">
        <v>172</v>
      </c>
      <c r="B23" s="18">
        <v>49</v>
      </c>
      <c r="C23" s="18">
        <v>40</v>
      </c>
      <c r="D23" s="18">
        <v>54</v>
      </c>
      <c r="E23" s="18">
        <v>48</v>
      </c>
      <c r="F23" s="18">
        <v>47</v>
      </c>
      <c r="G23" s="18">
        <v>40</v>
      </c>
      <c r="H23" s="18">
        <v>47</v>
      </c>
      <c r="I23" s="18">
        <v>28</v>
      </c>
      <c r="J23" s="18">
        <v>21</v>
      </c>
      <c r="K23" s="18">
        <v>28</v>
      </c>
      <c r="L23" s="22">
        <v>33.3333333333333</v>
      </c>
      <c r="M23" s="22">
        <v>-42.857142857142897</v>
      </c>
    </row>
    <row r="24" spans="1:13" x14ac:dyDescent="0.35">
      <c r="A24" s="11" t="s">
        <v>173</v>
      </c>
      <c r="B24" s="20">
        <v>4022</v>
      </c>
      <c r="C24" s="20">
        <v>4090</v>
      </c>
      <c r="D24" s="20">
        <v>3710</v>
      </c>
      <c r="E24" s="20">
        <v>3329</v>
      </c>
      <c r="F24" s="20">
        <v>3134</v>
      </c>
      <c r="G24" s="20">
        <v>3416</v>
      </c>
      <c r="H24" s="20">
        <v>2805</v>
      </c>
      <c r="I24" s="20">
        <v>1462</v>
      </c>
      <c r="J24" s="20">
        <v>1499</v>
      </c>
      <c r="K24" s="20">
        <v>1671</v>
      </c>
      <c r="L24" s="23">
        <v>11.474316210807199</v>
      </c>
      <c r="M24" s="23">
        <v>-58.453505718548001</v>
      </c>
    </row>
    <row r="25" spans="1:13" x14ac:dyDescent="0.35">
      <c r="A25" s="9" t="s">
        <v>174</v>
      </c>
      <c r="B25" s="18">
        <v>575</v>
      </c>
      <c r="C25" s="18">
        <v>571</v>
      </c>
      <c r="D25" s="18">
        <v>533</v>
      </c>
      <c r="E25" s="18">
        <v>542</v>
      </c>
      <c r="F25" s="18">
        <v>520</v>
      </c>
      <c r="G25" s="18">
        <v>503</v>
      </c>
      <c r="H25" s="18">
        <v>485</v>
      </c>
      <c r="I25" s="18">
        <v>320</v>
      </c>
      <c r="J25" s="18">
        <v>299</v>
      </c>
      <c r="K25" s="18">
        <v>257</v>
      </c>
      <c r="L25" s="22">
        <v>-14.0468227424749</v>
      </c>
      <c r="M25" s="22">
        <v>-55.304347826087003</v>
      </c>
    </row>
    <row r="26" spans="1:13" x14ac:dyDescent="0.35">
      <c r="A26" s="9" t="s">
        <v>175</v>
      </c>
      <c r="B26" s="18">
        <v>92</v>
      </c>
      <c r="C26" s="18">
        <v>78</v>
      </c>
      <c r="D26" s="18">
        <v>72</v>
      </c>
      <c r="E26" s="18">
        <v>91</v>
      </c>
      <c r="F26" s="18">
        <v>76</v>
      </c>
      <c r="G26" s="18">
        <v>74</v>
      </c>
      <c r="H26" s="18">
        <v>42</v>
      </c>
      <c r="I26" s="18">
        <v>37</v>
      </c>
      <c r="J26" s="18">
        <v>36</v>
      </c>
      <c r="K26" s="18">
        <v>39</v>
      </c>
      <c r="L26" s="22">
        <v>8.3333333333333304</v>
      </c>
      <c r="M26" s="22">
        <v>-57.6086956521739</v>
      </c>
    </row>
    <row r="27" spans="1:13" x14ac:dyDescent="0.35">
      <c r="A27" s="9" t="s">
        <v>176</v>
      </c>
      <c r="B27" s="18">
        <v>56</v>
      </c>
      <c r="C27" s="18">
        <v>57</v>
      </c>
      <c r="D27" s="18">
        <v>40</v>
      </c>
      <c r="E27" s="18">
        <v>42</v>
      </c>
      <c r="F27" s="18">
        <v>39</v>
      </c>
      <c r="G27" s="18">
        <v>53</v>
      </c>
      <c r="H27" s="18">
        <v>32</v>
      </c>
      <c r="I27" s="18">
        <v>32</v>
      </c>
      <c r="J27" s="18">
        <v>33</v>
      </c>
      <c r="K27" s="18">
        <v>30</v>
      </c>
      <c r="L27" s="22">
        <v>-9.0909090909090899</v>
      </c>
      <c r="M27" s="22">
        <v>-46.428571428571402</v>
      </c>
    </row>
    <row r="28" spans="1:13" x14ac:dyDescent="0.35">
      <c r="A28" s="9" t="s">
        <v>177</v>
      </c>
      <c r="B28" s="18">
        <v>72</v>
      </c>
      <c r="C28" s="18">
        <v>87</v>
      </c>
      <c r="D28" s="18">
        <v>95</v>
      </c>
      <c r="E28" s="18">
        <v>93</v>
      </c>
      <c r="F28" s="18">
        <v>76</v>
      </c>
      <c r="G28" s="18">
        <v>80</v>
      </c>
      <c r="H28" s="18">
        <v>57</v>
      </c>
      <c r="I28" s="18">
        <v>54</v>
      </c>
      <c r="J28" s="18">
        <v>42</v>
      </c>
      <c r="K28" s="18">
        <v>46</v>
      </c>
      <c r="L28" s="22">
        <v>9.5238095238095308</v>
      </c>
      <c r="M28" s="22">
        <v>-36.1111111111111</v>
      </c>
    </row>
    <row r="29" spans="1:13" x14ac:dyDescent="0.35">
      <c r="A29" s="9" t="s">
        <v>178</v>
      </c>
      <c r="B29" s="18">
        <v>1922</v>
      </c>
      <c r="C29" s="18">
        <v>2127</v>
      </c>
      <c r="D29" s="18">
        <v>1881</v>
      </c>
      <c r="E29" s="18">
        <v>1632</v>
      </c>
      <c r="F29" s="18">
        <v>1495</v>
      </c>
      <c r="G29" s="18">
        <v>1824</v>
      </c>
      <c r="H29" s="18">
        <v>1425</v>
      </c>
      <c r="I29" s="18">
        <v>619</v>
      </c>
      <c r="J29" s="18">
        <v>638</v>
      </c>
      <c r="K29" s="18">
        <v>845</v>
      </c>
      <c r="L29" s="22">
        <v>32.445141065830697</v>
      </c>
      <c r="M29" s="22">
        <v>-56.035379812695098</v>
      </c>
    </row>
    <row r="30" spans="1:13" x14ac:dyDescent="0.35">
      <c r="A30" s="9" t="s">
        <v>179</v>
      </c>
      <c r="B30" s="18">
        <v>771</v>
      </c>
      <c r="C30" s="18">
        <v>732</v>
      </c>
      <c r="D30" s="18">
        <v>615</v>
      </c>
      <c r="E30" s="18">
        <v>535</v>
      </c>
      <c r="F30" s="18">
        <v>534</v>
      </c>
      <c r="G30" s="18">
        <v>539</v>
      </c>
      <c r="H30" s="18">
        <v>472</v>
      </c>
      <c r="I30" s="18">
        <v>239</v>
      </c>
      <c r="J30" s="18">
        <v>281</v>
      </c>
      <c r="K30" s="18">
        <v>288</v>
      </c>
      <c r="L30" s="22">
        <v>2.4911032028469799</v>
      </c>
      <c r="M30" s="22">
        <v>-62.6459143968872</v>
      </c>
    </row>
    <row r="31" spans="1:13" x14ac:dyDescent="0.35">
      <c r="A31" s="9" t="s">
        <v>180</v>
      </c>
      <c r="B31" s="18">
        <v>160</v>
      </c>
      <c r="C31" s="18">
        <v>131</v>
      </c>
      <c r="D31" s="18">
        <v>165</v>
      </c>
      <c r="E31" s="18">
        <v>144</v>
      </c>
      <c r="F31" s="18">
        <v>133</v>
      </c>
      <c r="G31" s="18">
        <v>115</v>
      </c>
      <c r="H31" s="18">
        <v>109</v>
      </c>
      <c r="I31" s="18">
        <v>44</v>
      </c>
      <c r="J31" s="18">
        <v>40</v>
      </c>
      <c r="K31" s="18">
        <v>52</v>
      </c>
      <c r="L31" s="22">
        <v>30</v>
      </c>
      <c r="M31" s="22">
        <v>-67.5</v>
      </c>
    </row>
    <row r="32" spans="1:13" x14ac:dyDescent="0.35">
      <c r="A32" s="9" t="s">
        <v>181</v>
      </c>
      <c r="B32" s="18">
        <v>374</v>
      </c>
      <c r="C32" s="18">
        <v>307</v>
      </c>
      <c r="D32" s="18">
        <v>309</v>
      </c>
      <c r="E32" s="18">
        <v>250</v>
      </c>
      <c r="F32" s="18">
        <v>261</v>
      </c>
      <c r="G32" s="18">
        <v>228</v>
      </c>
      <c r="H32" s="18">
        <v>183</v>
      </c>
      <c r="I32" s="18">
        <v>117</v>
      </c>
      <c r="J32" s="18">
        <v>130</v>
      </c>
      <c r="K32" s="18">
        <v>114</v>
      </c>
      <c r="L32" s="22">
        <v>-12.307692307692299</v>
      </c>
      <c r="M32" s="22">
        <v>-69.518716577540104</v>
      </c>
    </row>
    <row r="33" spans="1:13" x14ac:dyDescent="0.35">
      <c r="A33" s="11" t="s">
        <v>182</v>
      </c>
      <c r="B33" s="20">
        <v>375</v>
      </c>
      <c r="C33" s="20">
        <v>351</v>
      </c>
      <c r="D33" s="20">
        <v>361</v>
      </c>
      <c r="E33" s="20">
        <v>320</v>
      </c>
      <c r="F33" s="20">
        <v>339</v>
      </c>
      <c r="G33" s="20">
        <v>334</v>
      </c>
      <c r="H33" s="20">
        <v>322</v>
      </c>
      <c r="I33" s="20">
        <v>248</v>
      </c>
      <c r="J33" s="20">
        <v>241</v>
      </c>
      <c r="K33" s="20">
        <v>263</v>
      </c>
      <c r="L33" s="23">
        <v>9.1286307053941798</v>
      </c>
      <c r="M33" s="23">
        <v>-29.866666666666699</v>
      </c>
    </row>
    <row r="34" spans="1:13" x14ac:dyDescent="0.35">
      <c r="A34" s="9" t="s">
        <v>183</v>
      </c>
      <c r="B34" s="18">
        <v>49</v>
      </c>
      <c r="C34" s="18">
        <v>46</v>
      </c>
      <c r="D34" s="18">
        <v>50</v>
      </c>
      <c r="E34" s="18">
        <v>49</v>
      </c>
      <c r="F34" s="18">
        <v>56</v>
      </c>
      <c r="G34" s="18">
        <v>71</v>
      </c>
      <c r="H34" s="18">
        <v>69</v>
      </c>
      <c r="I34" s="18">
        <v>27</v>
      </c>
      <c r="J34" s="18">
        <v>27</v>
      </c>
      <c r="K34" s="18">
        <v>36</v>
      </c>
      <c r="L34" s="22">
        <v>33.3333333333333</v>
      </c>
      <c r="M34" s="22">
        <v>-26.530612244897998</v>
      </c>
    </row>
    <row r="35" spans="1:13" x14ac:dyDescent="0.35">
      <c r="A35" s="9" t="s">
        <v>184</v>
      </c>
      <c r="B35" s="18">
        <v>230</v>
      </c>
      <c r="C35" s="18">
        <v>211</v>
      </c>
      <c r="D35" s="18">
        <v>225</v>
      </c>
      <c r="E35" s="18">
        <v>189</v>
      </c>
      <c r="F35" s="18">
        <v>192</v>
      </c>
      <c r="G35" s="18">
        <v>190</v>
      </c>
      <c r="H35" s="18">
        <v>186</v>
      </c>
      <c r="I35" s="18">
        <v>141</v>
      </c>
      <c r="J35" s="18">
        <v>110</v>
      </c>
      <c r="K35" s="18">
        <v>147</v>
      </c>
      <c r="L35" s="22">
        <v>33.636363636363598</v>
      </c>
      <c r="M35" s="22">
        <v>-36.086956521739097</v>
      </c>
    </row>
    <row r="36" spans="1:13" x14ac:dyDescent="0.35">
      <c r="A36" s="9" t="s">
        <v>185</v>
      </c>
      <c r="B36" s="18">
        <v>96</v>
      </c>
      <c r="C36" s="18">
        <v>94</v>
      </c>
      <c r="D36" s="18">
        <v>86</v>
      </c>
      <c r="E36" s="18">
        <v>82</v>
      </c>
      <c r="F36" s="18">
        <v>91</v>
      </c>
      <c r="G36" s="18">
        <v>73</v>
      </c>
      <c r="H36" s="18">
        <v>67</v>
      </c>
      <c r="I36" s="18">
        <v>80</v>
      </c>
      <c r="J36" s="18">
        <v>104</v>
      </c>
      <c r="K36" s="18">
        <v>80</v>
      </c>
      <c r="L36" s="22">
        <v>-23.076923076923102</v>
      </c>
      <c r="M36" s="22">
        <v>-16.6666666666667</v>
      </c>
    </row>
    <row r="37" spans="1:13" x14ac:dyDescent="0.35">
      <c r="A37" s="11" t="s">
        <v>186</v>
      </c>
      <c r="B37" s="20">
        <v>3815</v>
      </c>
      <c r="C37" s="20">
        <v>3648</v>
      </c>
      <c r="D37" s="20">
        <v>3603</v>
      </c>
      <c r="E37" s="20">
        <v>3313</v>
      </c>
      <c r="F37" s="20">
        <v>3013</v>
      </c>
      <c r="G37" s="20">
        <v>3040</v>
      </c>
      <c r="H37" s="20">
        <v>2806</v>
      </c>
      <c r="I37" s="20">
        <v>2107</v>
      </c>
      <c r="J37" s="20">
        <v>2232</v>
      </c>
      <c r="K37" s="20">
        <v>2341</v>
      </c>
      <c r="L37" s="23">
        <v>4.8835125448028602</v>
      </c>
      <c r="M37" s="23">
        <v>-38.6369593709043</v>
      </c>
    </row>
    <row r="38" spans="1:13" x14ac:dyDescent="0.35">
      <c r="A38" s="9" t="s">
        <v>187</v>
      </c>
      <c r="B38" s="18">
        <v>2048</v>
      </c>
      <c r="C38" s="18">
        <v>2081</v>
      </c>
      <c r="D38" s="18">
        <v>2043</v>
      </c>
      <c r="E38" s="18">
        <v>1742</v>
      </c>
      <c r="F38" s="18">
        <v>1604</v>
      </c>
      <c r="G38" s="18">
        <v>1538</v>
      </c>
      <c r="H38" s="18">
        <v>1403</v>
      </c>
      <c r="I38" s="18">
        <v>1343</v>
      </c>
      <c r="J38" s="18">
        <v>1309</v>
      </c>
      <c r="K38" s="18">
        <v>1439</v>
      </c>
      <c r="L38" s="22">
        <v>9.9312452253628596</v>
      </c>
      <c r="M38" s="22">
        <v>-29.736328125</v>
      </c>
    </row>
    <row r="39" spans="1:13" x14ac:dyDescent="0.35">
      <c r="A39" s="9" t="s">
        <v>188</v>
      </c>
      <c r="B39" s="18">
        <v>643</v>
      </c>
      <c r="C39" s="18">
        <v>587</v>
      </c>
      <c r="D39" s="18">
        <v>509</v>
      </c>
      <c r="E39" s="18">
        <v>488</v>
      </c>
      <c r="F39" s="18">
        <v>505</v>
      </c>
      <c r="G39" s="18">
        <v>601</v>
      </c>
      <c r="H39" s="18">
        <v>610</v>
      </c>
      <c r="I39" s="18">
        <v>421</v>
      </c>
      <c r="J39" s="18">
        <v>482</v>
      </c>
      <c r="K39" s="18">
        <v>427</v>
      </c>
      <c r="L39" s="22">
        <v>-11.4107883817427</v>
      </c>
      <c r="M39" s="22">
        <v>-33.592534992224003</v>
      </c>
    </row>
    <row r="40" spans="1:13" x14ac:dyDescent="0.35">
      <c r="A40" s="9" t="s">
        <v>189</v>
      </c>
      <c r="B40" s="18">
        <v>871</v>
      </c>
      <c r="C40" s="18">
        <v>752</v>
      </c>
      <c r="D40" s="18">
        <v>780</v>
      </c>
      <c r="E40" s="18">
        <v>786</v>
      </c>
      <c r="F40" s="18">
        <v>687</v>
      </c>
      <c r="G40" s="18">
        <v>666</v>
      </c>
      <c r="H40" s="18">
        <v>588</v>
      </c>
      <c r="I40" s="18">
        <v>260</v>
      </c>
      <c r="J40" s="18">
        <v>355</v>
      </c>
      <c r="K40" s="18">
        <v>392</v>
      </c>
      <c r="L40" s="22">
        <v>10.422535211267601</v>
      </c>
      <c r="M40" s="22">
        <v>-54.994259471871402</v>
      </c>
    </row>
    <row r="41" spans="1:13" x14ac:dyDescent="0.35">
      <c r="A41" s="9" t="s">
        <v>190</v>
      </c>
      <c r="B41" s="18">
        <v>190</v>
      </c>
      <c r="C41" s="18">
        <v>184</v>
      </c>
      <c r="D41" s="18">
        <v>232</v>
      </c>
      <c r="E41" s="18">
        <v>230</v>
      </c>
      <c r="F41" s="18">
        <v>178</v>
      </c>
      <c r="G41" s="18">
        <v>198</v>
      </c>
      <c r="H41" s="18">
        <v>158</v>
      </c>
      <c r="I41" s="18">
        <v>59</v>
      </c>
      <c r="J41" s="18">
        <v>66</v>
      </c>
      <c r="K41" s="18">
        <v>55</v>
      </c>
      <c r="L41" s="22">
        <v>-16.6666666666667</v>
      </c>
      <c r="M41" s="22">
        <v>-71.052631578947398</v>
      </c>
    </row>
    <row r="42" spans="1:13" x14ac:dyDescent="0.35">
      <c r="A42" s="9" t="s">
        <v>191</v>
      </c>
      <c r="B42" s="18">
        <v>63</v>
      </c>
      <c r="C42" s="18">
        <v>44</v>
      </c>
      <c r="D42" s="18">
        <v>39</v>
      </c>
      <c r="E42" s="18">
        <v>67</v>
      </c>
      <c r="F42" s="18">
        <v>39</v>
      </c>
      <c r="G42" s="18">
        <v>37</v>
      </c>
      <c r="H42" s="18">
        <v>47</v>
      </c>
      <c r="I42" s="18">
        <v>24</v>
      </c>
      <c r="J42" s="18">
        <v>20</v>
      </c>
      <c r="K42" s="18">
        <v>28</v>
      </c>
      <c r="L42" s="22">
        <v>40</v>
      </c>
      <c r="M42" s="22">
        <v>-55.5555555555556</v>
      </c>
    </row>
    <row r="43" spans="1:13" x14ac:dyDescent="0.35">
      <c r="A43" s="11" t="s">
        <v>192</v>
      </c>
      <c r="B43" s="24" t="s">
        <v>140</v>
      </c>
      <c r="C43" s="24" t="s">
        <v>140</v>
      </c>
      <c r="D43" s="24" t="s">
        <v>140</v>
      </c>
      <c r="E43" s="24" t="s">
        <v>140</v>
      </c>
      <c r="F43" s="24" t="s">
        <v>140</v>
      </c>
      <c r="G43" s="24" t="s">
        <v>140</v>
      </c>
      <c r="H43" s="24" t="s">
        <v>140</v>
      </c>
      <c r="I43" s="20">
        <v>5</v>
      </c>
      <c r="J43" s="20">
        <v>0</v>
      </c>
      <c r="K43" s="20">
        <v>0</v>
      </c>
      <c r="L43" s="23" t="s">
        <v>214</v>
      </c>
      <c r="M43" s="23" t="s">
        <v>140</v>
      </c>
    </row>
    <row r="44" spans="1:13" x14ac:dyDescent="0.35">
      <c r="A44" s="11" t="s">
        <v>193</v>
      </c>
      <c r="B44" s="20">
        <v>2633</v>
      </c>
      <c r="C44" s="20">
        <v>2685</v>
      </c>
      <c r="D44" s="20">
        <v>2685</v>
      </c>
      <c r="E44" s="20">
        <v>2553</v>
      </c>
      <c r="F44" s="20">
        <v>2433</v>
      </c>
      <c r="G44" s="20">
        <v>2226</v>
      </c>
      <c r="H44" s="20">
        <v>2055</v>
      </c>
      <c r="I44" s="20">
        <v>1384</v>
      </c>
      <c r="J44" s="20">
        <v>1649</v>
      </c>
      <c r="K44" s="20">
        <v>1751</v>
      </c>
      <c r="L44" s="23">
        <v>6.1855670103092804</v>
      </c>
      <c r="M44" s="23">
        <v>-33.497911127990903</v>
      </c>
    </row>
    <row r="45" spans="1:13" x14ac:dyDescent="0.35">
      <c r="A45" s="11" t="s">
        <v>194</v>
      </c>
      <c r="B45" s="20">
        <v>2004</v>
      </c>
      <c r="C45" s="20">
        <v>2095</v>
      </c>
      <c r="D45" s="20">
        <v>2015</v>
      </c>
      <c r="E45" s="20">
        <v>1849</v>
      </c>
      <c r="F45" s="20">
        <v>1716</v>
      </c>
      <c r="G45" s="20">
        <v>1594</v>
      </c>
      <c r="H45" s="20">
        <v>1465</v>
      </c>
      <c r="I45" s="20">
        <v>971</v>
      </c>
      <c r="J45" s="20">
        <v>1106</v>
      </c>
      <c r="K45" s="20">
        <v>1109</v>
      </c>
      <c r="L45" s="20">
        <v>0.27124773960216497</v>
      </c>
      <c r="M45" s="23">
        <v>-44.660678642714601</v>
      </c>
    </row>
    <row r="46" spans="1:13" x14ac:dyDescent="0.35">
      <c r="A46" s="9" t="s">
        <v>195</v>
      </c>
      <c r="B46" s="18">
        <v>1842</v>
      </c>
      <c r="C46" s="18">
        <v>1941</v>
      </c>
      <c r="D46" s="18">
        <v>1909</v>
      </c>
      <c r="E46" s="18">
        <v>1762</v>
      </c>
      <c r="F46" s="18">
        <v>1648</v>
      </c>
      <c r="G46" s="18">
        <v>1537</v>
      </c>
      <c r="H46" s="18">
        <v>1398</v>
      </c>
      <c r="I46" s="18">
        <v>937</v>
      </c>
      <c r="J46" s="18">
        <v>1059</v>
      </c>
      <c r="K46" s="18">
        <v>1070</v>
      </c>
      <c r="L46" s="22">
        <v>1.0387157695939599</v>
      </c>
      <c r="M46" s="22">
        <v>-41.910966340933797</v>
      </c>
    </row>
    <row r="47" spans="1:13" x14ac:dyDescent="0.35">
      <c r="A47" s="9" t="s">
        <v>196</v>
      </c>
      <c r="B47" s="18">
        <v>157</v>
      </c>
      <c r="C47" s="18">
        <v>153</v>
      </c>
      <c r="D47" s="18">
        <v>103</v>
      </c>
      <c r="E47" s="18">
        <v>85</v>
      </c>
      <c r="F47" s="18">
        <v>67</v>
      </c>
      <c r="G47" s="18">
        <v>57</v>
      </c>
      <c r="H47" s="18">
        <v>66</v>
      </c>
      <c r="I47" s="18">
        <v>34</v>
      </c>
      <c r="J47" s="18">
        <v>47</v>
      </c>
      <c r="K47" s="18">
        <v>39</v>
      </c>
      <c r="L47" s="22">
        <v>-17.021276595744698</v>
      </c>
      <c r="M47" s="22">
        <v>-75.159235668789805</v>
      </c>
    </row>
    <row r="48" spans="1:13" x14ac:dyDescent="0.35">
      <c r="A48" s="9" t="s">
        <v>197</v>
      </c>
      <c r="B48" s="18">
        <v>2</v>
      </c>
      <c r="C48" s="18">
        <v>1</v>
      </c>
      <c r="D48" s="18">
        <v>3</v>
      </c>
      <c r="E48" s="18">
        <v>2</v>
      </c>
      <c r="F48" s="18">
        <v>1</v>
      </c>
      <c r="G48" s="18">
        <v>0</v>
      </c>
      <c r="H48" s="18">
        <v>0</v>
      </c>
      <c r="I48" s="18">
        <v>0</v>
      </c>
      <c r="J48" s="18">
        <v>0</v>
      </c>
      <c r="K48" s="18">
        <v>0</v>
      </c>
      <c r="L48" s="22" t="s">
        <v>214</v>
      </c>
      <c r="M48" s="22" t="s">
        <v>214</v>
      </c>
    </row>
    <row r="49" spans="1:13" x14ac:dyDescent="0.35">
      <c r="A49" s="9" t="s">
        <v>198</v>
      </c>
      <c r="B49" s="18">
        <v>3</v>
      </c>
      <c r="C49" s="18">
        <v>0</v>
      </c>
      <c r="D49" s="18">
        <v>0</v>
      </c>
      <c r="E49" s="18">
        <v>0</v>
      </c>
      <c r="F49" s="18">
        <v>0</v>
      </c>
      <c r="G49" s="18">
        <v>0</v>
      </c>
      <c r="H49" s="18">
        <v>1</v>
      </c>
      <c r="I49" s="18">
        <v>0</v>
      </c>
      <c r="J49" s="18">
        <v>0</v>
      </c>
      <c r="K49" s="18">
        <v>0</v>
      </c>
      <c r="L49" s="22" t="s">
        <v>214</v>
      </c>
      <c r="M49" s="22" t="s">
        <v>214</v>
      </c>
    </row>
    <row r="50" spans="1:13" x14ac:dyDescent="0.35">
      <c r="A50" s="11" t="s">
        <v>199</v>
      </c>
      <c r="B50" s="20">
        <v>273</v>
      </c>
      <c r="C50" s="20">
        <v>227</v>
      </c>
      <c r="D50" s="20">
        <v>234</v>
      </c>
      <c r="E50" s="20">
        <v>215</v>
      </c>
      <c r="F50" s="20">
        <v>210</v>
      </c>
      <c r="G50" s="20">
        <v>186</v>
      </c>
      <c r="H50" s="20">
        <v>199</v>
      </c>
      <c r="I50" s="20">
        <v>132</v>
      </c>
      <c r="J50" s="20">
        <v>248</v>
      </c>
      <c r="K50" s="20">
        <v>352</v>
      </c>
      <c r="L50" s="23">
        <v>41.935483870967801</v>
      </c>
      <c r="M50" s="23">
        <v>28.937728937728899</v>
      </c>
    </row>
    <row r="51" spans="1:13" x14ac:dyDescent="0.35">
      <c r="A51" s="9" t="s">
        <v>200</v>
      </c>
      <c r="B51" s="18">
        <v>111</v>
      </c>
      <c r="C51" s="18">
        <v>90</v>
      </c>
      <c r="D51" s="18">
        <v>97</v>
      </c>
      <c r="E51" s="18">
        <v>78</v>
      </c>
      <c r="F51" s="18">
        <v>56</v>
      </c>
      <c r="G51" s="18">
        <v>51</v>
      </c>
      <c r="H51" s="18">
        <v>46</v>
      </c>
      <c r="I51" s="18">
        <v>22</v>
      </c>
      <c r="J51" s="18">
        <v>33</v>
      </c>
      <c r="K51" s="18">
        <v>20</v>
      </c>
      <c r="L51" s="22">
        <v>-39.393939393939398</v>
      </c>
      <c r="M51" s="22">
        <v>-81.981981981982003</v>
      </c>
    </row>
    <row r="52" spans="1:13" x14ac:dyDescent="0.35">
      <c r="A52" s="9" t="s">
        <v>201</v>
      </c>
      <c r="B52" s="18">
        <v>3</v>
      </c>
      <c r="C52" s="18">
        <v>2</v>
      </c>
      <c r="D52" s="18">
        <v>0</v>
      </c>
      <c r="E52" s="18">
        <v>3</v>
      </c>
      <c r="F52" s="18">
        <v>1</v>
      </c>
      <c r="G52" s="18">
        <v>0</v>
      </c>
      <c r="H52" s="18">
        <v>1</v>
      </c>
      <c r="I52" s="18">
        <v>0</v>
      </c>
      <c r="J52" s="18">
        <v>0</v>
      </c>
      <c r="K52" s="18">
        <v>3</v>
      </c>
      <c r="L52" s="22" t="s">
        <v>214</v>
      </c>
      <c r="M52" s="22" t="s">
        <v>214</v>
      </c>
    </row>
    <row r="53" spans="1:13" x14ac:dyDescent="0.35">
      <c r="A53" s="9" t="s">
        <v>202</v>
      </c>
      <c r="B53" s="18">
        <v>34</v>
      </c>
      <c r="C53" s="18">
        <v>23</v>
      </c>
      <c r="D53" s="18">
        <v>35</v>
      </c>
      <c r="E53" s="18">
        <v>39</v>
      </c>
      <c r="F53" s="18">
        <v>33</v>
      </c>
      <c r="G53" s="18">
        <v>41</v>
      </c>
      <c r="H53" s="18">
        <v>44</v>
      </c>
      <c r="I53" s="18">
        <v>26</v>
      </c>
      <c r="J53" s="18">
        <v>27</v>
      </c>
      <c r="K53" s="18">
        <v>23</v>
      </c>
      <c r="L53" s="22">
        <v>-14.814814814814801</v>
      </c>
      <c r="M53" s="22">
        <v>-32.352941176470601</v>
      </c>
    </row>
    <row r="54" spans="1:13" x14ac:dyDescent="0.35">
      <c r="A54" s="9" t="s">
        <v>203</v>
      </c>
      <c r="B54" s="18">
        <v>3</v>
      </c>
      <c r="C54" s="18">
        <v>12</v>
      </c>
      <c r="D54" s="18">
        <v>10</v>
      </c>
      <c r="E54" s="18">
        <v>8</v>
      </c>
      <c r="F54" s="18">
        <v>9</v>
      </c>
      <c r="G54" s="18">
        <v>5</v>
      </c>
      <c r="H54" s="18">
        <v>8</v>
      </c>
      <c r="I54" s="18">
        <v>1</v>
      </c>
      <c r="J54" s="18">
        <v>5</v>
      </c>
      <c r="K54" s="18">
        <v>11</v>
      </c>
      <c r="L54" s="22" t="s">
        <v>214</v>
      </c>
      <c r="M54" s="22" t="s">
        <v>214</v>
      </c>
    </row>
    <row r="55" spans="1:13" x14ac:dyDescent="0.35">
      <c r="A55" s="9" t="s">
        <v>204</v>
      </c>
      <c r="B55" s="18">
        <v>122</v>
      </c>
      <c r="C55" s="18">
        <v>100</v>
      </c>
      <c r="D55" s="18">
        <v>92</v>
      </c>
      <c r="E55" s="18">
        <v>87</v>
      </c>
      <c r="F55" s="18">
        <v>111</v>
      </c>
      <c r="G55" s="18">
        <v>89</v>
      </c>
      <c r="H55" s="18">
        <v>100</v>
      </c>
      <c r="I55" s="18">
        <v>83</v>
      </c>
      <c r="J55" s="18">
        <v>183</v>
      </c>
      <c r="K55" s="18">
        <v>295</v>
      </c>
      <c r="L55" s="22">
        <v>61.202185792349702</v>
      </c>
      <c r="M55" s="22">
        <v>141.80327868852501</v>
      </c>
    </row>
    <row r="56" spans="1:13" x14ac:dyDescent="0.35">
      <c r="A56" s="11" t="s">
        <v>205</v>
      </c>
      <c r="B56" s="20">
        <v>356</v>
      </c>
      <c r="C56" s="20">
        <v>363</v>
      </c>
      <c r="D56" s="20">
        <v>436</v>
      </c>
      <c r="E56" s="20">
        <v>489</v>
      </c>
      <c r="F56" s="20">
        <v>507</v>
      </c>
      <c r="G56" s="20">
        <v>446</v>
      </c>
      <c r="H56" s="20">
        <v>391</v>
      </c>
      <c r="I56" s="20">
        <v>281</v>
      </c>
      <c r="J56" s="20">
        <v>295</v>
      </c>
      <c r="K56" s="20">
        <v>290</v>
      </c>
      <c r="L56" s="23">
        <v>-1.6949152542372801</v>
      </c>
      <c r="M56" s="23">
        <v>-18.539325842696599</v>
      </c>
    </row>
    <row r="57" spans="1:13" x14ac:dyDescent="0.35">
      <c r="A57" s="9" t="s">
        <v>206</v>
      </c>
      <c r="B57" s="18">
        <v>80</v>
      </c>
      <c r="C57" s="18">
        <v>97</v>
      </c>
      <c r="D57" s="18">
        <v>142</v>
      </c>
      <c r="E57" s="18">
        <v>152</v>
      </c>
      <c r="F57" s="18">
        <v>175</v>
      </c>
      <c r="G57" s="18">
        <v>155</v>
      </c>
      <c r="H57" s="18">
        <v>151</v>
      </c>
      <c r="I57" s="18">
        <v>102</v>
      </c>
      <c r="J57" s="18">
        <v>117</v>
      </c>
      <c r="K57" s="18">
        <v>128</v>
      </c>
      <c r="L57" s="22">
        <v>9.4017094017094092</v>
      </c>
      <c r="M57" s="22">
        <v>60</v>
      </c>
    </row>
    <row r="58" spans="1:13" x14ac:dyDescent="0.35">
      <c r="A58" s="9" t="s">
        <v>207</v>
      </c>
      <c r="B58" s="18">
        <v>73</v>
      </c>
      <c r="C58" s="18">
        <v>89</v>
      </c>
      <c r="D58" s="18">
        <v>97</v>
      </c>
      <c r="E58" s="18">
        <v>90</v>
      </c>
      <c r="F58" s="18">
        <v>75</v>
      </c>
      <c r="G58" s="18">
        <v>70</v>
      </c>
      <c r="H58" s="18">
        <v>57</v>
      </c>
      <c r="I58" s="18">
        <v>46</v>
      </c>
      <c r="J58" s="18">
        <v>52</v>
      </c>
      <c r="K58" s="18">
        <v>51</v>
      </c>
      <c r="L58" s="22">
        <v>-1.92307692307693</v>
      </c>
      <c r="M58" s="22">
        <v>-30.136986301369902</v>
      </c>
    </row>
    <row r="59" spans="1:13" x14ac:dyDescent="0.35">
      <c r="A59" s="9" t="s">
        <v>208</v>
      </c>
      <c r="B59" s="18">
        <v>0</v>
      </c>
      <c r="C59" s="18">
        <v>0</v>
      </c>
      <c r="D59" s="18">
        <v>0</v>
      </c>
      <c r="E59" s="18">
        <v>0</v>
      </c>
      <c r="F59" s="18">
        <v>0</v>
      </c>
      <c r="G59" s="18">
        <v>0</v>
      </c>
      <c r="H59" s="18">
        <v>1</v>
      </c>
      <c r="I59" s="18">
        <v>0</v>
      </c>
      <c r="J59" s="18">
        <v>0</v>
      </c>
      <c r="K59" s="18">
        <v>0</v>
      </c>
      <c r="L59" s="22" t="s">
        <v>214</v>
      </c>
      <c r="M59" s="22" t="s">
        <v>214</v>
      </c>
    </row>
    <row r="60" spans="1:13" x14ac:dyDescent="0.35">
      <c r="A60" s="9" t="s">
        <v>209</v>
      </c>
      <c r="B60" s="18">
        <v>196</v>
      </c>
      <c r="C60" s="18">
        <v>174</v>
      </c>
      <c r="D60" s="18">
        <v>189</v>
      </c>
      <c r="E60" s="18">
        <v>239</v>
      </c>
      <c r="F60" s="18">
        <v>249</v>
      </c>
      <c r="G60" s="18">
        <v>218</v>
      </c>
      <c r="H60" s="18">
        <v>179</v>
      </c>
      <c r="I60" s="18">
        <v>132</v>
      </c>
      <c r="J60" s="18">
        <v>125</v>
      </c>
      <c r="K60" s="18">
        <v>109</v>
      </c>
      <c r="L60" s="22">
        <v>-12.8</v>
      </c>
      <c r="M60" s="22">
        <v>-44.387755102040799</v>
      </c>
    </row>
    <row r="61" spans="1:13" x14ac:dyDescent="0.35">
      <c r="A61" s="9" t="s">
        <v>210</v>
      </c>
      <c r="B61" s="18">
        <v>0</v>
      </c>
      <c r="C61" s="18">
        <v>0</v>
      </c>
      <c r="D61" s="18">
        <v>0</v>
      </c>
      <c r="E61" s="18">
        <v>0</v>
      </c>
      <c r="F61" s="18">
        <v>1</v>
      </c>
      <c r="G61" s="18">
        <v>0</v>
      </c>
      <c r="H61" s="18">
        <v>0</v>
      </c>
      <c r="I61" s="18">
        <v>0</v>
      </c>
      <c r="J61" s="18">
        <v>0</v>
      </c>
      <c r="K61" s="18">
        <v>0</v>
      </c>
      <c r="L61" s="22" t="s">
        <v>214</v>
      </c>
      <c r="M61" s="22" t="s">
        <v>214</v>
      </c>
    </row>
    <row r="62" spans="1:13" x14ac:dyDescent="0.35">
      <c r="A62" s="9" t="s">
        <v>211</v>
      </c>
      <c r="B62" s="18">
        <v>0</v>
      </c>
      <c r="C62" s="18">
        <v>0</v>
      </c>
      <c r="D62" s="18">
        <v>0</v>
      </c>
      <c r="E62" s="18">
        <v>0</v>
      </c>
      <c r="F62" s="18">
        <v>0</v>
      </c>
      <c r="G62" s="18">
        <v>0</v>
      </c>
      <c r="H62" s="18">
        <v>0</v>
      </c>
      <c r="I62" s="18">
        <v>0</v>
      </c>
      <c r="J62" s="18">
        <v>0</v>
      </c>
      <c r="K62" s="18">
        <v>0</v>
      </c>
      <c r="L62" s="22" t="s">
        <v>214</v>
      </c>
      <c r="M62" s="22" t="s">
        <v>214</v>
      </c>
    </row>
    <row r="63" spans="1:13" x14ac:dyDescent="0.35">
      <c r="A63" s="9" t="s">
        <v>212</v>
      </c>
      <c r="B63" s="18">
        <v>0</v>
      </c>
      <c r="C63" s="18">
        <v>0</v>
      </c>
      <c r="D63" s="18">
        <v>0</v>
      </c>
      <c r="E63" s="18">
        <v>0</v>
      </c>
      <c r="F63" s="18">
        <v>1</v>
      </c>
      <c r="G63" s="18">
        <v>0</v>
      </c>
      <c r="H63" s="18">
        <v>0</v>
      </c>
      <c r="I63" s="18">
        <v>0</v>
      </c>
      <c r="J63" s="18">
        <v>0</v>
      </c>
      <c r="K63" s="18">
        <v>0</v>
      </c>
      <c r="L63" s="22" t="s">
        <v>214</v>
      </c>
      <c r="M63" s="22" t="s">
        <v>214</v>
      </c>
    </row>
    <row r="64" spans="1:13" x14ac:dyDescent="0.35">
      <c r="A64" s="9" t="s">
        <v>213</v>
      </c>
      <c r="B64" s="18">
        <v>7</v>
      </c>
      <c r="C64" s="18">
        <v>3</v>
      </c>
      <c r="D64" s="18">
        <v>8</v>
      </c>
      <c r="E64" s="18">
        <v>8</v>
      </c>
      <c r="F64" s="18">
        <v>6</v>
      </c>
      <c r="G64" s="18">
        <v>3</v>
      </c>
      <c r="H64" s="18">
        <v>3</v>
      </c>
      <c r="I64" s="18">
        <v>1</v>
      </c>
      <c r="J64" s="18">
        <v>1</v>
      </c>
      <c r="K64" s="18">
        <v>2</v>
      </c>
      <c r="L64" s="22" t="s">
        <v>214</v>
      </c>
      <c r="M64" s="22" t="s">
        <v>214</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330</v>
      </c>
    </row>
    <row r="2" spans="1:11" x14ac:dyDescent="0.35">
      <c r="A2" t="s">
        <v>62</v>
      </c>
    </row>
    <row r="3" spans="1:11" x14ac:dyDescent="0.35">
      <c r="A3" t="s">
        <v>331</v>
      </c>
    </row>
    <row r="4" spans="1:11" x14ac:dyDescent="0.35">
      <c r="A4" s="21" t="s">
        <v>143</v>
      </c>
      <c r="B4" s="21" t="s">
        <v>108</v>
      </c>
      <c r="C4" s="21" t="s">
        <v>109</v>
      </c>
      <c r="D4" s="21" t="s">
        <v>110</v>
      </c>
      <c r="E4" s="21" t="s">
        <v>111</v>
      </c>
      <c r="F4" s="21" t="s">
        <v>112</v>
      </c>
      <c r="G4" s="21" t="s">
        <v>113</v>
      </c>
      <c r="H4" s="21" t="s">
        <v>114</v>
      </c>
      <c r="I4" s="21" t="s">
        <v>115</v>
      </c>
      <c r="J4" s="21" t="s">
        <v>116</v>
      </c>
      <c r="K4" s="21" t="s">
        <v>117</v>
      </c>
    </row>
    <row r="5" spans="1:11" x14ac:dyDescent="0.35">
      <c r="A5" s="11" t="s">
        <v>154</v>
      </c>
      <c r="B5" s="20">
        <v>13.4114484742939</v>
      </c>
      <c r="C5" s="20">
        <v>13.1704387644034</v>
      </c>
      <c r="D5" s="20">
        <v>13.7613302118975</v>
      </c>
      <c r="E5" s="20">
        <v>13.7540751009975</v>
      </c>
      <c r="F5" s="20">
        <v>14.4030200656431</v>
      </c>
      <c r="G5" s="20">
        <v>15.5694573623657</v>
      </c>
      <c r="H5" s="20">
        <v>14.698030923747901</v>
      </c>
      <c r="I5" s="20">
        <v>16.987375041066301</v>
      </c>
      <c r="J5" s="20">
        <v>13.7943818141988</v>
      </c>
      <c r="K5" s="20">
        <v>13.109142462573599</v>
      </c>
    </row>
    <row r="6" spans="1:11" x14ac:dyDescent="0.35">
      <c r="A6" s="11" t="s">
        <v>155</v>
      </c>
      <c r="B6" s="20">
        <v>24.1875969642333</v>
      </c>
      <c r="C6" s="20">
        <v>23.294136961562899</v>
      </c>
      <c r="D6" s="20">
        <v>22.8200371057514</v>
      </c>
      <c r="E6" s="20">
        <v>22.783104663957101</v>
      </c>
      <c r="F6" s="20">
        <v>23.6898263027295</v>
      </c>
      <c r="G6" s="20">
        <v>26.453149814716799</v>
      </c>
      <c r="H6" s="20">
        <v>24.420264483288001</v>
      </c>
      <c r="I6" s="20">
        <v>24.4989330097494</v>
      </c>
      <c r="J6" s="20">
        <v>22.061354662346901</v>
      </c>
      <c r="K6" s="20">
        <v>21.0094618742127</v>
      </c>
    </row>
    <row r="7" spans="1:11" x14ac:dyDescent="0.35">
      <c r="A7" s="11" t="s">
        <v>156</v>
      </c>
      <c r="B7" s="20">
        <v>22.319673370633598</v>
      </c>
      <c r="C7" s="20">
        <v>20.829738280126499</v>
      </c>
      <c r="D7" s="20">
        <v>20.761747050300102</v>
      </c>
      <c r="E7" s="20">
        <v>20.432392817882</v>
      </c>
      <c r="F7" s="20">
        <v>21.4579801404699</v>
      </c>
      <c r="G7" s="20">
        <v>24.752924109166699</v>
      </c>
      <c r="H7" s="20">
        <v>24.520101412531702</v>
      </c>
      <c r="I7" s="20">
        <v>26.967312348668301</v>
      </c>
      <c r="J7" s="20">
        <v>23.404958677686</v>
      </c>
      <c r="K7" s="20">
        <v>21.852283945077598</v>
      </c>
    </row>
    <row r="8" spans="1:11" x14ac:dyDescent="0.35">
      <c r="A8" s="9" t="s">
        <v>157</v>
      </c>
      <c r="B8" s="18">
        <v>98.529411764705898</v>
      </c>
      <c r="C8" s="18">
        <v>100</v>
      </c>
      <c r="D8" s="18">
        <v>100</v>
      </c>
      <c r="E8" s="18">
        <v>97.826086956521706</v>
      </c>
      <c r="F8" s="18">
        <v>96.078431372549005</v>
      </c>
      <c r="G8" s="18">
        <v>97.9166666666667</v>
      </c>
      <c r="H8" s="18">
        <v>98.305084745762699</v>
      </c>
      <c r="I8" s="18">
        <v>95.8333333333333</v>
      </c>
      <c r="J8" s="18">
        <v>100</v>
      </c>
      <c r="K8" s="18">
        <v>97.619047619047606</v>
      </c>
    </row>
    <row r="9" spans="1:11" x14ac:dyDescent="0.35">
      <c r="A9" s="9" t="s">
        <v>158</v>
      </c>
      <c r="B9" s="18">
        <v>60</v>
      </c>
      <c r="C9" s="18">
        <v>30.5555555555556</v>
      </c>
      <c r="D9" s="18">
        <v>43.902439024390198</v>
      </c>
      <c r="E9" s="18">
        <v>37.5</v>
      </c>
      <c r="F9" s="18">
        <v>34.210526315789501</v>
      </c>
      <c r="G9" s="18">
        <v>34.375</v>
      </c>
      <c r="H9" s="18">
        <v>40.909090909090899</v>
      </c>
      <c r="I9" s="18">
        <v>52.173913043478301</v>
      </c>
      <c r="J9" s="18">
        <v>48.148148148148103</v>
      </c>
      <c r="K9" s="18">
        <v>44.117647058823501</v>
      </c>
    </row>
    <row r="10" spans="1:11" x14ac:dyDescent="0.35">
      <c r="A10" s="9" t="s">
        <v>159</v>
      </c>
      <c r="B10" s="18">
        <v>60.306807286673099</v>
      </c>
      <c r="C10" s="18">
        <v>58.119658119658098</v>
      </c>
      <c r="D10" s="18">
        <v>57.1172784243509</v>
      </c>
      <c r="E10" s="18">
        <v>54.667863554757602</v>
      </c>
      <c r="F10" s="18">
        <v>48.979591836734699</v>
      </c>
      <c r="G10" s="18">
        <v>56.089193825042898</v>
      </c>
      <c r="H10" s="18">
        <v>50.840978593272197</v>
      </c>
      <c r="I10" s="18">
        <v>55.131964809384201</v>
      </c>
      <c r="J10" s="18">
        <v>51.055276381909501</v>
      </c>
      <c r="K10" s="18">
        <v>48.685258964143401</v>
      </c>
    </row>
    <row r="11" spans="1:11" x14ac:dyDescent="0.35">
      <c r="A11" s="9" t="s">
        <v>160</v>
      </c>
      <c r="B11" s="18">
        <v>16.1865691607955</v>
      </c>
      <c r="C11" s="18">
        <v>15.499064784900501</v>
      </c>
      <c r="D11" s="18">
        <v>15.554635761589401</v>
      </c>
      <c r="E11" s="18">
        <v>15.355871886120999</v>
      </c>
      <c r="F11" s="18">
        <v>16.513483486516499</v>
      </c>
      <c r="G11" s="18">
        <v>18.7349604675146</v>
      </c>
      <c r="H11" s="18">
        <v>18.299952312827799</v>
      </c>
      <c r="I11" s="18">
        <v>21.089271089271101</v>
      </c>
      <c r="J11" s="18">
        <v>18.232044198895</v>
      </c>
      <c r="K11" s="18">
        <v>16.542473919523101</v>
      </c>
    </row>
    <row r="12" spans="1:11" x14ac:dyDescent="0.35">
      <c r="A12" s="9" t="s">
        <v>161</v>
      </c>
      <c r="B12" s="18">
        <v>76.116071428571402</v>
      </c>
      <c r="C12" s="18">
        <v>78.497409326424901</v>
      </c>
      <c r="D12" s="18">
        <v>78.3854166666667</v>
      </c>
      <c r="E12" s="18">
        <v>74.324324324324294</v>
      </c>
      <c r="F12" s="18">
        <v>70.487804878048806</v>
      </c>
      <c r="G12" s="18">
        <v>77.285318559556799</v>
      </c>
      <c r="H12" s="18">
        <v>74.216867469879503</v>
      </c>
      <c r="I12" s="18">
        <v>77.738515901060097</v>
      </c>
      <c r="J12" s="18">
        <v>65</v>
      </c>
      <c r="K12" s="18">
        <v>61.818181818181799</v>
      </c>
    </row>
    <row r="13" spans="1:11" x14ac:dyDescent="0.35">
      <c r="A13" s="9" t="s">
        <v>162</v>
      </c>
      <c r="B13" s="17" t="s">
        <v>140</v>
      </c>
      <c r="C13" s="17" t="s">
        <v>140</v>
      </c>
      <c r="D13" s="17" t="s">
        <v>140</v>
      </c>
      <c r="E13" s="17" t="s">
        <v>140</v>
      </c>
      <c r="F13" s="17" t="s">
        <v>140</v>
      </c>
      <c r="G13" s="17" t="s">
        <v>140</v>
      </c>
      <c r="H13" s="18">
        <v>18.396226415094301</v>
      </c>
      <c r="I13" s="18">
        <v>18.8976377952756</v>
      </c>
      <c r="J13" s="18">
        <v>16.086956521739101</v>
      </c>
      <c r="K13" s="18">
        <v>14.678899082568799</v>
      </c>
    </row>
    <row r="14" spans="1:11" x14ac:dyDescent="0.35">
      <c r="A14" s="9" t="s">
        <v>163</v>
      </c>
      <c r="B14" s="18">
        <v>19.8135198135198</v>
      </c>
      <c r="C14" s="18">
        <v>16.4536741214058</v>
      </c>
      <c r="D14" s="18">
        <v>15.700483091787399</v>
      </c>
      <c r="E14" s="18">
        <v>14.3534994068802</v>
      </c>
      <c r="F14" s="18">
        <v>11.8372379778052</v>
      </c>
      <c r="G14" s="18">
        <v>14.964028776978401</v>
      </c>
      <c r="H14" s="18">
        <v>14.6875</v>
      </c>
      <c r="I14" s="18">
        <v>14.803625377643501</v>
      </c>
      <c r="J14" s="18">
        <v>12.2244488977956</v>
      </c>
      <c r="K14" s="18">
        <v>14.0522875816993</v>
      </c>
    </row>
    <row r="15" spans="1:11" x14ac:dyDescent="0.35">
      <c r="A15" s="11" t="s">
        <v>164</v>
      </c>
      <c r="B15" s="20">
        <v>33.038086802480102</v>
      </c>
      <c r="C15" s="20">
        <v>30.115511551155102</v>
      </c>
      <c r="D15" s="20">
        <v>31.8256578947368</v>
      </c>
      <c r="E15" s="20">
        <v>36.632747456059199</v>
      </c>
      <c r="F15" s="20">
        <v>36.306306306306297</v>
      </c>
      <c r="G15" s="20">
        <v>38.725490196078397</v>
      </c>
      <c r="H15" s="20">
        <v>34.718826405868001</v>
      </c>
      <c r="I15" s="20">
        <v>29.845422116527899</v>
      </c>
      <c r="J15" s="20">
        <v>34.372564302416201</v>
      </c>
      <c r="K15" s="20">
        <v>32.650176678445199</v>
      </c>
    </row>
    <row r="16" spans="1:11" x14ac:dyDescent="0.35">
      <c r="A16" s="9" t="s">
        <v>165</v>
      </c>
      <c r="B16" s="18">
        <v>92.2222222222222</v>
      </c>
      <c r="C16" s="18">
        <v>92.741935483871003</v>
      </c>
      <c r="D16" s="18">
        <v>90.566037735849093</v>
      </c>
      <c r="E16" s="18">
        <v>94</v>
      </c>
      <c r="F16" s="18">
        <v>96.2264150943396</v>
      </c>
      <c r="G16" s="18">
        <v>99.295774647887299</v>
      </c>
      <c r="H16" s="18">
        <v>98.461538461538495</v>
      </c>
      <c r="I16" s="18">
        <v>94.871794871794904</v>
      </c>
      <c r="J16" s="18">
        <v>98.125</v>
      </c>
      <c r="K16" s="18">
        <v>96.256684491978604</v>
      </c>
    </row>
    <row r="17" spans="1:11" x14ac:dyDescent="0.35">
      <c r="A17" s="9" t="s">
        <v>166</v>
      </c>
      <c r="B17" s="18">
        <v>45.762711864406803</v>
      </c>
      <c r="C17" s="18">
        <v>38.043478260869598</v>
      </c>
      <c r="D17" s="18">
        <v>43.165467625899304</v>
      </c>
      <c r="E17" s="18">
        <v>53.7593984962406</v>
      </c>
      <c r="F17" s="18">
        <v>40</v>
      </c>
      <c r="G17" s="18">
        <v>42.857142857142897</v>
      </c>
      <c r="H17" s="18">
        <v>40.983606557377101</v>
      </c>
      <c r="I17" s="18">
        <v>32.653061224489797</v>
      </c>
      <c r="J17" s="18">
        <v>44.274809160305303</v>
      </c>
      <c r="K17" s="18">
        <v>32.328767123287697</v>
      </c>
    </row>
    <row r="18" spans="1:11" x14ac:dyDescent="0.35">
      <c r="A18" s="9" t="s">
        <v>167</v>
      </c>
      <c r="B18" s="18">
        <v>13.636363636363599</v>
      </c>
      <c r="C18" s="18">
        <v>13.013698630137</v>
      </c>
      <c r="D18" s="18">
        <v>21.1111111111111</v>
      </c>
      <c r="E18" s="18">
        <v>18.125</v>
      </c>
      <c r="F18" s="18">
        <v>21.25</v>
      </c>
      <c r="G18" s="18">
        <v>23.033707865168498</v>
      </c>
      <c r="H18" s="18">
        <v>20</v>
      </c>
      <c r="I18" s="18">
        <v>23.4177215189873</v>
      </c>
      <c r="J18" s="18">
        <v>19.178082191780799</v>
      </c>
      <c r="K18" s="18">
        <v>16.071428571428601</v>
      </c>
    </row>
    <row r="19" spans="1:11" x14ac:dyDescent="0.35">
      <c r="A19" s="9" t="s">
        <v>168</v>
      </c>
      <c r="B19" s="18">
        <v>22.9508196721311</v>
      </c>
      <c r="C19" s="18">
        <v>17.1428571428571</v>
      </c>
      <c r="D19" s="18">
        <v>20</v>
      </c>
      <c r="E19" s="18">
        <v>14.084507042253501</v>
      </c>
      <c r="F19" s="18">
        <v>16.438356164383599</v>
      </c>
      <c r="G19" s="18">
        <v>26.1904761904762</v>
      </c>
      <c r="H19" s="18">
        <v>16.9491525423729</v>
      </c>
      <c r="I19" s="18">
        <v>14.117647058823501</v>
      </c>
      <c r="J19" s="18">
        <v>21.323529411764699</v>
      </c>
      <c r="K19" s="18">
        <v>15.6716417910448</v>
      </c>
    </row>
    <row r="20" spans="1:11" x14ac:dyDescent="0.35">
      <c r="A20" s="9" t="s">
        <v>169</v>
      </c>
      <c r="B20" s="17" t="s">
        <v>140</v>
      </c>
      <c r="C20" s="17" t="s">
        <v>140</v>
      </c>
      <c r="D20" s="17" t="s">
        <v>140</v>
      </c>
      <c r="E20" s="17" t="s">
        <v>140</v>
      </c>
      <c r="F20" s="18">
        <v>10.526315789473699</v>
      </c>
      <c r="G20" s="18">
        <v>10.4166666666667</v>
      </c>
      <c r="H20" s="18">
        <v>16.6666666666667</v>
      </c>
      <c r="I20" s="18">
        <v>6.5217391304347796</v>
      </c>
      <c r="J20" s="18">
        <v>2.8571428571428599</v>
      </c>
      <c r="K20" s="18">
        <v>13.846153846153801</v>
      </c>
    </row>
    <row r="21" spans="1:11" x14ac:dyDescent="0.35">
      <c r="A21" s="9" t="s">
        <v>170</v>
      </c>
      <c r="B21" s="18">
        <v>37.959183673469397</v>
      </c>
      <c r="C21" s="18">
        <v>25.783972125435501</v>
      </c>
      <c r="D21" s="18">
        <v>21.505376344085999</v>
      </c>
      <c r="E21" s="18">
        <v>31.034482758620701</v>
      </c>
      <c r="F21" s="18">
        <v>34</v>
      </c>
      <c r="G21" s="18">
        <v>33.922261484098897</v>
      </c>
      <c r="H21" s="18">
        <v>25.116279069767401</v>
      </c>
      <c r="I21" s="18">
        <v>25</v>
      </c>
      <c r="J21" s="18">
        <v>24.832214765100701</v>
      </c>
      <c r="K21" s="18">
        <v>23.776223776223802</v>
      </c>
    </row>
    <row r="22" spans="1:11" x14ac:dyDescent="0.35">
      <c r="A22" s="9" t="s">
        <v>171</v>
      </c>
      <c r="B22" s="18">
        <v>2.9585798816567999</v>
      </c>
      <c r="C22" s="18">
        <v>0</v>
      </c>
      <c r="D22" s="18">
        <v>1.16279069767442</v>
      </c>
      <c r="E22" s="18">
        <v>0</v>
      </c>
      <c r="F22" s="18">
        <v>2.12765957446809</v>
      </c>
      <c r="G22" s="18">
        <v>0</v>
      </c>
      <c r="H22" s="18">
        <v>4.4444444444444402</v>
      </c>
      <c r="I22" s="18">
        <v>0</v>
      </c>
      <c r="J22" s="17" t="s">
        <v>140</v>
      </c>
      <c r="K22" s="18">
        <v>18.181818181818201</v>
      </c>
    </row>
    <row r="23" spans="1:11" x14ac:dyDescent="0.35">
      <c r="A23" s="9" t="s">
        <v>172</v>
      </c>
      <c r="B23" s="18">
        <v>28.160919540229902</v>
      </c>
      <c r="C23" s="18">
        <v>24.390243902439</v>
      </c>
      <c r="D23" s="18">
        <v>27.411167512690401</v>
      </c>
      <c r="E23" s="18">
        <v>28.571428571428601</v>
      </c>
      <c r="F23" s="18">
        <v>30.322580645161299</v>
      </c>
      <c r="G23" s="18">
        <v>26.490066225165599</v>
      </c>
      <c r="H23" s="18">
        <v>30.519480519480499</v>
      </c>
      <c r="I23" s="18">
        <v>23.1404958677686</v>
      </c>
      <c r="J23" s="18">
        <v>16.153846153846199</v>
      </c>
      <c r="K23" s="18">
        <v>19.580419580419601</v>
      </c>
    </row>
    <row r="24" spans="1:11" x14ac:dyDescent="0.35">
      <c r="A24" s="11" t="s">
        <v>173</v>
      </c>
      <c r="B24" s="20">
        <v>31.973924795293701</v>
      </c>
      <c r="C24" s="20">
        <v>32.6520836659748</v>
      </c>
      <c r="D24" s="20">
        <v>31.968978888410199</v>
      </c>
      <c r="E24" s="20">
        <v>30.7984087334629</v>
      </c>
      <c r="F24" s="20">
        <v>31.778543905901401</v>
      </c>
      <c r="G24" s="20">
        <v>34.960597687033101</v>
      </c>
      <c r="H24" s="20">
        <v>30.6691449814126</v>
      </c>
      <c r="I24" s="20">
        <v>28.655429243434</v>
      </c>
      <c r="J24" s="20">
        <v>27.364001460387001</v>
      </c>
      <c r="K24" s="20">
        <v>28.183504806881398</v>
      </c>
    </row>
    <row r="25" spans="1:11" x14ac:dyDescent="0.35">
      <c r="A25" s="9" t="s">
        <v>174</v>
      </c>
      <c r="B25" s="18">
        <v>55.4484088717454</v>
      </c>
      <c r="C25" s="18">
        <v>58.324821246169599</v>
      </c>
      <c r="D25" s="18">
        <v>62.121212121212103</v>
      </c>
      <c r="E25" s="18">
        <v>62.084765177548697</v>
      </c>
      <c r="F25" s="18">
        <v>64.039408866995103</v>
      </c>
      <c r="G25" s="18">
        <v>65.751633986928098</v>
      </c>
      <c r="H25" s="18">
        <v>60.248447204968897</v>
      </c>
      <c r="I25" s="18">
        <v>56.939501779359396</v>
      </c>
      <c r="J25" s="18">
        <v>51.374570446735397</v>
      </c>
      <c r="K25" s="18">
        <v>44.540727902946301</v>
      </c>
    </row>
    <row r="26" spans="1:11" x14ac:dyDescent="0.35">
      <c r="A26" s="9" t="s">
        <v>175</v>
      </c>
      <c r="B26" s="18">
        <v>42.201834862385297</v>
      </c>
      <c r="C26" s="18">
        <v>36.792452830188701</v>
      </c>
      <c r="D26" s="18">
        <v>36.734693877551003</v>
      </c>
      <c r="E26" s="18">
        <v>49.456521739130402</v>
      </c>
      <c r="F26" s="18">
        <v>51.700680272108798</v>
      </c>
      <c r="G26" s="18">
        <v>45.962732919254698</v>
      </c>
      <c r="H26" s="18">
        <v>36.842105263157897</v>
      </c>
      <c r="I26" s="18">
        <v>38.5416666666667</v>
      </c>
      <c r="J26" s="18">
        <v>33.3333333333333</v>
      </c>
      <c r="K26" s="18">
        <v>32.773109243697498</v>
      </c>
    </row>
    <row r="27" spans="1:11" x14ac:dyDescent="0.35">
      <c r="A27" s="9" t="s">
        <v>176</v>
      </c>
      <c r="B27" s="18">
        <v>39.160839160839203</v>
      </c>
      <c r="C27" s="18">
        <v>50.892857142857103</v>
      </c>
      <c r="D27" s="18">
        <v>39.603960396039597</v>
      </c>
      <c r="E27" s="18">
        <v>44.680851063829799</v>
      </c>
      <c r="F27" s="18">
        <v>46.428571428571402</v>
      </c>
      <c r="G27" s="18">
        <v>48.181818181818201</v>
      </c>
      <c r="H27" s="18">
        <v>35.5555555555556</v>
      </c>
      <c r="I27" s="18">
        <v>49.230769230769198</v>
      </c>
      <c r="J27" s="18">
        <v>38.3720930232558</v>
      </c>
      <c r="K27" s="18">
        <v>36.144578313253</v>
      </c>
    </row>
    <row r="28" spans="1:11" x14ac:dyDescent="0.35">
      <c r="A28" s="9" t="s">
        <v>177</v>
      </c>
      <c r="B28" s="18">
        <v>26.470588235294102</v>
      </c>
      <c r="C28" s="18">
        <v>27.358490566037698</v>
      </c>
      <c r="D28" s="18">
        <v>31.4569536423841</v>
      </c>
      <c r="E28" s="18">
        <v>34.4444444444444</v>
      </c>
      <c r="F28" s="18">
        <v>30.5220883534137</v>
      </c>
      <c r="G28" s="18">
        <v>36.036036036036002</v>
      </c>
      <c r="H28" s="18">
        <v>28.217821782178198</v>
      </c>
      <c r="I28" s="18">
        <v>32.530120481927703</v>
      </c>
      <c r="J28" s="18">
        <v>25</v>
      </c>
      <c r="K28" s="18">
        <v>22.5490196078431</v>
      </c>
    </row>
    <row r="29" spans="1:11" x14ac:dyDescent="0.35">
      <c r="A29" s="9" t="s">
        <v>178</v>
      </c>
      <c r="B29" s="18">
        <v>29.424372320881801</v>
      </c>
      <c r="C29" s="18">
        <v>30.639585133967199</v>
      </c>
      <c r="D29" s="18">
        <v>28.5172832019406</v>
      </c>
      <c r="E29" s="18">
        <v>26.1203585147247</v>
      </c>
      <c r="F29" s="18">
        <v>26.408761702879399</v>
      </c>
      <c r="G29" s="18">
        <v>30.769230769230798</v>
      </c>
      <c r="H29" s="18">
        <v>26.281814828476602</v>
      </c>
      <c r="I29" s="18">
        <v>23.1142643764003</v>
      </c>
      <c r="J29" s="18">
        <v>23.594674556213</v>
      </c>
      <c r="K29" s="18">
        <v>28.129161118508701</v>
      </c>
    </row>
    <row r="30" spans="1:11" x14ac:dyDescent="0.35">
      <c r="A30" s="9" t="s">
        <v>179</v>
      </c>
      <c r="B30" s="18">
        <v>29.918509895227</v>
      </c>
      <c r="C30" s="18">
        <v>31.2686885946177</v>
      </c>
      <c r="D30" s="18">
        <v>29.3836598184424</v>
      </c>
      <c r="E30" s="18">
        <v>29.788418708240499</v>
      </c>
      <c r="F30" s="18">
        <v>32.680538555691598</v>
      </c>
      <c r="G30" s="18">
        <v>36.247478143913902</v>
      </c>
      <c r="H30" s="18">
        <v>32.065217391304301</v>
      </c>
      <c r="I30" s="18">
        <v>26.614699331848598</v>
      </c>
      <c r="J30" s="18">
        <v>27.414634146341498</v>
      </c>
      <c r="K30" s="18">
        <v>26.229508196721302</v>
      </c>
    </row>
    <row r="31" spans="1:11" x14ac:dyDescent="0.35">
      <c r="A31" s="9" t="s">
        <v>180</v>
      </c>
      <c r="B31" s="18">
        <v>23.494860499265801</v>
      </c>
      <c r="C31" s="18">
        <v>21.760797342192699</v>
      </c>
      <c r="D31" s="18">
        <v>30.275229357798199</v>
      </c>
      <c r="E31" s="18">
        <v>26.422018348623901</v>
      </c>
      <c r="F31" s="18">
        <v>28.237791932059402</v>
      </c>
      <c r="G31" s="18">
        <v>27.980535279805402</v>
      </c>
      <c r="H31" s="18">
        <v>26.201923076923102</v>
      </c>
      <c r="I31" s="18">
        <v>20.370370370370399</v>
      </c>
      <c r="J31" s="18">
        <v>17.021276595744698</v>
      </c>
      <c r="K31" s="18">
        <v>16.883116883116902</v>
      </c>
    </row>
    <row r="32" spans="1:11" x14ac:dyDescent="0.35">
      <c r="A32" s="9" t="s">
        <v>181</v>
      </c>
      <c r="B32" s="18">
        <v>33.422698838248401</v>
      </c>
      <c r="C32" s="18">
        <v>30.098039215686299</v>
      </c>
      <c r="D32" s="18">
        <v>33.807439824945298</v>
      </c>
      <c r="E32" s="18">
        <v>31.289111389236499</v>
      </c>
      <c r="F32" s="18">
        <v>32.462686567164198</v>
      </c>
      <c r="G32" s="18">
        <v>33.1877729257642</v>
      </c>
      <c r="H32" s="18">
        <v>29.28</v>
      </c>
      <c r="I32" s="18">
        <v>27.790973871734</v>
      </c>
      <c r="J32" s="18">
        <v>22.807017543859601</v>
      </c>
      <c r="K32" s="18">
        <v>21.268656716417901</v>
      </c>
    </row>
    <row r="33" spans="1:11" x14ac:dyDescent="0.35">
      <c r="A33" s="11" t="s">
        <v>182</v>
      </c>
      <c r="B33" s="20">
        <v>14.9581172716394</v>
      </c>
      <c r="C33" s="20">
        <v>14.3499591169256</v>
      </c>
      <c r="D33" s="20">
        <v>16.1521252796421</v>
      </c>
      <c r="E33" s="20">
        <v>16.2107396149949</v>
      </c>
      <c r="F33" s="20">
        <v>18.555008210180599</v>
      </c>
      <c r="G33" s="20">
        <v>18.8275084554679</v>
      </c>
      <c r="H33" s="20">
        <v>18.7209302325581</v>
      </c>
      <c r="I33" s="20">
        <v>20.857863751051301</v>
      </c>
      <c r="J33" s="20">
        <v>16.2180349932705</v>
      </c>
      <c r="K33" s="20">
        <v>15.1847575057737</v>
      </c>
    </row>
    <row r="34" spans="1:11" x14ac:dyDescent="0.35">
      <c r="A34" s="9" t="s">
        <v>183</v>
      </c>
      <c r="B34" s="18">
        <v>37.692307692307701</v>
      </c>
      <c r="C34" s="18">
        <v>34.586466165413498</v>
      </c>
      <c r="D34" s="18">
        <v>43.1034482758621</v>
      </c>
      <c r="E34" s="18">
        <v>42.982456140350898</v>
      </c>
      <c r="F34" s="18">
        <v>45.161290322580598</v>
      </c>
      <c r="G34" s="18">
        <v>59.663865546218503</v>
      </c>
      <c r="H34" s="18">
        <v>56.557377049180303</v>
      </c>
      <c r="I34" s="18">
        <v>40.909090909090899</v>
      </c>
      <c r="J34" s="18">
        <v>28.125</v>
      </c>
      <c r="K34" s="18">
        <v>37.5</v>
      </c>
    </row>
    <row r="35" spans="1:11" x14ac:dyDescent="0.35">
      <c r="A35" s="9" t="s">
        <v>184</v>
      </c>
      <c r="B35" s="18">
        <v>11.9604784191368</v>
      </c>
      <c r="C35" s="18">
        <v>11.3685344827586</v>
      </c>
      <c r="D35" s="18">
        <v>13.173302107728301</v>
      </c>
      <c r="E35" s="18">
        <v>12.865895166780099</v>
      </c>
      <c r="F35" s="18">
        <v>13.882863340564001</v>
      </c>
      <c r="G35" s="18">
        <v>14.126394052044599</v>
      </c>
      <c r="H35" s="18">
        <v>14.058956916099801</v>
      </c>
      <c r="I35" s="18">
        <v>16.357308584686798</v>
      </c>
      <c r="J35" s="18">
        <v>10.763209393346401</v>
      </c>
      <c r="K35" s="18">
        <v>11.9415109666937</v>
      </c>
    </row>
    <row r="36" spans="1:11" x14ac:dyDescent="0.35">
      <c r="A36" s="9" t="s">
        <v>185</v>
      </c>
      <c r="B36" s="18">
        <v>21.145374449339201</v>
      </c>
      <c r="C36" s="18">
        <v>20.568927789934399</v>
      </c>
      <c r="D36" s="18">
        <v>20.924574209245701</v>
      </c>
      <c r="E36" s="18">
        <v>20.9718670076726</v>
      </c>
      <c r="F36" s="18">
        <v>28.4375</v>
      </c>
      <c r="G36" s="18">
        <v>23.548387096774199</v>
      </c>
      <c r="H36" s="18">
        <v>24.363636363636399</v>
      </c>
      <c r="I36" s="18">
        <v>30.651340996168599</v>
      </c>
      <c r="J36" s="18">
        <v>28.260869565217401</v>
      </c>
      <c r="K36" s="18">
        <v>19.7530864197531</v>
      </c>
    </row>
    <row r="37" spans="1:11" x14ac:dyDescent="0.35">
      <c r="A37" s="11" t="s">
        <v>186</v>
      </c>
      <c r="B37" s="20">
        <v>20.896094648627901</v>
      </c>
      <c r="C37" s="20">
        <v>19.573965767022599</v>
      </c>
      <c r="D37" s="20">
        <v>19.0021623332103</v>
      </c>
      <c r="E37" s="20">
        <v>19.460761278195498</v>
      </c>
      <c r="F37" s="20">
        <v>19.935159454810101</v>
      </c>
      <c r="G37" s="20">
        <v>21.742240022886602</v>
      </c>
      <c r="H37" s="20">
        <v>20.054316752430001</v>
      </c>
      <c r="I37" s="20">
        <v>20.816044260027699</v>
      </c>
      <c r="J37" s="20">
        <v>18.230825777995602</v>
      </c>
      <c r="K37" s="20">
        <v>16.8781542898342</v>
      </c>
    </row>
    <row r="38" spans="1:11" x14ac:dyDescent="0.35">
      <c r="A38" s="9" t="s">
        <v>187</v>
      </c>
      <c r="B38" s="18">
        <v>21.1767138868783</v>
      </c>
      <c r="C38" s="18">
        <v>20.787134152432301</v>
      </c>
      <c r="D38" s="18">
        <v>20.074678195932002</v>
      </c>
      <c r="E38" s="18">
        <v>19.2869796279894</v>
      </c>
      <c r="F38" s="18">
        <v>19.782930439072501</v>
      </c>
      <c r="G38" s="18">
        <v>21.074266922444501</v>
      </c>
      <c r="H38" s="18">
        <v>18.3015914427341</v>
      </c>
      <c r="I38" s="18">
        <v>19.8551153163808</v>
      </c>
      <c r="J38" s="18">
        <v>16.5361293582617</v>
      </c>
      <c r="K38" s="18">
        <v>15.895283331492299</v>
      </c>
    </row>
    <row r="39" spans="1:11" x14ac:dyDescent="0.35">
      <c r="A39" s="9" t="s">
        <v>188</v>
      </c>
      <c r="B39" s="18">
        <v>38.182897862232799</v>
      </c>
      <c r="C39" s="18">
        <v>37.011349306431299</v>
      </c>
      <c r="D39" s="18">
        <v>34.184016118200098</v>
      </c>
      <c r="E39" s="18">
        <v>33.983286908078</v>
      </c>
      <c r="F39" s="18">
        <v>34.214092140921402</v>
      </c>
      <c r="G39" s="18">
        <v>38.0620645978467</v>
      </c>
      <c r="H39" s="18">
        <v>34.7578347578348</v>
      </c>
      <c r="I39" s="18">
        <v>34.707337180544101</v>
      </c>
      <c r="J39" s="18">
        <v>30.877642536835399</v>
      </c>
      <c r="K39" s="18">
        <v>25.989044430919101</v>
      </c>
    </row>
    <row r="40" spans="1:11" x14ac:dyDescent="0.35">
      <c r="A40" s="9" t="s">
        <v>189</v>
      </c>
      <c r="B40" s="18">
        <v>40.796252927400502</v>
      </c>
      <c r="C40" s="18">
        <v>39.641539272535603</v>
      </c>
      <c r="D40" s="18">
        <v>38.048780487804898</v>
      </c>
      <c r="E40" s="18">
        <v>39.656912209889001</v>
      </c>
      <c r="F40" s="18">
        <v>38.315672058003301</v>
      </c>
      <c r="G40" s="18">
        <v>41.677096370463097</v>
      </c>
      <c r="H40" s="18">
        <v>35.507246376811601</v>
      </c>
      <c r="I40" s="18">
        <v>31.9018404907975</v>
      </c>
      <c r="J40" s="18">
        <v>30.4721030042918</v>
      </c>
      <c r="K40" s="18">
        <v>26.3263935527199</v>
      </c>
    </row>
    <row r="41" spans="1:11" x14ac:dyDescent="0.35">
      <c r="A41" s="9" t="s">
        <v>190</v>
      </c>
      <c r="B41" s="18">
        <v>4.1439476553980397</v>
      </c>
      <c r="C41" s="18">
        <v>3.7014685174009299</v>
      </c>
      <c r="D41" s="18">
        <v>4.5543776992540197</v>
      </c>
      <c r="E41" s="18">
        <v>5.2403736614262897</v>
      </c>
      <c r="F41" s="18">
        <v>4.9116997792494503</v>
      </c>
      <c r="G41" s="18">
        <v>5.8115644261813904</v>
      </c>
      <c r="H41" s="18">
        <v>5.6187766714082503</v>
      </c>
      <c r="I41" s="18">
        <v>4.6021840873634901</v>
      </c>
      <c r="J41" s="18">
        <v>4.3109079033311604</v>
      </c>
      <c r="K41" s="18">
        <v>3.48763474952441</v>
      </c>
    </row>
    <row r="42" spans="1:11" x14ac:dyDescent="0.35">
      <c r="A42" s="9" t="s">
        <v>191</v>
      </c>
      <c r="B42" s="18">
        <v>34.615384615384599</v>
      </c>
      <c r="C42" s="18">
        <v>25.581395348837201</v>
      </c>
      <c r="D42" s="18">
        <v>25.8278145695364</v>
      </c>
      <c r="E42" s="18">
        <v>36.216216216216203</v>
      </c>
      <c r="F42" s="18">
        <v>34.513274336283203</v>
      </c>
      <c r="G42" s="18">
        <v>37</v>
      </c>
      <c r="H42" s="18">
        <v>45.631067961165101</v>
      </c>
      <c r="I42" s="18">
        <v>50</v>
      </c>
      <c r="J42" s="18">
        <v>28.571428571428601</v>
      </c>
      <c r="K42" s="18">
        <v>25.925925925925899</v>
      </c>
    </row>
    <row r="43" spans="1:11" x14ac:dyDescent="0.35">
      <c r="A43" s="11" t="s">
        <v>192</v>
      </c>
      <c r="B43" s="19" t="s">
        <v>140</v>
      </c>
      <c r="C43" s="19" t="s">
        <v>140</v>
      </c>
      <c r="D43" s="19" t="s">
        <v>140</v>
      </c>
      <c r="E43" s="19" t="s">
        <v>140</v>
      </c>
      <c r="F43" s="19" t="s">
        <v>140</v>
      </c>
      <c r="G43" s="19" t="s">
        <v>140</v>
      </c>
      <c r="H43" s="19" t="s">
        <v>140</v>
      </c>
      <c r="I43" s="20">
        <v>13.5135135135135</v>
      </c>
      <c r="J43" s="20">
        <v>0</v>
      </c>
      <c r="K43" s="20">
        <v>0</v>
      </c>
    </row>
    <row r="44" spans="1:11" x14ac:dyDescent="0.35">
      <c r="A44" s="11" t="s">
        <v>193</v>
      </c>
      <c r="B44" s="20">
        <v>4.5429448911280597</v>
      </c>
      <c r="C44" s="20">
        <v>4.6418754213993099</v>
      </c>
      <c r="D44" s="20">
        <v>5.21926755306741</v>
      </c>
      <c r="E44" s="20">
        <v>5.3414511674617096</v>
      </c>
      <c r="F44" s="20">
        <v>5.674370874828</v>
      </c>
      <c r="G44" s="20">
        <v>5.4683469673520504</v>
      </c>
      <c r="H44" s="20">
        <v>5.3319841208064096</v>
      </c>
      <c r="I44" s="20">
        <v>7.3951375901683098</v>
      </c>
      <c r="J44" s="20">
        <v>5.5499461497038203</v>
      </c>
      <c r="K44" s="20">
        <v>5.1606248157972301</v>
      </c>
    </row>
    <row r="45" spans="1:11" x14ac:dyDescent="0.35">
      <c r="A45" s="11" t="s">
        <v>194</v>
      </c>
      <c r="B45" s="20">
        <v>13.59565807327</v>
      </c>
      <c r="C45" s="20">
        <v>12.8346504931691</v>
      </c>
      <c r="D45" s="20">
        <v>12.1458710066305</v>
      </c>
      <c r="E45" s="20">
        <v>12.0621045077957</v>
      </c>
      <c r="F45" s="20">
        <v>12.6102292768959</v>
      </c>
      <c r="G45" s="20">
        <v>13.487899813843301</v>
      </c>
      <c r="H45" s="20">
        <v>12.7802494983861</v>
      </c>
      <c r="I45" s="20">
        <v>13.6070627802691</v>
      </c>
      <c r="J45" s="20">
        <v>11.664205863741801</v>
      </c>
      <c r="K45" s="20">
        <v>10.1463860933211</v>
      </c>
    </row>
    <row r="46" spans="1:11" x14ac:dyDescent="0.35">
      <c r="A46" s="9" t="s">
        <v>195</v>
      </c>
      <c r="B46" s="18">
        <v>13.6232527179942</v>
      </c>
      <c r="C46" s="18">
        <v>12.7831928345627</v>
      </c>
      <c r="D46" s="18">
        <v>12.1902937420179</v>
      </c>
      <c r="E46" s="18">
        <v>12.050335111475899</v>
      </c>
      <c r="F46" s="18">
        <v>12.6603672121072</v>
      </c>
      <c r="G46" s="18">
        <v>13.518029903254201</v>
      </c>
      <c r="H46" s="18">
        <v>12.7102463860351</v>
      </c>
      <c r="I46" s="18">
        <v>13.5935006528362</v>
      </c>
      <c r="J46" s="18">
        <v>11.600394347683199</v>
      </c>
      <c r="K46" s="18">
        <v>10.1201172798638</v>
      </c>
    </row>
    <row r="47" spans="1:11" x14ac:dyDescent="0.35">
      <c r="A47" s="9" t="s">
        <v>196</v>
      </c>
      <c r="B47" s="18">
        <v>18.0667433831991</v>
      </c>
      <c r="C47" s="18">
        <v>18.127962085308098</v>
      </c>
      <c r="D47" s="18">
        <v>13.7150466045273</v>
      </c>
      <c r="E47" s="18">
        <v>13.6</v>
      </c>
      <c r="F47" s="18">
        <v>12.5233644859813</v>
      </c>
      <c r="G47" s="18">
        <v>13.9705882352941</v>
      </c>
      <c r="H47" s="18">
        <v>15.5294117647059</v>
      </c>
      <c r="I47" s="18">
        <v>14.8471615720524</v>
      </c>
      <c r="J47" s="18">
        <v>13.7426900584795</v>
      </c>
      <c r="K47" s="18">
        <v>11.304347826087</v>
      </c>
    </row>
    <row r="48" spans="1:11" x14ac:dyDescent="0.35">
      <c r="A48" s="9" t="s">
        <v>197</v>
      </c>
      <c r="B48" s="18">
        <v>0.64724919093851097</v>
      </c>
      <c r="C48" s="18">
        <v>0.39682539682539703</v>
      </c>
      <c r="D48" s="18">
        <v>2</v>
      </c>
      <c r="E48" s="18">
        <v>2.8985507246376798</v>
      </c>
      <c r="F48" s="18">
        <v>2.38095238095238</v>
      </c>
      <c r="G48" s="18">
        <v>0</v>
      </c>
      <c r="H48" s="18">
        <v>0</v>
      </c>
      <c r="I48" s="17" t="s">
        <v>140</v>
      </c>
      <c r="J48" s="17" t="s">
        <v>140</v>
      </c>
      <c r="K48" s="17" t="s">
        <v>140</v>
      </c>
    </row>
    <row r="49" spans="1:11" x14ac:dyDescent="0.35">
      <c r="A49" s="9" t="s">
        <v>198</v>
      </c>
      <c r="B49" s="18">
        <v>7.3170731707317103</v>
      </c>
      <c r="C49" s="18">
        <v>0</v>
      </c>
      <c r="D49" s="18">
        <v>0</v>
      </c>
      <c r="E49" s="18">
        <v>0</v>
      </c>
      <c r="F49" s="18">
        <v>0</v>
      </c>
      <c r="G49" s="17" t="s">
        <v>140</v>
      </c>
      <c r="H49" s="17" t="s">
        <v>140</v>
      </c>
      <c r="I49" s="17" t="s">
        <v>140</v>
      </c>
      <c r="J49" s="17" t="s">
        <v>140</v>
      </c>
      <c r="K49" s="17" t="s">
        <v>140</v>
      </c>
    </row>
    <row r="50" spans="1:11" x14ac:dyDescent="0.35">
      <c r="A50" s="11" t="s">
        <v>199</v>
      </c>
      <c r="B50" s="20">
        <v>9.4170403587443907</v>
      </c>
      <c r="C50" s="20">
        <v>8.9687870406953802</v>
      </c>
      <c r="D50" s="20">
        <v>10.3356890459364</v>
      </c>
      <c r="E50" s="20">
        <v>11.559139784946201</v>
      </c>
      <c r="F50" s="20">
        <v>13.2659507264687</v>
      </c>
      <c r="G50" s="20">
        <v>13.527272727272701</v>
      </c>
      <c r="H50" s="20">
        <v>15.1330798479087</v>
      </c>
      <c r="I50" s="20">
        <v>16.8152866242038</v>
      </c>
      <c r="J50" s="20">
        <v>20.910623946037099</v>
      </c>
      <c r="K50" s="20">
        <v>24.326192121630999</v>
      </c>
    </row>
    <row r="51" spans="1:11" x14ac:dyDescent="0.35">
      <c r="A51" s="9" t="s">
        <v>200</v>
      </c>
      <c r="B51" s="18">
        <v>5.7394002068252297</v>
      </c>
      <c r="C51" s="18">
        <v>5.3667262969588503</v>
      </c>
      <c r="D51" s="18">
        <v>6.2987012987012996</v>
      </c>
      <c r="E51" s="18">
        <v>6.4303380049464103</v>
      </c>
      <c r="F51" s="18">
        <v>6.2430323299888499</v>
      </c>
      <c r="G51" s="18">
        <v>6.8</v>
      </c>
      <c r="H51" s="18">
        <v>7.01219512195122</v>
      </c>
      <c r="I51" s="18">
        <v>5.4187192118226601</v>
      </c>
      <c r="J51" s="18">
        <v>6.0329067641681897</v>
      </c>
      <c r="K51" s="18">
        <v>3.7383177570093502</v>
      </c>
    </row>
    <row r="52" spans="1:11" x14ac:dyDescent="0.35">
      <c r="A52" s="9" t="s">
        <v>201</v>
      </c>
      <c r="B52" s="18">
        <v>1.7341040462427699</v>
      </c>
      <c r="C52" s="18">
        <v>1.4925373134328399</v>
      </c>
      <c r="D52" s="18">
        <v>0</v>
      </c>
      <c r="E52" s="18">
        <v>3.2608695652173898</v>
      </c>
      <c r="F52" s="18">
        <v>1.31578947368421</v>
      </c>
      <c r="G52" s="18">
        <v>0</v>
      </c>
      <c r="H52" s="18">
        <v>1.8518518518518501</v>
      </c>
      <c r="I52" s="18">
        <v>0</v>
      </c>
      <c r="J52" s="18">
        <v>0</v>
      </c>
      <c r="K52" s="18">
        <v>5.4545454545454497</v>
      </c>
    </row>
    <row r="53" spans="1:11" x14ac:dyDescent="0.35">
      <c r="A53" s="9" t="s">
        <v>202</v>
      </c>
      <c r="B53" s="18">
        <v>13.026819923371599</v>
      </c>
      <c r="C53" s="18">
        <v>11.219512195122</v>
      </c>
      <c r="D53" s="18">
        <v>16.203703703703699</v>
      </c>
      <c r="E53" s="18">
        <v>20.418848167539299</v>
      </c>
      <c r="F53" s="18">
        <v>15.714285714285699</v>
      </c>
      <c r="G53" s="18">
        <v>18.141592920354</v>
      </c>
      <c r="H53" s="18">
        <v>16.176470588235301</v>
      </c>
      <c r="I53" s="18">
        <v>17.5675675675676</v>
      </c>
      <c r="J53" s="18">
        <v>13.5</v>
      </c>
      <c r="K53" s="18">
        <v>13.9393939393939</v>
      </c>
    </row>
    <row r="54" spans="1:11" x14ac:dyDescent="0.35">
      <c r="A54" s="9" t="s">
        <v>203</v>
      </c>
      <c r="B54" s="18">
        <v>1.19047619047619</v>
      </c>
      <c r="C54" s="18">
        <v>4.3795620437956204</v>
      </c>
      <c r="D54" s="18">
        <v>4.7393364928909998</v>
      </c>
      <c r="E54" s="18">
        <v>4.14507772020725</v>
      </c>
      <c r="F54" s="18">
        <v>4.28571428571429</v>
      </c>
      <c r="G54" s="18">
        <v>2.80898876404494</v>
      </c>
      <c r="H54" s="18">
        <v>4.6511627906976702</v>
      </c>
      <c r="I54" s="18">
        <v>1.0989010989011001</v>
      </c>
      <c r="J54" s="18">
        <v>3.52112676056338</v>
      </c>
      <c r="K54" s="18">
        <v>4.3307086614173196</v>
      </c>
    </row>
    <row r="55" spans="1:11" x14ac:dyDescent="0.35">
      <c r="A55" s="9" t="s">
        <v>204</v>
      </c>
      <c r="B55" s="18">
        <v>43.727598566308203</v>
      </c>
      <c r="C55" s="18">
        <v>41.493775933610003</v>
      </c>
      <c r="D55" s="18">
        <v>49.462365591397798</v>
      </c>
      <c r="E55" s="18">
        <v>50.877192982456101</v>
      </c>
      <c r="F55" s="18">
        <v>58.421052631579002</v>
      </c>
      <c r="G55" s="18">
        <v>57.792207792207797</v>
      </c>
      <c r="H55" s="18">
        <v>62.111801242235998</v>
      </c>
      <c r="I55" s="18">
        <v>68.032786885245898</v>
      </c>
      <c r="J55" s="18">
        <v>70.114942528735597</v>
      </c>
      <c r="K55" s="18">
        <v>67.351598173515995</v>
      </c>
    </row>
    <row r="56" spans="1:11" x14ac:dyDescent="0.35">
      <c r="A56" s="11" t="s">
        <v>205</v>
      </c>
      <c r="B56" s="20">
        <v>0.88295840670651504</v>
      </c>
      <c r="C56" s="20">
        <v>0.931031829490369</v>
      </c>
      <c r="D56" s="20">
        <v>1.33783369131635</v>
      </c>
      <c r="E56" s="20">
        <v>1.5976737347665599</v>
      </c>
      <c r="F56" s="20">
        <v>1.83125045149173</v>
      </c>
      <c r="G56" s="20">
        <v>1.6209929490441199</v>
      </c>
      <c r="H56" s="20">
        <v>1.51768039436401</v>
      </c>
      <c r="I56" s="20">
        <v>2.6032981285899601</v>
      </c>
      <c r="J56" s="20">
        <v>1.5490443184205001</v>
      </c>
      <c r="K56" s="20">
        <v>1.34552034519556</v>
      </c>
    </row>
    <row r="57" spans="1:11" x14ac:dyDescent="0.35">
      <c r="A57" s="9" t="s">
        <v>206</v>
      </c>
      <c r="B57" s="18">
        <v>2.2383883603805299</v>
      </c>
      <c r="C57" s="18">
        <v>2.8437408384637899</v>
      </c>
      <c r="D57" s="18">
        <v>3.9787055197534298</v>
      </c>
      <c r="E57" s="18">
        <v>4.0436286246342101</v>
      </c>
      <c r="F57" s="18">
        <v>4.5895620246525004</v>
      </c>
      <c r="G57" s="18">
        <v>4.9711353431687</v>
      </c>
      <c r="H57" s="18">
        <v>4.4754001185536501</v>
      </c>
      <c r="I57" s="18">
        <v>5.5105348460291701</v>
      </c>
      <c r="J57" s="18">
        <v>3.4707801839216899</v>
      </c>
      <c r="K57" s="18">
        <v>3.2217467908381598</v>
      </c>
    </row>
    <row r="58" spans="1:11" x14ac:dyDescent="0.35">
      <c r="A58" s="9" t="s">
        <v>207</v>
      </c>
      <c r="B58" s="18">
        <v>1.7844047910046399</v>
      </c>
      <c r="C58" s="18">
        <v>2.4178212442271101</v>
      </c>
      <c r="D58" s="18">
        <v>2.7424370935821298</v>
      </c>
      <c r="E58" s="18">
        <v>2.4766097963676401</v>
      </c>
      <c r="F58" s="18">
        <v>2.0491803278688501</v>
      </c>
      <c r="G58" s="18">
        <v>1.97072072072072</v>
      </c>
      <c r="H58" s="18">
        <v>1.6754850088183399</v>
      </c>
      <c r="I58" s="18">
        <v>2.1023765996343702</v>
      </c>
      <c r="J58" s="18">
        <v>1.45944428852091</v>
      </c>
      <c r="K58" s="18">
        <v>1.10413509417623</v>
      </c>
    </row>
    <row r="59" spans="1:11" x14ac:dyDescent="0.35">
      <c r="A59" s="9" t="s">
        <v>208</v>
      </c>
      <c r="B59" s="18">
        <v>0</v>
      </c>
      <c r="C59" s="18">
        <v>0</v>
      </c>
      <c r="D59" s="18">
        <v>0</v>
      </c>
      <c r="E59" s="18">
        <v>0</v>
      </c>
      <c r="F59" s="18">
        <v>0</v>
      </c>
      <c r="G59" s="18">
        <v>0</v>
      </c>
      <c r="H59" s="18">
        <v>1.0897994768962501E-2</v>
      </c>
      <c r="I59" s="18">
        <v>0</v>
      </c>
      <c r="J59" s="18">
        <v>0</v>
      </c>
      <c r="K59" s="18">
        <v>0</v>
      </c>
    </row>
    <row r="60" spans="1:11" x14ac:dyDescent="0.35">
      <c r="A60" s="9" t="s">
        <v>209</v>
      </c>
      <c r="B60" s="18">
        <v>2.3018203170874898</v>
      </c>
      <c r="C60" s="18">
        <v>2.0956280862338899</v>
      </c>
      <c r="D60" s="18">
        <v>2.9886148007590099</v>
      </c>
      <c r="E60" s="18">
        <v>3.3361250697934102</v>
      </c>
      <c r="F60" s="18">
        <v>3.5967066300736699</v>
      </c>
      <c r="G60" s="18">
        <v>2.85228313489467</v>
      </c>
      <c r="H60" s="18">
        <v>2.8367670364500799</v>
      </c>
      <c r="I60" s="18">
        <v>3.9891205802357201</v>
      </c>
      <c r="J60" s="18">
        <v>2.30414746543779</v>
      </c>
      <c r="K60" s="18">
        <v>1.77727050383173</v>
      </c>
    </row>
    <row r="61" spans="1:11" x14ac:dyDescent="0.35">
      <c r="A61" s="9" t="s">
        <v>210</v>
      </c>
      <c r="B61" s="18">
        <v>0</v>
      </c>
      <c r="C61" s="18">
        <v>0</v>
      </c>
      <c r="D61" s="18">
        <v>0</v>
      </c>
      <c r="E61" s="18">
        <v>0</v>
      </c>
      <c r="F61" s="18">
        <v>0.101936799184506</v>
      </c>
      <c r="G61" s="18">
        <v>0</v>
      </c>
      <c r="H61" s="18">
        <v>0</v>
      </c>
      <c r="I61" s="18">
        <v>0</v>
      </c>
      <c r="J61" s="18">
        <v>0</v>
      </c>
      <c r="K61" s="18">
        <v>0</v>
      </c>
    </row>
    <row r="62" spans="1:11" x14ac:dyDescent="0.35">
      <c r="A62" s="9" t="s">
        <v>211</v>
      </c>
      <c r="B62" s="18">
        <v>0</v>
      </c>
      <c r="C62" s="18">
        <v>0</v>
      </c>
      <c r="D62" s="18">
        <v>0</v>
      </c>
      <c r="E62" s="18">
        <v>0</v>
      </c>
      <c r="F62" s="18">
        <v>0</v>
      </c>
      <c r="G62" s="18">
        <v>0</v>
      </c>
      <c r="H62" s="18">
        <v>0</v>
      </c>
      <c r="I62" s="18">
        <v>0</v>
      </c>
      <c r="J62" s="18">
        <v>0</v>
      </c>
      <c r="K62" s="18">
        <v>0</v>
      </c>
    </row>
    <row r="63" spans="1:11" x14ac:dyDescent="0.35">
      <c r="A63" s="9" t="s">
        <v>212</v>
      </c>
      <c r="B63" s="18">
        <v>0</v>
      </c>
      <c r="C63" s="18">
        <v>0</v>
      </c>
      <c r="D63" s="18">
        <v>0</v>
      </c>
      <c r="E63" s="18">
        <v>0</v>
      </c>
      <c r="F63" s="18">
        <v>0.116144018583043</v>
      </c>
      <c r="G63" s="18">
        <v>0</v>
      </c>
      <c r="H63" s="18">
        <v>0</v>
      </c>
      <c r="I63" s="18">
        <v>0</v>
      </c>
      <c r="J63" s="18">
        <v>0</v>
      </c>
      <c r="K63" s="18">
        <v>0</v>
      </c>
    </row>
    <row r="64" spans="1:11" x14ac:dyDescent="0.35">
      <c r="A64" s="9" t="s">
        <v>213</v>
      </c>
      <c r="B64" s="18">
        <v>0.25334781035106801</v>
      </c>
      <c r="C64" s="18">
        <v>0.112528132033008</v>
      </c>
      <c r="D64" s="18">
        <v>0.32180209171359597</v>
      </c>
      <c r="E64" s="18">
        <v>0.35794183445190197</v>
      </c>
      <c r="F64" s="18">
        <v>0.30753459764223501</v>
      </c>
      <c r="G64" s="18">
        <v>0.14278914802475001</v>
      </c>
      <c r="H64" s="18">
        <v>0.167224080267559</v>
      </c>
      <c r="I64" s="18">
        <v>0.16260162601625999</v>
      </c>
      <c r="J64" s="18">
        <v>8.1900081900081897E-2</v>
      </c>
      <c r="K64" s="18">
        <v>0.153374233128834</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65"/>
  <sheetViews>
    <sheetView showGridLines="0" workbookViewId="0"/>
  </sheetViews>
  <sheetFormatPr defaultColWidth="11.07421875" defaultRowHeight="15.5" x14ac:dyDescent="0.35"/>
  <cols>
    <col min="1" max="1" width="37.69140625" customWidth="1"/>
    <col min="2" max="16" width="10.69140625" customWidth="1"/>
  </cols>
  <sheetData>
    <row r="1" spans="1:16" ht="20" x14ac:dyDescent="0.4">
      <c r="A1" s="5" t="s">
        <v>332</v>
      </c>
    </row>
    <row r="2" spans="1:16" x14ac:dyDescent="0.35">
      <c r="A2" t="s">
        <v>62</v>
      </c>
    </row>
    <row r="3" spans="1:16" x14ac:dyDescent="0.35">
      <c r="A3" t="s">
        <v>259</v>
      </c>
    </row>
    <row r="4" spans="1:16" ht="93" x14ac:dyDescent="0.35">
      <c r="A4" s="21" t="s">
        <v>143</v>
      </c>
      <c r="B4" s="21" t="s">
        <v>333</v>
      </c>
      <c r="C4" s="21" t="s">
        <v>334</v>
      </c>
      <c r="D4" s="21" t="s">
        <v>335</v>
      </c>
      <c r="E4" s="21" t="s">
        <v>336</v>
      </c>
      <c r="F4" s="21" t="s">
        <v>337</v>
      </c>
      <c r="G4" s="21" t="s">
        <v>338</v>
      </c>
      <c r="H4" s="21" t="s">
        <v>339</v>
      </c>
      <c r="I4" s="21" t="s">
        <v>340</v>
      </c>
      <c r="J4" s="21" t="s">
        <v>341</v>
      </c>
      <c r="K4" s="21" t="s">
        <v>342</v>
      </c>
      <c r="L4" s="21" t="s">
        <v>343</v>
      </c>
      <c r="M4" s="21" t="s">
        <v>344</v>
      </c>
      <c r="N4" s="21" t="s">
        <v>345</v>
      </c>
      <c r="O4" s="21" t="s">
        <v>346</v>
      </c>
      <c r="P4" s="21" t="s">
        <v>347</v>
      </c>
    </row>
    <row r="5" spans="1:16" x14ac:dyDescent="0.35">
      <c r="A5" s="11" t="s">
        <v>154</v>
      </c>
      <c r="B5" s="20">
        <v>8923</v>
      </c>
      <c r="C5" s="20">
        <v>2371</v>
      </c>
      <c r="D5" s="20">
        <v>2592</v>
      </c>
      <c r="E5" s="20">
        <v>1535</v>
      </c>
      <c r="F5" s="20">
        <v>1401</v>
      </c>
      <c r="G5" s="20">
        <v>492</v>
      </c>
      <c r="H5" s="20">
        <v>505</v>
      </c>
      <c r="I5" s="20">
        <v>27</v>
      </c>
      <c r="J5" s="20">
        <v>386.34730673878698</v>
      </c>
      <c r="K5" s="20">
        <v>26.571780791213701</v>
      </c>
      <c r="L5" s="20">
        <v>29.048526280398999</v>
      </c>
      <c r="M5" s="20">
        <v>17.202734506332</v>
      </c>
      <c r="N5" s="20">
        <v>15.7009974223916</v>
      </c>
      <c r="O5" s="20">
        <v>5.5138406365572097</v>
      </c>
      <c r="P5" s="20">
        <v>5.96212036310658</v>
      </c>
    </row>
    <row r="6" spans="1:16" x14ac:dyDescent="0.35">
      <c r="A6" s="11" t="s">
        <v>155</v>
      </c>
      <c r="B6" s="20">
        <v>7172</v>
      </c>
      <c r="C6" s="20">
        <v>1798</v>
      </c>
      <c r="D6" s="20">
        <v>1842</v>
      </c>
      <c r="E6" s="20">
        <v>1243</v>
      </c>
      <c r="F6" s="20">
        <v>1291</v>
      </c>
      <c r="G6" s="20">
        <v>479</v>
      </c>
      <c r="H6" s="20">
        <v>492</v>
      </c>
      <c r="I6" s="20">
        <v>27</v>
      </c>
      <c r="J6" s="20">
        <v>436.19458093499901</v>
      </c>
      <c r="K6" s="20">
        <v>25.069715560513099</v>
      </c>
      <c r="L6" s="20">
        <v>25.6832124930284</v>
      </c>
      <c r="M6" s="20">
        <v>17.331288343558299</v>
      </c>
      <c r="N6" s="20">
        <v>18.0005577244841</v>
      </c>
      <c r="O6" s="20">
        <v>6.6787506971556097</v>
      </c>
      <c r="P6" s="20">
        <v>7.2364751812604604</v>
      </c>
    </row>
    <row r="7" spans="1:16" x14ac:dyDescent="0.35">
      <c r="A7" s="11" t="s">
        <v>156</v>
      </c>
      <c r="B7" s="20">
        <v>2435</v>
      </c>
      <c r="C7" s="20">
        <v>250</v>
      </c>
      <c r="D7" s="20">
        <v>497</v>
      </c>
      <c r="E7" s="20">
        <v>515</v>
      </c>
      <c r="F7" s="20">
        <v>678</v>
      </c>
      <c r="G7" s="20">
        <v>260</v>
      </c>
      <c r="H7" s="20">
        <v>208</v>
      </c>
      <c r="I7" s="20">
        <v>27</v>
      </c>
      <c r="J7" s="20">
        <v>578.20008336806995</v>
      </c>
      <c r="K7" s="20">
        <v>10.2669404517454</v>
      </c>
      <c r="L7" s="20">
        <v>20.410677618069801</v>
      </c>
      <c r="M7" s="20">
        <v>21.1498973305955</v>
      </c>
      <c r="N7" s="20">
        <v>27.843942505133501</v>
      </c>
      <c r="O7" s="20">
        <v>10.6776180698152</v>
      </c>
      <c r="P7" s="20">
        <v>9.6509240246406591</v>
      </c>
    </row>
    <row r="8" spans="1:16" x14ac:dyDescent="0.35">
      <c r="A8" s="9" t="s">
        <v>157</v>
      </c>
      <c r="B8" s="18">
        <v>41</v>
      </c>
      <c r="C8" s="18">
        <v>0</v>
      </c>
      <c r="D8" s="18">
        <v>0</v>
      </c>
      <c r="E8" s="18">
        <v>0</v>
      </c>
      <c r="F8" s="18">
        <v>0</v>
      </c>
      <c r="G8" s="18">
        <v>0</v>
      </c>
      <c r="H8" s="18">
        <v>14</v>
      </c>
      <c r="I8" s="18">
        <v>27</v>
      </c>
      <c r="J8" s="18">
        <v>2903.23076923077</v>
      </c>
      <c r="K8" s="18">
        <v>0</v>
      </c>
      <c r="L8" s="18">
        <v>0</v>
      </c>
      <c r="M8" s="18">
        <v>0</v>
      </c>
      <c r="N8" s="18">
        <v>0</v>
      </c>
      <c r="O8" s="18">
        <v>0</v>
      </c>
      <c r="P8" s="18">
        <v>100</v>
      </c>
    </row>
    <row r="9" spans="1:16" x14ac:dyDescent="0.35">
      <c r="A9" s="9" t="s">
        <v>158</v>
      </c>
      <c r="B9" s="18">
        <v>15</v>
      </c>
      <c r="C9" s="18">
        <v>0</v>
      </c>
      <c r="D9" s="18">
        <v>0</v>
      </c>
      <c r="E9" s="18">
        <v>0</v>
      </c>
      <c r="F9" s="18">
        <v>2</v>
      </c>
      <c r="G9" s="18">
        <v>2</v>
      </c>
      <c r="H9" s="18">
        <v>11</v>
      </c>
      <c r="I9" s="18">
        <v>0</v>
      </c>
      <c r="J9" s="18">
        <v>1712.6666666666699</v>
      </c>
      <c r="K9" s="18">
        <v>0</v>
      </c>
      <c r="L9" s="18">
        <v>0</v>
      </c>
      <c r="M9" s="18">
        <v>0</v>
      </c>
      <c r="N9" s="18">
        <v>13.3333333333333</v>
      </c>
      <c r="O9" s="18">
        <v>13.3333333333333</v>
      </c>
      <c r="P9" s="18">
        <v>73.3333333333333</v>
      </c>
    </row>
    <row r="10" spans="1:16" x14ac:dyDescent="0.35">
      <c r="A10" s="9" t="s">
        <v>159</v>
      </c>
      <c r="B10" s="18">
        <v>611</v>
      </c>
      <c r="C10" s="18">
        <v>11</v>
      </c>
      <c r="D10" s="18">
        <v>12</v>
      </c>
      <c r="E10" s="18">
        <v>65</v>
      </c>
      <c r="F10" s="18">
        <v>233</v>
      </c>
      <c r="G10" s="18">
        <v>146</v>
      </c>
      <c r="H10" s="18">
        <v>144</v>
      </c>
      <c r="I10" s="18">
        <v>0</v>
      </c>
      <c r="J10" s="18">
        <v>1106.5726072607299</v>
      </c>
      <c r="K10" s="18">
        <v>1.80032733224223</v>
      </c>
      <c r="L10" s="18">
        <v>1.96399345335516</v>
      </c>
      <c r="M10" s="18">
        <v>10.6382978723404</v>
      </c>
      <c r="N10" s="18">
        <v>38.134206219312603</v>
      </c>
      <c r="O10" s="18">
        <v>23.895253682487699</v>
      </c>
      <c r="P10" s="18">
        <v>23.567921440261902</v>
      </c>
    </row>
    <row r="11" spans="1:16" x14ac:dyDescent="0.35">
      <c r="A11" s="9" t="s">
        <v>160</v>
      </c>
      <c r="B11" s="18">
        <v>1332</v>
      </c>
      <c r="C11" s="18">
        <v>225</v>
      </c>
      <c r="D11" s="18">
        <v>445</v>
      </c>
      <c r="E11" s="18">
        <v>363</v>
      </c>
      <c r="F11" s="18">
        <v>265</v>
      </c>
      <c r="G11" s="18">
        <v>32</v>
      </c>
      <c r="H11" s="18">
        <v>2</v>
      </c>
      <c r="I11" s="18">
        <v>0</v>
      </c>
      <c r="J11" s="18">
        <v>271.256756756757</v>
      </c>
      <c r="K11" s="18">
        <v>16.891891891891898</v>
      </c>
      <c r="L11" s="18">
        <v>33.408408408408398</v>
      </c>
      <c r="M11" s="18">
        <v>27.252252252252301</v>
      </c>
      <c r="N11" s="18">
        <v>19.8948948948949</v>
      </c>
      <c r="O11" s="18">
        <v>2.4024024024024002</v>
      </c>
      <c r="P11" s="18">
        <v>0.15015015015015001</v>
      </c>
    </row>
    <row r="12" spans="1:16" x14ac:dyDescent="0.35">
      <c r="A12" s="9" t="s">
        <v>161</v>
      </c>
      <c r="B12" s="18">
        <v>238</v>
      </c>
      <c r="C12" s="18">
        <v>1</v>
      </c>
      <c r="D12" s="18">
        <v>10</v>
      </c>
      <c r="E12" s="18">
        <v>45</v>
      </c>
      <c r="F12" s="18">
        <v>104</v>
      </c>
      <c r="G12" s="18">
        <v>62</v>
      </c>
      <c r="H12" s="18">
        <v>16</v>
      </c>
      <c r="I12" s="18">
        <v>0</v>
      </c>
      <c r="J12" s="18">
        <v>693.39075630252103</v>
      </c>
      <c r="K12" s="18">
        <v>0.42016806722689098</v>
      </c>
      <c r="L12" s="18">
        <v>4.2016806722689104</v>
      </c>
      <c r="M12" s="18">
        <v>18.907563025210099</v>
      </c>
      <c r="N12" s="18">
        <v>43.697478991596597</v>
      </c>
      <c r="O12" s="18">
        <v>26.050420168067198</v>
      </c>
      <c r="P12" s="18">
        <v>6.7226890756302504</v>
      </c>
    </row>
    <row r="13" spans="1:16" x14ac:dyDescent="0.35">
      <c r="A13" s="9" t="s">
        <v>162</v>
      </c>
      <c r="B13" s="18">
        <v>112</v>
      </c>
      <c r="C13" s="18">
        <v>4</v>
      </c>
      <c r="D13" s="18">
        <v>15</v>
      </c>
      <c r="E13" s="18">
        <v>26</v>
      </c>
      <c r="F13" s="18">
        <v>47</v>
      </c>
      <c r="G13" s="18">
        <v>11</v>
      </c>
      <c r="H13" s="18">
        <v>9</v>
      </c>
      <c r="I13" s="18">
        <v>0</v>
      </c>
      <c r="J13" s="18">
        <v>610.56363636363596</v>
      </c>
      <c r="K13" s="18">
        <v>3.5714285714285698</v>
      </c>
      <c r="L13" s="18">
        <v>13.3928571428571</v>
      </c>
      <c r="M13" s="18">
        <v>23.214285714285701</v>
      </c>
      <c r="N13" s="18">
        <v>41.964285714285701</v>
      </c>
      <c r="O13" s="18">
        <v>9.8214285714285694</v>
      </c>
      <c r="P13" s="18">
        <v>8.03571428571429</v>
      </c>
    </row>
    <row r="14" spans="1:16" x14ac:dyDescent="0.35">
      <c r="A14" s="9" t="s">
        <v>163</v>
      </c>
      <c r="B14" s="18">
        <v>86</v>
      </c>
      <c r="C14" s="18">
        <v>9</v>
      </c>
      <c r="D14" s="18">
        <v>15</v>
      </c>
      <c r="E14" s="18">
        <v>16</v>
      </c>
      <c r="F14" s="18">
        <v>27</v>
      </c>
      <c r="G14" s="18">
        <v>7</v>
      </c>
      <c r="H14" s="18">
        <v>12</v>
      </c>
      <c r="I14" s="18">
        <v>0</v>
      </c>
      <c r="J14" s="18">
        <v>700.988235294118</v>
      </c>
      <c r="K14" s="18">
        <v>10.4651162790698</v>
      </c>
      <c r="L14" s="18">
        <v>17.441860465116299</v>
      </c>
      <c r="M14" s="18">
        <v>18.604651162790699</v>
      </c>
      <c r="N14" s="18">
        <v>31.395348837209301</v>
      </c>
      <c r="O14" s="18">
        <v>8.1395348837209305</v>
      </c>
      <c r="P14" s="18">
        <v>13.953488372093</v>
      </c>
    </row>
    <row r="15" spans="1:16" x14ac:dyDescent="0.35">
      <c r="A15" s="11" t="s">
        <v>164</v>
      </c>
      <c r="B15" s="20">
        <v>462</v>
      </c>
      <c r="C15" s="20">
        <v>17</v>
      </c>
      <c r="D15" s="20">
        <v>25</v>
      </c>
      <c r="E15" s="20">
        <v>42</v>
      </c>
      <c r="F15" s="20">
        <v>105</v>
      </c>
      <c r="G15" s="20">
        <v>73</v>
      </c>
      <c r="H15" s="20">
        <v>200</v>
      </c>
      <c r="I15" s="20">
        <v>0</v>
      </c>
      <c r="J15" s="20">
        <v>1434.87831858407</v>
      </c>
      <c r="K15" s="20">
        <v>3.6796536796536801</v>
      </c>
      <c r="L15" s="20">
        <v>5.4112554112554099</v>
      </c>
      <c r="M15" s="20">
        <v>9.0909090909090899</v>
      </c>
      <c r="N15" s="20">
        <v>22.727272727272702</v>
      </c>
      <c r="O15" s="20">
        <v>15.8008658008658</v>
      </c>
      <c r="P15" s="20">
        <v>43.2900432900433</v>
      </c>
    </row>
    <row r="16" spans="1:16" x14ac:dyDescent="0.35">
      <c r="A16" s="9" t="s">
        <v>165</v>
      </c>
      <c r="B16" s="18">
        <v>180</v>
      </c>
      <c r="C16" s="18">
        <v>0</v>
      </c>
      <c r="D16" s="18">
        <v>0</v>
      </c>
      <c r="E16" s="18">
        <v>0</v>
      </c>
      <c r="F16" s="18">
        <v>1</v>
      </c>
      <c r="G16" s="18">
        <v>10</v>
      </c>
      <c r="H16" s="18">
        <v>169</v>
      </c>
      <c r="I16" s="18">
        <v>0</v>
      </c>
      <c r="J16" s="18">
        <v>2532.63953488372</v>
      </c>
      <c r="K16" s="18">
        <v>0</v>
      </c>
      <c r="L16" s="18">
        <v>0</v>
      </c>
      <c r="M16" s="18">
        <v>0</v>
      </c>
      <c r="N16" s="18">
        <v>0.55555555555555602</v>
      </c>
      <c r="O16" s="18">
        <v>5.5555555555555598</v>
      </c>
      <c r="P16" s="18">
        <v>93.8888888888889</v>
      </c>
    </row>
    <row r="17" spans="1:16" x14ac:dyDescent="0.35">
      <c r="A17" s="9" t="s">
        <v>166</v>
      </c>
      <c r="B17" s="18">
        <v>118</v>
      </c>
      <c r="C17" s="18">
        <v>3</v>
      </c>
      <c r="D17" s="18">
        <v>7</v>
      </c>
      <c r="E17" s="18">
        <v>10</v>
      </c>
      <c r="F17" s="18">
        <v>39</v>
      </c>
      <c r="G17" s="18">
        <v>37</v>
      </c>
      <c r="H17" s="18">
        <v>22</v>
      </c>
      <c r="I17" s="18">
        <v>0</v>
      </c>
      <c r="J17" s="18">
        <v>1002.52586206897</v>
      </c>
      <c r="K17" s="18">
        <v>2.5423728813559299</v>
      </c>
      <c r="L17" s="18">
        <v>5.9322033898305104</v>
      </c>
      <c r="M17" s="18">
        <v>8.4745762711864394</v>
      </c>
      <c r="N17" s="18">
        <v>33.0508474576271</v>
      </c>
      <c r="O17" s="18">
        <v>31.355932203389798</v>
      </c>
      <c r="P17" s="18">
        <v>18.644067796610202</v>
      </c>
    </row>
    <row r="18" spans="1:16" x14ac:dyDescent="0.35">
      <c r="A18" s="9" t="s">
        <v>167</v>
      </c>
      <c r="B18" s="18">
        <v>36</v>
      </c>
      <c r="C18" s="18">
        <v>8</v>
      </c>
      <c r="D18" s="18">
        <v>3</v>
      </c>
      <c r="E18" s="18">
        <v>7</v>
      </c>
      <c r="F18" s="18">
        <v>13</v>
      </c>
      <c r="G18" s="18">
        <v>4</v>
      </c>
      <c r="H18" s="18">
        <v>1</v>
      </c>
      <c r="I18" s="18">
        <v>0</v>
      </c>
      <c r="J18" s="18">
        <v>460.41666666666703</v>
      </c>
      <c r="K18" s="18">
        <v>22.2222222222222</v>
      </c>
      <c r="L18" s="18">
        <v>8.3333333333333304</v>
      </c>
      <c r="M18" s="18">
        <v>19.4444444444444</v>
      </c>
      <c r="N18" s="18">
        <v>36.1111111111111</v>
      </c>
      <c r="O18" s="18">
        <v>11.1111111111111</v>
      </c>
      <c r="P18" s="18">
        <v>2.7777777777777799</v>
      </c>
    </row>
    <row r="19" spans="1:16" x14ac:dyDescent="0.35">
      <c r="A19" s="9" t="s">
        <v>168</v>
      </c>
      <c r="B19" s="18">
        <v>21</v>
      </c>
      <c r="C19" s="18">
        <v>0</v>
      </c>
      <c r="D19" s="18">
        <v>4</v>
      </c>
      <c r="E19" s="18">
        <v>8</v>
      </c>
      <c r="F19" s="18">
        <v>7</v>
      </c>
      <c r="G19" s="18">
        <v>1</v>
      </c>
      <c r="H19" s="18">
        <v>1</v>
      </c>
      <c r="I19" s="18">
        <v>0</v>
      </c>
      <c r="J19" s="18">
        <v>461.66666666666703</v>
      </c>
      <c r="K19" s="18">
        <v>0</v>
      </c>
      <c r="L19" s="18">
        <v>19.047619047619001</v>
      </c>
      <c r="M19" s="18">
        <v>38.095238095238102</v>
      </c>
      <c r="N19" s="18">
        <v>33.3333333333333</v>
      </c>
      <c r="O19" s="18">
        <v>4.7619047619047601</v>
      </c>
      <c r="P19" s="18">
        <v>4.7619047619047601</v>
      </c>
    </row>
    <row r="20" spans="1:16" x14ac:dyDescent="0.35">
      <c r="A20" s="9" t="s">
        <v>169</v>
      </c>
      <c r="B20" s="18">
        <v>9</v>
      </c>
      <c r="C20" s="18">
        <v>1</v>
      </c>
      <c r="D20" s="18">
        <v>4</v>
      </c>
      <c r="E20" s="18">
        <v>1</v>
      </c>
      <c r="F20" s="18">
        <v>1</v>
      </c>
      <c r="G20" s="18">
        <v>2</v>
      </c>
      <c r="H20" s="18">
        <v>0</v>
      </c>
      <c r="I20" s="18">
        <v>0</v>
      </c>
      <c r="J20" s="18">
        <v>409.555555555556</v>
      </c>
      <c r="K20" s="18" t="s">
        <v>214</v>
      </c>
      <c r="L20" s="18" t="s">
        <v>214</v>
      </c>
      <c r="M20" s="18" t="s">
        <v>214</v>
      </c>
      <c r="N20" s="18" t="s">
        <v>214</v>
      </c>
      <c r="O20" s="18" t="s">
        <v>214</v>
      </c>
      <c r="P20" s="18" t="s">
        <v>214</v>
      </c>
    </row>
    <row r="21" spans="1:16" x14ac:dyDescent="0.35">
      <c r="A21" s="9" t="s">
        <v>170</v>
      </c>
      <c r="B21" s="18">
        <v>68</v>
      </c>
      <c r="C21" s="18">
        <v>1</v>
      </c>
      <c r="D21" s="18">
        <v>3</v>
      </c>
      <c r="E21" s="18">
        <v>15</v>
      </c>
      <c r="F21" s="18">
        <v>35</v>
      </c>
      <c r="G21" s="18">
        <v>13</v>
      </c>
      <c r="H21" s="18">
        <v>1</v>
      </c>
      <c r="I21" s="18">
        <v>0</v>
      </c>
      <c r="J21" s="18">
        <v>572.95588235294099</v>
      </c>
      <c r="K21" s="18">
        <v>1.47058823529412</v>
      </c>
      <c r="L21" s="18">
        <v>4.4117647058823497</v>
      </c>
      <c r="M21" s="18">
        <v>22.0588235294118</v>
      </c>
      <c r="N21" s="18">
        <v>51.470588235294102</v>
      </c>
      <c r="O21" s="18">
        <v>19.117647058823501</v>
      </c>
      <c r="P21" s="18">
        <v>1.47058823529412</v>
      </c>
    </row>
    <row r="22" spans="1:16" x14ac:dyDescent="0.35">
      <c r="A22" s="9" t="s">
        <v>171</v>
      </c>
      <c r="B22" s="18">
        <v>2</v>
      </c>
      <c r="C22" s="18">
        <v>0</v>
      </c>
      <c r="D22" s="18">
        <v>0</v>
      </c>
      <c r="E22" s="18">
        <v>0</v>
      </c>
      <c r="F22" s="18">
        <v>0</v>
      </c>
      <c r="G22" s="18">
        <v>0</v>
      </c>
      <c r="H22" s="18">
        <v>2</v>
      </c>
      <c r="I22" s="18">
        <v>0</v>
      </c>
      <c r="J22" s="18">
        <v>2374.5</v>
      </c>
      <c r="K22" s="18" t="s">
        <v>214</v>
      </c>
      <c r="L22" s="18" t="s">
        <v>214</v>
      </c>
      <c r="M22" s="18" t="s">
        <v>214</v>
      </c>
      <c r="N22" s="18" t="s">
        <v>214</v>
      </c>
      <c r="O22" s="18" t="s">
        <v>214</v>
      </c>
      <c r="P22" s="18" t="s">
        <v>214</v>
      </c>
    </row>
    <row r="23" spans="1:16" x14ac:dyDescent="0.35">
      <c r="A23" s="9" t="s">
        <v>172</v>
      </c>
      <c r="B23" s="18">
        <v>28</v>
      </c>
      <c r="C23" s="18">
        <v>4</v>
      </c>
      <c r="D23" s="18">
        <v>4</v>
      </c>
      <c r="E23" s="18">
        <v>1</v>
      </c>
      <c r="F23" s="18">
        <v>9</v>
      </c>
      <c r="G23" s="18">
        <v>6</v>
      </c>
      <c r="H23" s="18">
        <v>4</v>
      </c>
      <c r="I23" s="18">
        <v>0</v>
      </c>
      <c r="J23" s="18">
        <v>821.142857142857</v>
      </c>
      <c r="K23" s="18">
        <v>14.285714285714301</v>
      </c>
      <c r="L23" s="18">
        <v>14.285714285714301</v>
      </c>
      <c r="M23" s="18">
        <v>3.5714285714285698</v>
      </c>
      <c r="N23" s="18">
        <v>32.142857142857103</v>
      </c>
      <c r="O23" s="18">
        <v>21.428571428571399</v>
      </c>
      <c r="P23" s="18">
        <v>14.285714285714301</v>
      </c>
    </row>
    <row r="24" spans="1:16" x14ac:dyDescent="0.35">
      <c r="A24" s="11" t="s">
        <v>173</v>
      </c>
      <c r="B24" s="20">
        <v>1671</v>
      </c>
      <c r="C24" s="20">
        <v>630</v>
      </c>
      <c r="D24" s="20">
        <v>599</v>
      </c>
      <c r="E24" s="20">
        <v>240</v>
      </c>
      <c r="F24" s="20">
        <v>155</v>
      </c>
      <c r="G24" s="20">
        <v>42</v>
      </c>
      <c r="H24" s="20">
        <v>5</v>
      </c>
      <c r="I24" s="20">
        <v>0</v>
      </c>
      <c r="J24" s="20">
        <v>197.50987432675001</v>
      </c>
      <c r="K24" s="20">
        <v>37.701974865350103</v>
      </c>
      <c r="L24" s="20">
        <v>35.846798324356698</v>
      </c>
      <c r="M24" s="20">
        <v>14.3626570915619</v>
      </c>
      <c r="N24" s="20">
        <v>9.2758827049670796</v>
      </c>
      <c r="O24" s="20">
        <v>2.5134649910233402</v>
      </c>
      <c r="P24" s="20">
        <v>0.29922202274087401</v>
      </c>
    </row>
    <row r="25" spans="1:16" x14ac:dyDescent="0.35">
      <c r="A25" s="9" t="s">
        <v>174</v>
      </c>
      <c r="B25" s="18">
        <v>257</v>
      </c>
      <c r="C25" s="18">
        <v>19</v>
      </c>
      <c r="D25" s="18">
        <v>56</v>
      </c>
      <c r="E25" s="18">
        <v>70</v>
      </c>
      <c r="F25" s="18">
        <v>94</v>
      </c>
      <c r="G25" s="18">
        <v>18</v>
      </c>
      <c r="H25" s="18">
        <v>0</v>
      </c>
      <c r="I25" s="18">
        <v>0</v>
      </c>
      <c r="J25" s="18">
        <v>373.67315175097298</v>
      </c>
      <c r="K25" s="18">
        <v>7.3929961089494203</v>
      </c>
      <c r="L25" s="18">
        <v>21.789883268482502</v>
      </c>
      <c r="M25" s="18">
        <v>27.237354085603101</v>
      </c>
      <c r="N25" s="18">
        <v>36.5758754863813</v>
      </c>
      <c r="O25" s="18">
        <v>7.0038910505836602</v>
      </c>
      <c r="P25" s="18">
        <v>0</v>
      </c>
    </row>
    <row r="26" spans="1:16" x14ac:dyDescent="0.35">
      <c r="A26" s="9" t="s">
        <v>175</v>
      </c>
      <c r="B26" s="18">
        <v>39</v>
      </c>
      <c r="C26" s="18">
        <v>10</v>
      </c>
      <c r="D26" s="18">
        <v>25</v>
      </c>
      <c r="E26" s="18">
        <v>3</v>
      </c>
      <c r="F26" s="18">
        <v>0</v>
      </c>
      <c r="G26" s="18">
        <v>1</v>
      </c>
      <c r="H26" s="18">
        <v>0</v>
      </c>
      <c r="I26" s="18">
        <v>0</v>
      </c>
      <c r="J26" s="18">
        <v>147.41025641025601</v>
      </c>
      <c r="K26" s="18">
        <v>25.6410256410256</v>
      </c>
      <c r="L26" s="18">
        <v>64.102564102564102</v>
      </c>
      <c r="M26" s="18">
        <v>7.6923076923076898</v>
      </c>
      <c r="N26" s="18">
        <v>0</v>
      </c>
      <c r="O26" s="18">
        <v>2.5641025641025599</v>
      </c>
      <c r="P26" s="18">
        <v>0</v>
      </c>
    </row>
    <row r="27" spans="1:16" x14ac:dyDescent="0.35">
      <c r="A27" s="9" t="s">
        <v>176</v>
      </c>
      <c r="B27" s="18">
        <v>30</v>
      </c>
      <c r="C27" s="18">
        <v>7</v>
      </c>
      <c r="D27" s="18">
        <v>16</v>
      </c>
      <c r="E27" s="18">
        <v>5</v>
      </c>
      <c r="F27" s="18">
        <v>2</v>
      </c>
      <c r="G27" s="18">
        <v>0</v>
      </c>
      <c r="H27" s="18">
        <v>0</v>
      </c>
      <c r="I27" s="18">
        <v>0</v>
      </c>
      <c r="J27" s="18">
        <v>185.53333333333299</v>
      </c>
      <c r="K27" s="18">
        <v>23.3333333333333</v>
      </c>
      <c r="L27" s="18">
        <v>53.3333333333333</v>
      </c>
      <c r="M27" s="18">
        <v>16.6666666666667</v>
      </c>
      <c r="N27" s="18">
        <v>6.6666666666666696</v>
      </c>
      <c r="O27" s="18">
        <v>0</v>
      </c>
      <c r="P27" s="18">
        <v>0</v>
      </c>
    </row>
    <row r="28" spans="1:16" x14ac:dyDescent="0.35">
      <c r="A28" s="9" t="s">
        <v>177</v>
      </c>
      <c r="B28" s="18">
        <v>46</v>
      </c>
      <c r="C28" s="18">
        <v>3</v>
      </c>
      <c r="D28" s="18">
        <v>15</v>
      </c>
      <c r="E28" s="18">
        <v>16</v>
      </c>
      <c r="F28" s="18">
        <v>11</v>
      </c>
      <c r="G28" s="18">
        <v>1</v>
      </c>
      <c r="H28" s="18">
        <v>0</v>
      </c>
      <c r="I28" s="18">
        <v>0</v>
      </c>
      <c r="J28" s="18">
        <v>311.54347826087002</v>
      </c>
      <c r="K28" s="18">
        <v>6.5217391304347796</v>
      </c>
      <c r="L28" s="18">
        <v>32.6086956521739</v>
      </c>
      <c r="M28" s="18">
        <v>34.7826086956522</v>
      </c>
      <c r="N28" s="18">
        <v>23.913043478260899</v>
      </c>
      <c r="O28" s="18">
        <v>2.1739130434782599</v>
      </c>
      <c r="P28" s="18">
        <v>0</v>
      </c>
    </row>
    <row r="29" spans="1:16" x14ac:dyDescent="0.35">
      <c r="A29" s="9" t="s">
        <v>178</v>
      </c>
      <c r="B29" s="18">
        <v>845</v>
      </c>
      <c r="C29" s="18">
        <v>439</v>
      </c>
      <c r="D29" s="18">
        <v>323</v>
      </c>
      <c r="E29" s="18">
        <v>76</v>
      </c>
      <c r="F29" s="18">
        <v>7</v>
      </c>
      <c r="G29" s="18">
        <v>0</v>
      </c>
      <c r="H29" s="18">
        <v>0</v>
      </c>
      <c r="I29" s="18">
        <v>0</v>
      </c>
      <c r="J29" s="18">
        <v>116.24378698224901</v>
      </c>
      <c r="K29" s="18">
        <v>51.952662721893503</v>
      </c>
      <c r="L29" s="18">
        <v>38.224852071005898</v>
      </c>
      <c r="M29" s="18">
        <v>8.9940828402366897</v>
      </c>
      <c r="N29" s="18">
        <v>0.828402366863905</v>
      </c>
      <c r="O29" s="18">
        <v>0</v>
      </c>
      <c r="P29" s="18">
        <v>0</v>
      </c>
    </row>
    <row r="30" spans="1:16" x14ac:dyDescent="0.35">
      <c r="A30" s="9" t="s">
        <v>179</v>
      </c>
      <c r="B30" s="18">
        <v>288</v>
      </c>
      <c r="C30" s="18">
        <v>93</v>
      </c>
      <c r="D30" s="18">
        <v>119</v>
      </c>
      <c r="E30" s="18">
        <v>46</v>
      </c>
      <c r="F30" s="18">
        <v>19</v>
      </c>
      <c r="G30" s="18">
        <v>11</v>
      </c>
      <c r="H30" s="18">
        <v>0</v>
      </c>
      <c r="I30" s="18">
        <v>0</v>
      </c>
      <c r="J30" s="18">
        <v>194.059027777778</v>
      </c>
      <c r="K30" s="18">
        <v>32.2916666666667</v>
      </c>
      <c r="L30" s="18">
        <v>41.3194444444444</v>
      </c>
      <c r="M30" s="18">
        <v>15.9722222222222</v>
      </c>
      <c r="N30" s="18">
        <v>6.5972222222222197</v>
      </c>
      <c r="O30" s="18">
        <v>3.8194444444444402</v>
      </c>
      <c r="P30" s="18">
        <v>0</v>
      </c>
    </row>
    <row r="31" spans="1:16" x14ac:dyDescent="0.35">
      <c r="A31" s="9" t="s">
        <v>180</v>
      </c>
      <c r="B31" s="18">
        <v>52</v>
      </c>
      <c r="C31" s="18">
        <v>8</v>
      </c>
      <c r="D31" s="18">
        <v>13</v>
      </c>
      <c r="E31" s="18">
        <v>16</v>
      </c>
      <c r="F31" s="18">
        <v>12</v>
      </c>
      <c r="G31" s="18">
        <v>3</v>
      </c>
      <c r="H31" s="18">
        <v>0</v>
      </c>
      <c r="I31" s="18">
        <v>0</v>
      </c>
      <c r="J31" s="18">
        <v>309.32692307692298</v>
      </c>
      <c r="K31" s="18">
        <v>15.384615384615399</v>
      </c>
      <c r="L31" s="18">
        <v>25</v>
      </c>
      <c r="M31" s="18">
        <v>30.769230769230798</v>
      </c>
      <c r="N31" s="18">
        <v>23.076923076923102</v>
      </c>
      <c r="O31" s="18">
        <v>5.7692307692307701</v>
      </c>
      <c r="P31" s="18">
        <v>0</v>
      </c>
    </row>
    <row r="32" spans="1:16" x14ac:dyDescent="0.35">
      <c r="A32" s="9" t="s">
        <v>181</v>
      </c>
      <c r="B32" s="18">
        <v>114</v>
      </c>
      <c r="C32" s="18">
        <v>51</v>
      </c>
      <c r="D32" s="18">
        <v>32</v>
      </c>
      <c r="E32" s="18">
        <v>8</v>
      </c>
      <c r="F32" s="18">
        <v>10</v>
      </c>
      <c r="G32" s="18">
        <v>8</v>
      </c>
      <c r="H32" s="18">
        <v>5</v>
      </c>
      <c r="I32" s="18">
        <v>0</v>
      </c>
      <c r="J32" s="18">
        <v>334.72807017543897</v>
      </c>
      <c r="K32" s="18">
        <v>44.7368421052632</v>
      </c>
      <c r="L32" s="18">
        <v>28.0701754385965</v>
      </c>
      <c r="M32" s="18">
        <v>7.0175438596491198</v>
      </c>
      <c r="N32" s="18">
        <v>8.7719298245614006</v>
      </c>
      <c r="O32" s="18">
        <v>7.0175438596491198</v>
      </c>
      <c r="P32" s="18">
        <v>4.3859649122807003</v>
      </c>
    </row>
    <row r="33" spans="1:16" x14ac:dyDescent="0.35">
      <c r="A33" s="11" t="s">
        <v>182</v>
      </c>
      <c r="B33" s="20">
        <v>263</v>
      </c>
      <c r="C33" s="20">
        <v>79</v>
      </c>
      <c r="D33" s="20">
        <v>76</v>
      </c>
      <c r="E33" s="20">
        <v>63</v>
      </c>
      <c r="F33" s="20">
        <v>33</v>
      </c>
      <c r="G33" s="20">
        <v>8</v>
      </c>
      <c r="H33" s="20">
        <v>4</v>
      </c>
      <c r="I33" s="20">
        <v>0</v>
      </c>
      <c r="J33" s="20">
        <v>260.62737642585603</v>
      </c>
      <c r="K33" s="20">
        <v>30.038022813688201</v>
      </c>
      <c r="L33" s="20">
        <v>28.8973384030418</v>
      </c>
      <c r="M33" s="20">
        <v>23.954372623574098</v>
      </c>
      <c r="N33" s="20">
        <v>12.547528517110299</v>
      </c>
      <c r="O33" s="20">
        <v>3.04182509505703</v>
      </c>
      <c r="P33" s="20">
        <v>1.5209125475285199</v>
      </c>
    </row>
    <row r="34" spans="1:16" x14ac:dyDescent="0.35">
      <c r="A34" s="9" t="s">
        <v>183</v>
      </c>
      <c r="B34" s="18">
        <v>36</v>
      </c>
      <c r="C34" s="18">
        <v>2</v>
      </c>
      <c r="D34" s="18">
        <v>2</v>
      </c>
      <c r="E34" s="18">
        <v>12</v>
      </c>
      <c r="F34" s="18">
        <v>13</v>
      </c>
      <c r="G34" s="18">
        <v>4</v>
      </c>
      <c r="H34" s="18">
        <v>3</v>
      </c>
      <c r="I34" s="18">
        <v>0</v>
      </c>
      <c r="J34" s="18">
        <v>609.58333333333303</v>
      </c>
      <c r="K34" s="18">
        <v>5.5555555555555598</v>
      </c>
      <c r="L34" s="18">
        <v>5.5555555555555598</v>
      </c>
      <c r="M34" s="18">
        <v>33.3333333333333</v>
      </c>
      <c r="N34" s="18">
        <v>36.1111111111111</v>
      </c>
      <c r="O34" s="18">
        <v>11.1111111111111</v>
      </c>
      <c r="P34" s="18">
        <v>8.3333333333333304</v>
      </c>
    </row>
    <row r="35" spans="1:16" x14ac:dyDescent="0.35">
      <c r="A35" s="9" t="s">
        <v>184</v>
      </c>
      <c r="B35" s="18">
        <v>147</v>
      </c>
      <c r="C35" s="18">
        <v>63</v>
      </c>
      <c r="D35" s="18">
        <v>60</v>
      </c>
      <c r="E35" s="18">
        <v>20</v>
      </c>
      <c r="F35" s="18">
        <v>4</v>
      </c>
      <c r="G35" s="18">
        <v>0</v>
      </c>
      <c r="H35" s="18">
        <v>0</v>
      </c>
      <c r="I35" s="18">
        <v>0</v>
      </c>
      <c r="J35" s="18">
        <v>138.659863945578</v>
      </c>
      <c r="K35" s="18">
        <v>42.857142857142897</v>
      </c>
      <c r="L35" s="18">
        <v>40.816326530612201</v>
      </c>
      <c r="M35" s="18">
        <v>13.605442176870699</v>
      </c>
      <c r="N35" s="18">
        <v>2.72108843537415</v>
      </c>
      <c r="O35" s="18">
        <v>0</v>
      </c>
      <c r="P35" s="18">
        <v>0</v>
      </c>
    </row>
    <row r="36" spans="1:16" x14ac:dyDescent="0.35">
      <c r="A36" s="9" t="s">
        <v>185</v>
      </c>
      <c r="B36" s="18">
        <v>80</v>
      </c>
      <c r="C36" s="18">
        <v>14</v>
      </c>
      <c r="D36" s="18">
        <v>14</v>
      </c>
      <c r="E36" s="18">
        <v>31</v>
      </c>
      <c r="F36" s="18">
        <v>16</v>
      </c>
      <c r="G36" s="18">
        <v>4</v>
      </c>
      <c r="H36" s="18">
        <v>1</v>
      </c>
      <c r="I36" s="18">
        <v>0</v>
      </c>
      <c r="J36" s="18">
        <v>327.71249999999998</v>
      </c>
      <c r="K36" s="18">
        <v>17.5</v>
      </c>
      <c r="L36" s="18">
        <v>17.5</v>
      </c>
      <c r="M36" s="18">
        <v>38.75</v>
      </c>
      <c r="N36" s="18">
        <v>20</v>
      </c>
      <c r="O36" s="18">
        <v>5</v>
      </c>
      <c r="P36" s="18">
        <v>1.25</v>
      </c>
    </row>
    <row r="37" spans="1:16" x14ac:dyDescent="0.35">
      <c r="A37" s="11" t="s">
        <v>186</v>
      </c>
      <c r="B37" s="20">
        <v>2341</v>
      </c>
      <c r="C37" s="20">
        <v>822</v>
      </c>
      <c r="D37" s="20">
        <v>645</v>
      </c>
      <c r="E37" s="20">
        <v>383</v>
      </c>
      <c r="F37" s="20">
        <v>320</v>
      </c>
      <c r="G37" s="20">
        <v>96</v>
      </c>
      <c r="H37" s="20">
        <v>75</v>
      </c>
      <c r="I37" s="20">
        <v>0</v>
      </c>
      <c r="J37" s="20">
        <v>287.75149700598803</v>
      </c>
      <c r="K37" s="20">
        <v>35.113199487398497</v>
      </c>
      <c r="L37" s="20">
        <v>27.552328064929501</v>
      </c>
      <c r="M37" s="20">
        <v>16.3605296881674</v>
      </c>
      <c r="N37" s="20">
        <v>13.6693720632208</v>
      </c>
      <c r="O37" s="20">
        <v>4.10081161896625</v>
      </c>
      <c r="P37" s="20">
        <v>3.2037590773173901</v>
      </c>
    </row>
    <row r="38" spans="1:16" x14ac:dyDescent="0.35">
      <c r="A38" s="9" t="s">
        <v>187</v>
      </c>
      <c r="B38" s="18">
        <v>1439</v>
      </c>
      <c r="C38" s="18">
        <v>742</v>
      </c>
      <c r="D38" s="18">
        <v>465</v>
      </c>
      <c r="E38" s="18">
        <v>146</v>
      </c>
      <c r="F38" s="18">
        <v>62</v>
      </c>
      <c r="G38" s="18">
        <v>19</v>
      </c>
      <c r="H38" s="18">
        <v>5</v>
      </c>
      <c r="I38" s="18">
        <v>0</v>
      </c>
      <c r="J38" s="18">
        <v>144.79596100278599</v>
      </c>
      <c r="K38" s="18">
        <v>51.563585823488502</v>
      </c>
      <c r="L38" s="18">
        <v>32.314107018763004</v>
      </c>
      <c r="M38" s="18">
        <v>10.1459346768589</v>
      </c>
      <c r="N38" s="18">
        <v>4.30854760250174</v>
      </c>
      <c r="O38" s="18">
        <v>1.3203613620569801</v>
      </c>
      <c r="P38" s="18">
        <v>0.34746351633078498</v>
      </c>
    </row>
    <row r="39" spans="1:16" x14ac:dyDescent="0.35">
      <c r="A39" s="9" t="s">
        <v>188</v>
      </c>
      <c r="B39" s="18">
        <v>427</v>
      </c>
      <c r="C39" s="18">
        <v>31</v>
      </c>
      <c r="D39" s="18">
        <v>101</v>
      </c>
      <c r="E39" s="18">
        <v>163</v>
      </c>
      <c r="F39" s="18">
        <v>121</v>
      </c>
      <c r="G39" s="18">
        <v>11</v>
      </c>
      <c r="H39" s="18">
        <v>0</v>
      </c>
      <c r="I39" s="18">
        <v>0</v>
      </c>
      <c r="J39" s="18">
        <v>332.26932084309101</v>
      </c>
      <c r="K39" s="18">
        <v>7.2599531615925104</v>
      </c>
      <c r="L39" s="18">
        <v>23.653395784543299</v>
      </c>
      <c r="M39" s="18">
        <v>38.173302107728297</v>
      </c>
      <c r="N39" s="18">
        <v>28.3372365339578</v>
      </c>
      <c r="O39" s="18">
        <v>2.5761124121779901</v>
      </c>
      <c r="P39" s="18">
        <v>0</v>
      </c>
    </row>
    <row r="40" spans="1:16" x14ac:dyDescent="0.35">
      <c r="A40" s="9" t="s">
        <v>189</v>
      </c>
      <c r="B40" s="18">
        <v>392</v>
      </c>
      <c r="C40" s="18">
        <v>17</v>
      </c>
      <c r="D40" s="18">
        <v>49</v>
      </c>
      <c r="E40" s="18">
        <v>66</v>
      </c>
      <c r="F40" s="18">
        <v>133</v>
      </c>
      <c r="G40" s="18">
        <v>65</v>
      </c>
      <c r="H40" s="18">
        <v>62</v>
      </c>
      <c r="I40" s="18">
        <v>0</v>
      </c>
      <c r="J40" s="18">
        <v>750.70153061224505</v>
      </c>
      <c r="K40" s="18">
        <v>4.33673469387755</v>
      </c>
      <c r="L40" s="18">
        <v>12.5</v>
      </c>
      <c r="M40" s="18">
        <v>16.836734693877499</v>
      </c>
      <c r="N40" s="18">
        <v>33.928571428571402</v>
      </c>
      <c r="O40" s="18">
        <v>16.581632653061199</v>
      </c>
      <c r="P40" s="18">
        <v>15.8163265306122</v>
      </c>
    </row>
    <row r="41" spans="1:16" x14ac:dyDescent="0.35">
      <c r="A41" s="9" t="s">
        <v>190</v>
      </c>
      <c r="B41" s="18">
        <v>55</v>
      </c>
      <c r="C41" s="18">
        <v>29</v>
      </c>
      <c r="D41" s="18">
        <v>22</v>
      </c>
      <c r="E41" s="18">
        <v>3</v>
      </c>
      <c r="F41" s="18">
        <v>1</v>
      </c>
      <c r="G41" s="18">
        <v>0</v>
      </c>
      <c r="H41" s="18">
        <v>0</v>
      </c>
      <c r="I41" s="18">
        <v>0</v>
      </c>
      <c r="J41" s="18">
        <v>116.56363636363599</v>
      </c>
      <c r="K41" s="18">
        <v>52.727272727272698</v>
      </c>
      <c r="L41" s="18">
        <v>40</v>
      </c>
      <c r="M41" s="18">
        <v>5.4545454545454497</v>
      </c>
      <c r="N41" s="18">
        <v>1.8181818181818199</v>
      </c>
      <c r="O41" s="18">
        <v>0</v>
      </c>
      <c r="P41" s="18">
        <v>0</v>
      </c>
    </row>
    <row r="42" spans="1:16" x14ac:dyDescent="0.35">
      <c r="A42" s="9" t="s">
        <v>191</v>
      </c>
      <c r="B42" s="18">
        <v>28</v>
      </c>
      <c r="C42" s="18">
        <v>3</v>
      </c>
      <c r="D42" s="18">
        <v>8</v>
      </c>
      <c r="E42" s="18">
        <v>5</v>
      </c>
      <c r="F42" s="18">
        <v>3</v>
      </c>
      <c r="G42" s="18">
        <v>1</v>
      </c>
      <c r="H42" s="18">
        <v>8</v>
      </c>
      <c r="I42" s="18">
        <v>0</v>
      </c>
      <c r="J42" s="18">
        <v>795.392857142857</v>
      </c>
      <c r="K42" s="18">
        <v>10.714285714285699</v>
      </c>
      <c r="L42" s="18">
        <v>28.571428571428601</v>
      </c>
      <c r="M42" s="18">
        <v>17.8571428571429</v>
      </c>
      <c r="N42" s="18">
        <v>10.714285714285699</v>
      </c>
      <c r="O42" s="18">
        <v>3.5714285714285698</v>
      </c>
      <c r="P42" s="18">
        <v>28.571428571428601</v>
      </c>
    </row>
    <row r="43" spans="1:16" x14ac:dyDescent="0.35">
      <c r="A43" s="11" t="s">
        <v>192</v>
      </c>
      <c r="B43" s="20">
        <v>0</v>
      </c>
      <c r="C43" s="20">
        <v>0</v>
      </c>
      <c r="D43" s="20">
        <v>0</v>
      </c>
      <c r="E43" s="20">
        <v>0</v>
      </c>
      <c r="F43" s="20">
        <v>0</v>
      </c>
      <c r="G43" s="20">
        <v>0</v>
      </c>
      <c r="H43" s="20">
        <v>0</v>
      </c>
      <c r="I43" s="20">
        <v>0</v>
      </c>
      <c r="J43" s="20" t="s">
        <v>214</v>
      </c>
      <c r="K43" s="20" t="s">
        <v>214</v>
      </c>
      <c r="L43" s="20" t="s">
        <v>214</v>
      </c>
      <c r="M43" s="20" t="s">
        <v>214</v>
      </c>
      <c r="N43" s="20" t="s">
        <v>214</v>
      </c>
      <c r="O43" s="20" t="s">
        <v>214</v>
      </c>
      <c r="P43" s="20" t="s">
        <v>214</v>
      </c>
    </row>
    <row r="44" spans="1:16" x14ac:dyDescent="0.35">
      <c r="A44" s="11" t="s">
        <v>193</v>
      </c>
      <c r="B44" s="20">
        <v>1751</v>
      </c>
      <c r="C44" s="20">
        <v>573</v>
      </c>
      <c r="D44" s="20">
        <v>750</v>
      </c>
      <c r="E44" s="20">
        <v>292</v>
      </c>
      <c r="F44" s="20">
        <v>110</v>
      </c>
      <c r="G44" s="20">
        <v>13</v>
      </c>
      <c r="H44" s="20">
        <v>13</v>
      </c>
      <c r="I44" s="20">
        <v>0</v>
      </c>
      <c r="J44" s="20">
        <v>183.570531125071</v>
      </c>
      <c r="K44" s="20">
        <v>32.724157624214698</v>
      </c>
      <c r="L44" s="20">
        <v>42.8326670474015</v>
      </c>
      <c r="M44" s="20">
        <v>16.676185037121598</v>
      </c>
      <c r="N44" s="20">
        <v>6.2821245002855504</v>
      </c>
      <c r="O44" s="20">
        <v>0.74243289548829206</v>
      </c>
      <c r="P44" s="20">
        <v>0.74243289548829206</v>
      </c>
    </row>
    <row r="45" spans="1:16" x14ac:dyDescent="0.35">
      <c r="A45" s="11" t="s">
        <v>194</v>
      </c>
      <c r="B45" s="20">
        <v>1109</v>
      </c>
      <c r="C45" s="20">
        <v>419</v>
      </c>
      <c r="D45" s="20">
        <v>447</v>
      </c>
      <c r="E45" s="20">
        <v>168</v>
      </c>
      <c r="F45" s="20">
        <v>67</v>
      </c>
      <c r="G45" s="20">
        <v>7</v>
      </c>
      <c r="H45" s="20">
        <v>1</v>
      </c>
      <c r="I45" s="20">
        <v>0</v>
      </c>
      <c r="J45" s="20">
        <v>165.750225428314</v>
      </c>
      <c r="K45" s="20">
        <v>37.781785392245297</v>
      </c>
      <c r="L45" s="20">
        <v>40.306582506762901</v>
      </c>
      <c r="M45" s="20">
        <v>15.1487826871055</v>
      </c>
      <c r="N45" s="20">
        <v>6.0414788097384999</v>
      </c>
      <c r="O45" s="20">
        <v>0.63119927862939595</v>
      </c>
      <c r="P45" s="20">
        <v>9.0171325518485099E-2</v>
      </c>
    </row>
    <row r="46" spans="1:16" x14ac:dyDescent="0.35">
      <c r="A46" s="9" t="s">
        <v>195</v>
      </c>
      <c r="B46" s="18">
        <v>1070</v>
      </c>
      <c r="C46" s="18">
        <v>406</v>
      </c>
      <c r="D46" s="18">
        <v>428</v>
      </c>
      <c r="E46" s="18">
        <v>161</v>
      </c>
      <c r="F46" s="18">
        <v>67</v>
      </c>
      <c r="G46" s="18">
        <v>7</v>
      </c>
      <c r="H46" s="18">
        <v>1</v>
      </c>
      <c r="I46" s="18">
        <v>0</v>
      </c>
      <c r="J46" s="18">
        <v>166.93271028037401</v>
      </c>
      <c r="K46" s="18">
        <v>37.943925233644897</v>
      </c>
      <c r="L46" s="18">
        <v>40</v>
      </c>
      <c r="M46" s="18">
        <v>15.046728971962599</v>
      </c>
      <c r="N46" s="18">
        <v>6.2616822429906502</v>
      </c>
      <c r="O46" s="18">
        <v>0.65420560747663603</v>
      </c>
      <c r="P46" s="18">
        <v>9.3457943925233697E-2</v>
      </c>
    </row>
    <row r="47" spans="1:16" x14ac:dyDescent="0.35">
      <c r="A47" s="9" t="s">
        <v>196</v>
      </c>
      <c r="B47" s="18">
        <v>39</v>
      </c>
      <c r="C47" s="18">
        <v>13</v>
      </c>
      <c r="D47" s="18">
        <v>19</v>
      </c>
      <c r="E47" s="18">
        <v>7</v>
      </c>
      <c r="F47" s="18">
        <v>0</v>
      </c>
      <c r="G47" s="18">
        <v>0</v>
      </c>
      <c r="H47" s="18">
        <v>0</v>
      </c>
      <c r="I47" s="18">
        <v>0</v>
      </c>
      <c r="J47" s="18">
        <v>133.30769230769201</v>
      </c>
      <c r="K47" s="18">
        <v>33.3333333333333</v>
      </c>
      <c r="L47" s="18">
        <v>48.717948717948701</v>
      </c>
      <c r="M47" s="18">
        <v>17.948717948717899</v>
      </c>
      <c r="N47" s="18">
        <v>0</v>
      </c>
      <c r="O47" s="18">
        <v>0</v>
      </c>
      <c r="P47" s="18">
        <v>0</v>
      </c>
    </row>
    <row r="48" spans="1:16" x14ac:dyDescent="0.35">
      <c r="A48" s="9" t="s">
        <v>197</v>
      </c>
      <c r="B48" s="18">
        <v>0</v>
      </c>
      <c r="C48" s="18">
        <v>0</v>
      </c>
      <c r="D48" s="18">
        <v>0</v>
      </c>
      <c r="E48" s="18">
        <v>0</v>
      </c>
      <c r="F48" s="18">
        <v>0</v>
      </c>
      <c r="G48" s="18">
        <v>0</v>
      </c>
      <c r="H48" s="18">
        <v>0</v>
      </c>
      <c r="I48" s="18">
        <v>0</v>
      </c>
      <c r="J48" s="18" t="s">
        <v>214</v>
      </c>
      <c r="K48" s="18" t="s">
        <v>214</v>
      </c>
      <c r="L48" s="18" t="s">
        <v>214</v>
      </c>
      <c r="M48" s="18" t="s">
        <v>214</v>
      </c>
      <c r="N48" s="18" t="s">
        <v>214</v>
      </c>
      <c r="O48" s="18" t="s">
        <v>214</v>
      </c>
      <c r="P48" s="18" t="s">
        <v>214</v>
      </c>
    </row>
    <row r="49" spans="1:16" x14ac:dyDescent="0.35">
      <c r="A49" s="9" t="s">
        <v>198</v>
      </c>
      <c r="B49" s="18">
        <v>0</v>
      </c>
      <c r="C49" s="18">
        <v>0</v>
      </c>
      <c r="D49" s="18">
        <v>0</v>
      </c>
      <c r="E49" s="18">
        <v>0</v>
      </c>
      <c r="F49" s="18">
        <v>0</v>
      </c>
      <c r="G49" s="18">
        <v>0</v>
      </c>
      <c r="H49" s="18">
        <v>0</v>
      </c>
      <c r="I49" s="18">
        <v>0</v>
      </c>
      <c r="J49" s="18" t="s">
        <v>214</v>
      </c>
      <c r="K49" s="18" t="s">
        <v>214</v>
      </c>
      <c r="L49" s="18" t="s">
        <v>214</v>
      </c>
      <c r="M49" s="18" t="s">
        <v>214</v>
      </c>
      <c r="N49" s="18" t="s">
        <v>214</v>
      </c>
      <c r="O49" s="18" t="s">
        <v>214</v>
      </c>
      <c r="P49" s="18" t="s">
        <v>214</v>
      </c>
    </row>
    <row r="50" spans="1:16" x14ac:dyDescent="0.35">
      <c r="A50" s="11" t="s">
        <v>199</v>
      </c>
      <c r="B50" s="20">
        <v>352</v>
      </c>
      <c r="C50" s="20">
        <v>117</v>
      </c>
      <c r="D50" s="20">
        <v>189</v>
      </c>
      <c r="E50" s="20">
        <v>25</v>
      </c>
      <c r="F50" s="20">
        <v>6</v>
      </c>
      <c r="G50" s="20">
        <v>3</v>
      </c>
      <c r="H50" s="20">
        <v>12</v>
      </c>
      <c r="I50" s="20">
        <v>0</v>
      </c>
      <c r="J50" s="20">
        <v>195.258522727273</v>
      </c>
      <c r="K50" s="20">
        <v>33.238636363636402</v>
      </c>
      <c r="L50" s="20">
        <v>53.693181818181799</v>
      </c>
      <c r="M50" s="20">
        <v>7.1022727272727302</v>
      </c>
      <c r="N50" s="20">
        <v>1.7045454545454499</v>
      </c>
      <c r="O50" s="20">
        <v>0.85227272727272696</v>
      </c>
      <c r="P50" s="20">
        <v>3.4090909090909101</v>
      </c>
    </row>
    <row r="51" spans="1:16" x14ac:dyDescent="0.35">
      <c r="A51" s="9" t="s">
        <v>200</v>
      </c>
      <c r="B51" s="18">
        <v>20</v>
      </c>
      <c r="C51" s="18">
        <v>9</v>
      </c>
      <c r="D51" s="18">
        <v>7</v>
      </c>
      <c r="E51" s="18">
        <v>3</v>
      </c>
      <c r="F51" s="18">
        <v>1</v>
      </c>
      <c r="G51" s="18">
        <v>0</v>
      </c>
      <c r="H51" s="18">
        <v>0</v>
      </c>
      <c r="I51" s="18">
        <v>0</v>
      </c>
      <c r="J51" s="18">
        <v>131.25</v>
      </c>
      <c r="K51" s="18">
        <v>45</v>
      </c>
      <c r="L51" s="18">
        <v>35</v>
      </c>
      <c r="M51" s="18">
        <v>15</v>
      </c>
      <c r="N51" s="18">
        <v>5</v>
      </c>
      <c r="O51" s="18">
        <v>0</v>
      </c>
      <c r="P51" s="18">
        <v>0</v>
      </c>
    </row>
    <row r="52" spans="1:16" x14ac:dyDescent="0.35">
      <c r="A52" s="9" t="s">
        <v>201</v>
      </c>
      <c r="B52" s="18">
        <v>3</v>
      </c>
      <c r="C52" s="18">
        <v>0</v>
      </c>
      <c r="D52" s="18">
        <v>0</v>
      </c>
      <c r="E52" s="18">
        <v>3</v>
      </c>
      <c r="F52" s="18">
        <v>0</v>
      </c>
      <c r="G52" s="18">
        <v>0</v>
      </c>
      <c r="H52" s="18">
        <v>0</v>
      </c>
      <c r="I52" s="18">
        <v>0</v>
      </c>
      <c r="J52" s="18">
        <v>304</v>
      </c>
      <c r="K52" s="18" t="s">
        <v>214</v>
      </c>
      <c r="L52" s="18" t="s">
        <v>214</v>
      </c>
      <c r="M52" s="18" t="s">
        <v>214</v>
      </c>
      <c r="N52" s="18" t="s">
        <v>214</v>
      </c>
      <c r="O52" s="18" t="s">
        <v>214</v>
      </c>
      <c r="P52" s="18" t="s">
        <v>214</v>
      </c>
    </row>
    <row r="53" spans="1:16" x14ac:dyDescent="0.35">
      <c r="A53" s="9" t="s">
        <v>202</v>
      </c>
      <c r="B53" s="18">
        <v>23</v>
      </c>
      <c r="C53" s="18">
        <v>3</v>
      </c>
      <c r="D53" s="18">
        <v>0</v>
      </c>
      <c r="E53" s="18">
        <v>3</v>
      </c>
      <c r="F53" s="18">
        <v>3</v>
      </c>
      <c r="G53" s="18">
        <v>2</v>
      </c>
      <c r="H53" s="18">
        <v>12</v>
      </c>
      <c r="I53" s="18">
        <v>0</v>
      </c>
      <c r="J53" s="18">
        <v>1197.3913043478301</v>
      </c>
      <c r="K53" s="18">
        <v>13.0434782608696</v>
      </c>
      <c r="L53" s="18">
        <v>0</v>
      </c>
      <c r="M53" s="18">
        <v>13.0434782608696</v>
      </c>
      <c r="N53" s="18">
        <v>13.0434782608696</v>
      </c>
      <c r="O53" s="18">
        <v>8.6956521739130395</v>
      </c>
      <c r="P53" s="18">
        <v>52.173913043478301</v>
      </c>
    </row>
    <row r="54" spans="1:16" x14ac:dyDescent="0.35">
      <c r="A54" s="9" t="s">
        <v>203</v>
      </c>
      <c r="B54" s="18">
        <v>11</v>
      </c>
      <c r="C54" s="18">
        <v>4</v>
      </c>
      <c r="D54" s="18">
        <v>3</v>
      </c>
      <c r="E54" s="18">
        <v>1</v>
      </c>
      <c r="F54" s="18">
        <v>2</v>
      </c>
      <c r="G54" s="18">
        <v>1</v>
      </c>
      <c r="H54" s="18">
        <v>0</v>
      </c>
      <c r="I54" s="18">
        <v>0</v>
      </c>
      <c r="J54" s="18">
        <v>272.90909090909099</v>
      </c>
      <c r="K54" s="18">
        <v>36.363636363636402</v>
      </c>
      <c r="L54" s="18">
        <v>27.272727272727298</v>
      </c>
      <c r="M54" s="18">
        <v>9.0909090909090899</v>
      </c>
      <c r="N54" s="18">
        <v>18.181818181818201</v>
      </c>
      <c r="O54" s="18">
        <v>9.0909090909090899</v>
      </c>
      <c r="P54" s="18">
        <v>0</v>
      </c>
    </row>
    <row r="55" spans="1:16" x14ac:dyDescent="0.35">
      <c r="A55" s="9" t="s">
        <v>204</v>
      </c>
      <c r="B55" s="18">
        <v>295</v>
      </c>
      <c r="C55" s="18">
        <v>101</v>
      </c>
      <c r="D55" s="18">
        <v>179</v>
      </c>
      <c r="E55" s="18">
        <v>15</v>
      </c>
      <c r="F55" s="18">
        <v>0</v>
      </c>
      <c r="G55" s="18">
        <v>0</v>
      </c>
      <c r="H55" s="18">
        <v>0</v>
      </c>
      <c r="I55" s="18">
        <v>0</v>
      </c>
      <c r="J55" s="18">
        <v>117.464406779661</v>
      </c>
      <c r="K55" s="18">
        <v>34.237288135593197</v>
      </c>
      <c r="L55" s="18">
        <v>60.677966101694899</v>
      </c>
      <c r="M55" s="18">
        <v>5.0847457627118704</v>
      </c>
      <c r="N55" s="18">
        <v>0</v>
      </c>
      <c r="O55" s="18">
        <v>0</v>
      </c>
      <c r="P55" s="18">
        <v>0</v>
      </c>
    </row>
    <row r="56" spans="1:16" x14ac:dyDescent="0.35">
      <c r="A56" s="11" t="s">
        <v>205</v>
      </c>
      <c r="B56" s="20">
        <v>290</v>
      </c>
      <c r="C56" s="20">
        <v>37</v>
      </c>
      <c r="D56" s="20">
        <v>114</v>
      </c>
      <c r="E56" s="20">
        <v>99</v>
      </c>
      <c r="F56" s="20">
        <v>37</v>
      </c>
      <c r="G56" s="20">
        <v>3</v>
      </c>
      <c r="H56" s="20">
        <v>0</v>
      </c>
      <c r="I56" s="20">
        <v>0</v>
      </c>
      <c r="J56" s="20">
        <v>237.531034482759</v>
      </c>
      <c r="K56" s="20">
        <v>12.758620689655199</v>
      </c>
      <c r="L56" s="20">
        <v>39.310344827586199</v>
      </c>
      <c r="M56" s="20">
        <v>34.137931034482797</v>
      </c>
      <c r="N56" s="20">
        <v>12.758620689655199</v>
      </c>
      <c r="O56" s="20">
        <v>1.0344827586206899</v>
      </c>
      <c r="P56" s="20">
        <v>0</v>
      </c>
    </row>
    <row r="57" spans="1:16" x14ac:dyDescent="0.35">
      <c r="A57" s="9" t="s">
        <v>206</v>
      </c>
      <c r="B57" s="18">
        <v>128</v>
      </c>
      <c r="C57" s="18">
        <v>7</v>
      </c>
      <c r="D57" s="18">
        <v>41</v>
      </c>
      <c r="E57" s="18">
        <v>45</v>
      </c>
      <c r="F57" s="18">
        <v>32</v>
      </c>
      <c r="G57" s="18">
        <v>3</v>
      </c>
      <c r="H57" s="18">
        <v>0</v>
      </c>
      <c r="I57" s="18">
        <v>0</v>
      </c>
      <c r="J57" s="18">
        <v>307.1796875</v>
      </c>
      <c r="K57" s="18">
        <v>5.46875</v>
      </c>
      <c r="L57" s="18">
        <v>32.03125</v>
      </c>
      <c r="M57" s="18">
        <v>35.15625</v>
      </c>
      <c r="N57" s="18">
        <v>25</v>
      </c>
      <c r="O57" s="18">
        <v>2.34375</v>
      </c>
      <c r="P57" s="18">
        <v>0</v>
      </c>
    </row>
    <row r="58" spans="1:16" x14ac:dyDescent="0.35">
      <c r="A58" s="9" t="s">
        <v>207</v>
      </c>
      <c r="B58" s="18">
        <v>51</v>
      </c>
      <c r="C58" s="18">
        <v>11</v>
      </c>
      <c r="D58" s="18">
        <v>30</v>
      </c>
      <c r="E58" s="18">
        <v>10</v>
      </c>
      <c r="F58" s="18">
        <v>0</v>
      </c>
      <c r="G58" s="18">
        <v>0</v>
      </c>
      <c r="H58" s="18">
        <v>0</v>
      </c>
      <c r="I58" s="18">
        <v>0</v>
      </c>
      <c r="J58" s="18">
        <v>150.43137254902001</v>
      </c>
      <c r="K58" s="18">
        <v>21.568627450980401</v>
      </c>
      <c r="L58" s="18">
        <v>58.823529411764703</v>
      </c>
      <c r="M58" s="18">
        <v>19.6078431372549</v>
      </c>
      <c r="N58" s="18">
        <v>0</v>
      </c>
      <c r="O58" s="18">
        <v>0</v>
      </c>
      <c r="P58" s="18">
        <v>0</v>
      </c>
    </row>
    <row r="59" spans="1:16" x14ac:dyDescent="0.35">
      <c r="A59" s="9" t="s">
        <v>208</v>
      </c>
      <c r="B59" s="18">
        <v>0</v>
      </c>
      <c r="C59" s="18">
        <v>0</v>
      </c>
      <c r="D59" s="18">
        <v>0</v>
      </c>
      <c r="E59" s="18">
        <v>0</v>
      </c>
      <c r="F59" s="18">
        <v>0</v>
      </c>
      <c r="G59" s="18">
        <v>0</v>
      </c>
      <c r="H59" s="18">
        <v>0</v>
      </c>
      <c r="I59" s="18">
        <v>0</v>
      </c>
      <c r="J59" s="18" t="s">
        <v>214</v>
      </c>
      <c r="K59" s="18" t="s">
        <v>214</v>
      </c>
      <c r="L59" s="18" t="s">
        <v>214</v>
      </c>
      <c r="M59" s="18" t="s">
        <v>214</v>
      </c>
      <c r="N59" s="18" t="s">
        <v>214</v>
      </c>
      <c r="O59" s="18" t="s">
        <v>214</v>
      </c>
      <c r="P59" s="18" t="s">
        <v>214</v>
      </c>
    </row>
    <row r="60" spans="1:16" x14ac:dyDescent="0.35">
      <c r="A60" s="9" t="s">
        <v>209</v>
      </c>
      <c r="B60" s="18">
        <v>109</v>
      </c>
      <c r="C60" s="18">
        <v>18</v>
      </c>
      <c r="D60" s="18">
        <v>42</v>
      </c>
      <c r="E60" s="18">
        <v>44</v>
      </c>
      <c r="F60" s="18">
        <v>5</v>
      </c>
      <c r="G60" s="18">
        <v>0</v>
      </c>
      <c r="H60" s="18">
        <v>0</v>
      </c>
      <c r="I60" s="18">
        <v>0</v>
      </c>
      <c r="J60" s="18">
        <v>199.31192660550499</v>
      </c>
      <c r="K60" s="18">
        <v>16.5137614678899</v>
      </c>
      <c r="L60" s="18">
        <v>38.5321100917431</v>
      </c>
      <c r="M60" s="18">
        <v>40.366972477064202</v>
      </c>
      <c r="N60" s="18">
        <v>4.5871559633027497</v>
      </c>
      <c r="O60" s="18">
        <v>0</v>
      </c>
      <c r="P60" s="18">
        <v>0</v>
      </c>
    </row>
    <row r="61" spans="1:16" x14ac:dyDescent="0.35">
      <c r="A61" s="9" t="s">
        <v>210</v>
      </c>
      <c r="B61" s="18">
        <v>0</v>
      </c>
      <c r="C61" s="18">
        <v>0</v>
      </c>
      <c r="D61" s="18">
        <v>0</v>
      </c>
      <c r="E61" s="18">
        <v>0</v>
      </c>
      <c r="F61" s="18">
        <v>0</v>
      </c>
      <c r="G61" s="18">
        <v>0</v>
      </c>
      <c r="H61" s="18">
        <v>0</v>
      </c>
      <c r="I61" s="18">
        <v>0</v>
      </c>
      <c r="J61" s="18" t="s">
        <v>214</v>
      </c>
      <c r="K61" s="18" t="s">
        <v>214</v>
      </c>
      <c r="L61" s="18" t="s">
        <v>214</v>
      </c>
      <c r="M61" s="18" t="s">
        <v>214</v>
      </c>
      <c r="N61" s="18" t="s">
        <v>214</v>
      </c>
      <c r="O61" s="18" t="s">
        <v>214</v>
      </c>
      <c r="P61" s="18" t="s">
        <v>214</v>
      </c>
    </row>
    <row r="62" spans="1:16" x14ac:dyDescent="0.35">
      <c r="A62" s="9" t="s">
        <v>211</v>
      </c>
      <c r="B62" s="18">
        <v>0</v>
      </c>
      <c r="C62" s="18">
        <v>0</v>
      </c>
      <c r="D62" s="18">
        <v>0</v>
      </c>
      <c r="E62" s="18">
        <v>0</v>
      </c>
      <c r="F62" s="18">
        <v>0</v>
      </c>
      <c r="G62" s="18">
        <v>0</v>
      </c>
      <c r="H62" s="18">
        <v>0</v>
      </c>
      <c r="I62" s="18">
        <v>0</v>
      </c>
      <c r="J62" s="18" t="s">
        <v>214</v>
      </c>
      <c r="K62" s="18" t="s">
        <v>214</v>
      </c>
      <c r="L62" s="18" t="s">
        <v>214</v>
      </c>
      <c r="M62" s="18" t="s">
        <v>214</v>
      </c>
      <c r="N62" s="18" t="s">
        <v>214</v>
      </c>
      <c r="O62" s="18" t="s">
        <v>214</v>
      </c>
      <c r="P62" s="18" t="s">
        <v>214</v>
      </c>
    </row>
    <row r="63" spans="1:16" x14ac:dyDescent="0.35">
      <c r="A63" s="9" t="s">
        <v>212</v>
      </c>
      <c r="B63" s="18">
        <v>0</v>
      </c>
      <c r="C63" s="18">
        <v>0</v>
      </c>
      <c r="D63" s="18">
        <v>0</v>
      </c>
      <c r="E63" s="18">
        <v>0</v>
      </c>
      <c r="F63" s="18">
        <v>0</v>
      </c>
      <c r="G63" s="18">
        <v>0</v>
      </c>
      <c r="H63" s="18">
        <v>0</v>
      </c>
      <c r="I63" s="18">
        <v>0</v>
      </c>
      <c r="J63" s="18" t="s">
        <v>214</v>
      </c>
      <c r="K63" s="18" t="s">
        <v>214</v>
      </c>
      <c r="L63" s="18" t="s">
        <v>214</v>
      </c>
      <c r="M63" s="18" t="s">
        <v>214</v>
      </c>
      <c r="N63" s="18" t="s">
        <v>214</v>
      </c>
      <c r="O63" s="18" t="s">
        <v>214</v>
      </c>
      <c r="P63" s="18" t="s">
        <v>214</v>
      </c>
    </row>
    <row r="64" spans="1:16" x14ac:dyDescent="0.35">
      <c r="A64" s="9" t="s">
        <v>213</v>
      </c>
      <c r="B64" s="18">
        <v>2</v>
      </c>
      <c r="C64" s="18">
        <v>1</v>
      </c>
      <c r="D64" s="18">
        <v>1</v>
      </c>
      <c r="E64" s="18">
        <v>0</v>
      </c>
      <c r="F64" s="18">
        <v>0</v>
      </c>
      <c r="G64" s="18">
        <v>0</v>
      </c>
      <c r="H64" s="18">
        <v>0</v>
      </c>
      <c r="I64" s="18">
        <v>0</v>
      </c>
      <c r="J64" s="18">
        <v>84</v>
      </c>
      <c r="K64" s="18" t="s">
        <v>214</v>
      </c>
      <c r="L64" s="18" t="s">
        <v>214</v>
      </c>
      <c r="M64" s="18" t="s">
        <v>214</v>
      </c>
      <c r="N64" s="18" t="s">
        <v>214</v>
      </c>
      <c r="O64" s="18" t="s">
        <v>214</v>
      </c>
      <c r="P64" s="18" t="s">
        <v>214</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65"/>
  <sheetViews>
    <sheetView showGridLines="0" workbookViewId="0">
      <selection activeCell="K46" sqref="K46"/>
    </sheetView>
  </sheetViews>
  <sheetFormatPr defaultColWidth="11.07421875" defaultRowHeight="15.5" x14ac:dyDescent="0.35"/>
  <cols>
    <col min="1" max="1" width="37.69140625" customWidth="1"/>
    <col min="2" max="15" width="10.69140625" customWidth="1"/>
  </cols>
  <sheetData>
    <row r="1" spans="1:15" ht="20" x14ac:dyDescent="0.4">
      <c r="A1" s="5" t="s">
        <v>348</v>
      </c>
    </row>
    <row r="2" spans="1:15" x14ac:dyDescent="0.35">
      <c r="A2" t="s">
        <v>62</v>
      </c>
    </row>
    <row r="3" spans="1:15" x14ac:dyDescent="0.35">
      <c r="A3" t="s">
        <v>277</v>
      </c>
    </row>
    <row r="4" spans="1:15" ht="93" x14ac:dyDescent="0.35">
      <c r="A4" s="21" t="s">
        <v>143</v>
      </c>
      <c r="B4" s="21" t="s">
        <v>349</v>
      </c>
      <c r="C4" s="21" t="s">
        <v>350</v>
      </c>
      <c r="D4" s="21" t="s">
        <v>351</v>
      </c>
      <c r="E4" s="21" t="s">
        <v>352</v>
      </c>
      <c r="F4" s="21" t="s">
        <v>353</v>
      </c>
      <c r="G4" s="21" t="s">
        <v>354</v>
      </c>
      <c r="H4" s="21" t="s">
        <v>355</v>
      </c>
      <c r="I4" s="21" t="s">
        <v>356</v>
      </c>
      <c r="J4" s="21" t="s">
        <v>357</v>
      </c>
      <c r="K4" s="21" t="s">
        <v>358</v>
      </c>
      <c r="L4" s="21" t="s">
        <v>359</v>
      </c>
      <c r="M4" s="21" t="s">
        <v>360</v>
      </c>
      <c r="N4" s="21" t="s">
        <v>361</v>
      </c>
      <c r="O4" s="21" t="s">
        <v>362</v>
      </c>
    </row>
    <row r="5" spans="1:15" x14ac:dyDescent="0.35">
      <c r="A5" s="11" t="s">
        <v>154</v>
      </c>
      <c r="B5" s="20">
        <v>8323</v>
      </c>
      <c r="C5" s="20">
        <v>25.363450678841801</v>
      </c>
      <c r="D5" s="20">
        <v>28.931875525651801</v>
      </c>
      <c r="E5" s="20">
        <v>17.409587888982301</v>
      </c>
      <c r="F5" s="20">
        <v>16.280187432416199</v>
      </c>
      <c r="G5" s="20">
        <v>5.7551363690976798</v>
      </c>
      <c r="H5" s="20">
        <v>6.2597621050102097</v>
      </c>
      <c r="I5" s="20">
        <v>600</v>
      </c>
      <c r="J5" s="20">
        <v>43.3333333333333</v>
      </c>
      <c r="K5" s="20">
        <v>30.6666666666667</v>
      </c>
      <c r="L5" s="20">
        <v>14.3333333333333</v>
      </c>
      <c r="M5" s="20">
        <v>7.6666666666666696</v>
      </c>
      <c r="N5" s="20">
        <v>2.1666666666666701</v>
      </c>
      <c r="O5" s="20">
        <v>1.8333333333333299</v>
      </c>
    </row>
    <row r="6" spans="1:15" x14ac:dyDescent="0.35">
      <c r="A6" s="11" t="s">
        <v>155</v>
      </c>
      <c r="B6" s="20">
        <v>6647</v>
      </c>
      <c r="C6" s="20">
        <v>23.679855573943101</v>
      </c>
      <c r="D6" s="20">
        <v>25.4099593801715</v>
      </c>
      <c r="E6" s="20">
        <v>17.511659395215901</v>
      </c>
      <c r="F6" s="20">
        <v>18.745298630961301</v>
      </c>
      <c r="G6" s="20">
        <v>7.0106815104558402</v>
      </c>
      <c r="H6" s="20">
        <v>7.6425455092522903</v>
      </c>
      <c r="I6" s="20">
        <v>525</v>
      </c>
      <c r="J6" s="20">
        <v>42.6666666666667</v>
      </c>
      <c r="K6" s="20">
        <v>29.1428571428571</v>
      </c>
      <c r="L6" s="20">
        <v>15.047619047618999</v>
      </c>
      <c r="M6" s="20">
        <v>8.5714285714285694</v>
      </c>
      <c r="N6" s="20">
        <v>2.4761904761904798</v>
      </c>
      <c r="O6" s="20">
        <v>2.0952380952380998</v>
      </c>
    </row>
    <row r="7" spans="1:15" x14ac:dyDescent="0.35">
      <c r="A7" s="11" t="s">
        <v>156</v>
      </c>
      <c r="B7" s="20">
        <v>2284</v>
      </c>
      <c r="C7" s="20">
        <v>9.5446584938704007</v>
      </c>
      <c r="D7" s="20">
        <v>20.0087565674256</v>
      </c>
      <c r="E7" s="20">
        <v>20.709281961471099</v>
      </c>
      <c r="F7" s="20">
        <v>28.546409807355499</v>
      </c>
      <c r="G7" s="20">
        <v>11.1208406304729</v>
      </c>
      <c r="H7" s="20">
        <v>10.0700525394046</v>
      </c>
      <c r="I7" s="20">
        <v>151</v>
      </c>
      <c r="J7" s="20">
        <v>21.192052980132502</v>
      </c>
      <c r="K7" s="20">
        <v>26.490066225165599</v>
      </c>
      <c r="L7" s="20">
        <v>27.8145695364238</v>
      </c>
      <c r="M7" s="20">
        <v>17.218543046357599</v>
      </c>
      <c r="N7" s="20">
        <v>3.9735099337748299</v>
      </c>
      <c r="O7" s="20">
        <v>3.3112582781456998</v>
      </c>
    </row>
    <row r="8" spans="1:15" x14ac:dyDescent="0.35">
      <c r="A8" s="9" t="s">
        <v>157</v>
      </c>
      <c r="B8" s="18">
        <v>40</v>
      </c>
      <c r="C8" s="18">
        <v>0</v>
      </c>
      <c r="D8" s="18">
        <v>0</v>
      </c>
      <c r="E8" s="18">
        <v>0</v>
      </c>
      <c r="F8" s="18">
        <v>0</v>
      </c>
      <c r="G8" s="18">
        <v>0</v>
      </c>
      <c r="H8" s="18">
        <v>100</v>
      </c>
      <c r="I8" s="18">
        <v>1</v>
      </c>
      <c r="J8" s="18" t="s">
        <v>214</v>
      </c>
      <c r="K8" s="18" t="s">
        <v>214</v>
      </c>
      <c r="L8" s="18" t="s">
        <v>214</v>
      </c>
      <c r="M8" s="18" t="s">
        <v>214</v>
      </c>
      <c r="N8" s="18" t="s">
        <v>214</v>
      </c>
      <c r="O8" s="18" t="s">
        <v>214</v>
      </c>
    </row>
    <row r="9" spans="1:15" x14ac:dyDescent="0.35">
      <c r="A9" s="9" t="s">
        <v>158</v>
      </c>
      <c r="B9" s="18">
        <v>15</v>
      </c>
      <c r="C9" s="18">
        <v>0</v>
      </c>
      <c r="D9" s="18">
        <v>0</v>
      </c>
      <c r="E9" s="18">
        <v>0</v>
      </c>
      <c r="F9" s="18">
        <v>13.3333333333333</v>
      </c>
      <c r="G9" s="18">
        <v>13.3333333333333</v>
      </c>
      <c r="H9" s="18">
        <v>73.3333333333333</v>
      </c>
      <c r="I9" s="18">
        <v>0</v>
      </c>
      <c r="J9" s="18" t="s">
        <v>214</v>
      </c>
      <c r="K9" s="18" t="s">
        <v>214</v>
      </c>
      <c r="L9" s="18" t="s">
        <v>214</v>
      </c>
      <c r="M9" s="18" t="s">
        <v>214</v>
      </c>
      <c r="N9" s="18" t="s">
        <v>214</v>
      </c>
      <c r="O9" s="18" t="s">
        <v>214</v>
      </c>
    </row>
    <row r="10" spans="1:15" x14ac:dyDescent="0.35">
      <c r="A10" s="9" t="s">
        <v>159</v>
      </c>
      <c r="B10" s="18">
        <v>592</v>
      </c>
      <c r="C10" s="18">
        <v>1.8581081081081099</v>
      </c>
      <c r="D10" s="18">
        <v>1.8581081081081099</v>
      </c>
      <c r="E10" s="18">
        <v>10.6418918918919</v>
      </c>
      <c r="F10" s="18">
        <v>38.006756756756801</v>
      </c>
      <c r="G10" s="18">
        <v>23.8175675675676</v>
      </c>
      <c r="H10" s="18">
        <v>23.8175675675676</v>
      </c>
      <c r="I10" s="18">
        <v>19</v>
      </c>
      <c r="J10" s="18">
        <v>0</v>
      </c>
      <c r="K10" s="18">
        <v>5.2631578947368398</v>
      </c>
      <c r="L10" s="18">
        <v>10.526315789473699</v>
      </c>
      <c r="M10" s="18">
        <v>42.105263157894697</v>
      </c>
      <c r="N10" s="18">
        <v>26.315789473684202</v>
      </c>
      <c r="O10" s="18">
        <v>15.789473684210501</v>
      </c>
    </row>
    <row r="11" spans="1:15" x14ac:dyDescent="0.35">
      <c r="A11" s="9" t="s">
        <v>160</v>
      </c>
      <c r="B11" s="18">
        <v>1226</v>
      </c>
      <c r="C11" s="18">
        <v>15.742251223490999</v>
      </c>
      <c r="D11" s="18">
        <v>33.278955954323003</v>
      </c>
      <c r="E11" s="18">
        <v>27.079934747145199</v>
      </c>
      <c r="F11" s="18">
        <v>21.125611745513901</v>
      </c>
      <c r="G11" s="18">
        <v>2.6101141924959199</v>
      </c>
      <c r="H11" s="18">
        <v>0.16313213703099499</v>
      </c>
      <c r="I11" s="18">
        <v>106</v>
      </c>
      <c r="J11" s="18">
        <v>30.188679245283002</v>
      </c>
      <c r="K11" s="18">
        <v>34.905660377358501</v>
      </c>
      <c r="L11" s="18">
        <v>29.245283018867902</v>
      </c>
      <c r="M11" s="18">
        <v>5.6603773584905701</v>
      </c>
      <c r="N11" s="18">
        <v>0</v>
      </c>
      <c r="O11" s="18">
        <v>0</v>
      </c>
    </row>
    <row r="12" spans="1:15" x14ac:dyDescent="0.35">
      <c r="A12" s="9" t="s">
        <v>161</v>
      </c>
      <c r="B12" s="18">
        <v>219</v>
      </c>
      <c r="C12" s="18">
        <v>0.45662100456621002</v>
      </c>
      <c r="D12" s="18">
        <v>3.6529680365296802</v>
      </c>
      <c r="E12" s="18">
        <v>17.808219178082201</v>
      </c>
      <c r="F12" s="18">
        <v>42.922374429223701</v>
      </c>
      <c r="G12" s="18">
        <v>27.8538812785388</v>
      </c>
      <c r="H12" s="18">
        <v>7.3059360730593603</v>
      </c>
      <c r="I12" s="18">
        <v>19</v>
      </c>
      <c r="J12" s="18">
        <v>0</v>
      </c>
      <c r="K12" s="18">
        <v>10.526315789473699</v>
      </c>
      <c r="L12" s="18">
        <v>31.578947368421101</v>
      </c>
      <c r="M12" s="18">
        <v>52.631578947368403</v>
      </c>
      <c r="N12" s="18">
        <v>5.2631578947368398</v>
      </c>
      <c r="O12" s="18">
        <v>0</v>
      </c>
    </row>
    <row r="13" spans="1:15" x14ac:dyDescent="0.35">
      <c r="A13" s="9" t="s">
        <v>162</v>
      </c>
      <c r="B13" s="18">
        <v>111</v>
      </c>
      <c r="C13" s="18">
        <v>3.6036036036036001</v>
      </c>
      <c r="D13" s="18">
        <v>13.5135135135135</v>
      </c>
      <c r="E13" s="18">
        <v>23.423423423423401</v>
      </c>
      <c r="F13" s="18">
        <v>41.441441441441398</v>
      </c>
      <c r="G13" s="18">
        <v>9.9099099099099099</v>
      </c>
      <c r="H13" s="18">
        <v>8.1081081081081106</v>
      </c>
      <c r="I13" s="18">
        <v>1</v>
      </c>
      <c r="J13" s="18" t="s">
        <v>214</v>
      </c>
      <c r="K13" s="18" t="s">
        <v>214</v>
      </c>
      <c r="L13" s="18" t="s">
        <v>214</v>
      </c>
      <c r="M13" s="18" t="s">
        <v>214</v>
      </c>
      <c r="N13" s="18" t="s">
        <v>214</v>
      </c>
      <c r="O13" s="18" t="s">
        <v>214</v>
      </c>
    </row>
    <row r="14" spans="1:15" x14ac:dyDescent="0.35">
      <c r="A14" s="9" t="s">
        <v>163</v>
      </c>
      <c r="B14" s="18">
        <v>81</v>
      </c>
      <c r="C14" s="18">
        <v>11.1111111111111</v>
      </c>
      <c r="D14" s="18">
        <v>18.518518518518501</v>
      </c>
      <c r="E14" s="18">
        <v>16.049382716049401</v>
      </c>
      <c r="F14" s="18">
        <v>32.098765432098801</v>
      </c>
      <c r="G14" s="18">
        <v>8.6419753086419693</v>
      </c>
      <c r="H14" s="18">
        <v>13.580246913580201</v>
      </c>
      <c r="I14" s="18">
        <v>5</v>
      </c>
      <c r="J14" s="18" t="s">
        <v>214</v>
      </c>
      <c r="K14" s="18" t="s">
        <v>214</v>
      </c>
      <c r="L14" s="18" t="s">
        <v>214</v>
      </c>
      <c r="M14" s="18" t="s">
        <v>214</v>
      </c>
      <c r="N14" s="18" t="s">
        <v>214</v>
      </c>
      <c r="O14" s="18" t="s">
        <v>214</v>
      </c>
    </row>
    <row r="15" spans="1:15" x14ac:dyDescent="0.35">
      <c r="A15" s="11" t="s">
        <v>164</v>
      </c>
      <c r="B15" s="20">
        <v>455</v>
      </c>
      <c r="C15" s="20">
        <v>3.2967032967033001</v>
      </c>
      <c r="D15" s="20">
        <v>5.4945054945054901</v>
      </c>
      <c r="E15" s="20">
        <v>9.2307692307692299</v>
      </c>
      <c r="F15" s="20">
        <v>22.8571428571429</v>
      </c>
      <c r="G15" s="20">
        <v>15.384615384615399</v>
      </c>
      <c r="H15" s="20">
        <v>43.736263736263702</v>
      </c>
      <c r="I15" s="20">
        <v>7</v>
      </c>
      <c r="J15" s="20" t="s">
        <v>214</v>
      </c>
      <c r="K15" s="20" t="s">
        <v>214</v>
      </c>
      <c r="L15" s="20" t="s">
        <v>214</v>
      </c>
      <c r="M15" s="20" t="s">
        <v>214</v>
      </c>
      <c r="N15" s="20" t="s">
        <v>214</v>
      </c>
      <c r="O15" s="20" t="s">
        <v>214</v>
      </c>
    </row>
    <row r="16" spans="1:15" x14ac:dyDescent="0.35">
      <c r="A16" s="9" t="s">
        <v>165</v>
      </c>
      <c r="B16" s="18">
        <v>180</v>
      </c>
      <c r="C16" s="18">
        <v>0</v>
      </c>
      <c r="D16" s="18">
        <v>0</v>
      </c>
      <c r="E16" s="18">
        <v>0</v>
      </c>
      <c r="F16" s="18">
        <v>0.55555555555555602</v>
      </c>
      <c r="G16" s="18">
        <v>5.5555555555555598</v>
      </c>
      <c r="H16" s="18">
        <v>93.8888888888889</v>
      </c>
      <c r="I16" s="18">
        <v>0</v>
      </c>
      <c r="J16" s="18" t="s">
        <v>214</v>
      </c>
      <c r="K16" s="18" t="s">
        <v>214</v>
      </c>
      <c r="L16" s="18" t="s">
        <v>214</v>
      </c>
      <c r="M16" s="18" t="s">
        <v>214</v>
      </c>
      <c r="N16" s="18" t="s">
        <v>214</v>
      </c>
      <c r="O16" s="18" t="s">
        <v>214</v>
      </c>
    </row>
    <row r="17" spans="1:15" x14ac:dyDescent="0.35">
      <c r="A17" s="9" t="s">
        <v>166</v>
      </c>
      <c r="B17" s="18">
        <v>117</v>
      </c>
      <c r="C17" s="18">
        <v>2.5641025641025599</v>
      </c>
      <c r="D17" s="18">
        <v>5.9829059829059803</v>
      </c>
      <c r="E17" s="18">
        <v>8.5470085470085504</v>
      </c>
      <c r="F17" s="18">
        <v>32.478632478632498</v>
      </c>
      <c r="G17" s="18">
        <v>31.6239316239316</v>
      </c>
      <c r="H17" s="18">
        <v>18.803418803418801</v>
      </c>
      <c r="I17" s="18">
        <v>1</v>
      </c>
      <c r="J17" s="18" t="s">
        <v>214</v>
      </c>
      <c r="K17" s="18" t="s">
        <v>214</v>
      </c>
      <c r="L17" s="18" t="s">
        <v>214</v>
      </c>
      <c r="M17" s="18" t="s">
        <v>214</v>
      </c>
      <c r="N17" s="18" t="s">
        <v>214</v>
      </c>
      <c r="O17" s="18" t="s">
        <v>214</v>
      </c>
    </row>
    <row r="18" spans="1:15" x14ac:dyDescent="0.35">
      <c r="A18" s="9" t="s">
        <v>167</v>
      </c>
      <c r="B18" s="18">
        <v>35</v>
      </c>
      <c r="C18" s="18">
        <v>20</v>
      </c>
      <c r="D18" s="18">
        <v>8.5714285714285694</v>
      </c>
      <c r="E18" s="18">
        <v>20</v>
      </c>
      <c r="F18" s="18">
        <v>37.142857142857103</v>
      </c>
      <c r="G18" s="18">
        <v>11.4285714285714</v>
      </c>
      <c r="H18" s="18">
        <v>2.8571428571428599</v>
      </c>
      <c r="I18" s="18">
        <v>1</v>
      </c>
      <c r="J18" s="18" t="s">
        <v>214</v>
      </c>
      <c r="K18" s="18" t="s">
        <v>214</v>
      </c>
      <c r="L18" s="18" t="s">
        <v>214</v>
      </c>
      <c r="M18" s="18" t="s">
        <v>214</v>
      </c>
      <c r="N18" s="18" t="s">
        <v>214</v>
      </c>
      <c r="O18" s="18" t="s">
        <v>214</v>
      </c>
    </row>
    <row r="19" spans="1:15" x14ac:dyDescent="0.35">
      <c r="A19" s="9" t="s">
        <v>168</v>
      </c>
      <c r="B19" s="18">
        <v>21</v>
      </c>
      <c r="C19" s="18">
        <v>0</v>
      </c>
      <c r="D19" s="18">
        <v>19.047619047619001</v>
      </c>
      <c r="E19" s="18">
        <v>38.095238095238102</v>
      </c>
      <c r="F19" s="18">
        <v>33.3333333333333</v>
      </c>
      <c r="G19" s="18">
        <v>4.7619047619047601</v>
      </c>
      <c r="H19" s="18">
        <v>4.7619047619047601</v>
      </c>
      <c r="I19" s="18">
        <v>0</v>
      </c>
      <c r="J19" s="18" t="s">
        <v>214</v>
      </c>
      <c r="K19" s="18" t="s">
        <v>214</v>
      </c>
      <c r="L19" s="18" t="s">
        <v>214</v>
      </c>
      <c r="M19" s="18" t="s">
        <v>214</v>
      </c>
      <c r="N19" s="18" t="s">
        <v>214</v>
      </c>
      <c r="O19" s="18" t="s">
        <v>214</v>
      </c>
    </row>
    <row r="20" spans="1:15" x14ac:dyDescent="0.35">
      <c r="A20" s="9" t="s">
        <v>169</v>
      </c>
      <c r="B20" s="18">
        <v>9</v>
      </c>
      <c r="C20" s="18" t="s">
        <v>214</v>
      </c>
      <c r="D20" s="18" t="s">
        <v>214</v>
      </c>
      <c r="E20" s="18" t="s">
        <v>214</v>
      </c>
      <c r="F20" s="18" t="s">
        <v>214</v>
      </c>
      <c r="G20" s="18" t="s">
        <v>214</v>
      </c>
      <c r="H20" s="18" t="s">
        <v>214</v>
      </c>
      <c r="I20" s="18">
        <v>0</v>
      </c>
      <c r="J20" s="18" t="s">
        <v>214</v>
      </c>
      <c r="K20" s="18" t="s">
        <v>214</v>
      </c>
      <c r="L20" s="18" t="s">
        <v>214</v>
      </c>
      <c r="M20" s="18" t="s">
        <v>214</v>
      </c>
      <c r="N20" s="18" t="s">
        <v>214</v>
      </c>
      <c r="O20" s="18" t="s">
        <v>214</v>
      </c>
    </row>
    <row r="21" spans="1:15" x14ac:dyDescent="0.35">
      <c r="A21" s="9" t="s">
        <v>170</v>
      </c>
      <c r="B21" s="18">
        <v>66</v>
      </c>
      <c r="C21" s="18">
        <v>1.51515151515152</v>
      </c>
      <c r="D21" s="18">
        <v>4.5454545454545503</v>
      </c>
      <c r="E21" s="18">
        <v>22.727272727272702</v>
      </c>
      <c r="F21" s="18">
        <v>53.030303030303003</v>
      </c>
      <c r="G21" s="18">
        <v>16.6666666666667</v>
      </c>
      <c r="H21" s="18">
        <v>1.51515151515152</v>
      </c>
      <c r="I21" s="18">
        <v>2</v>
      </c>
      <c r="J21" s="18" t="s">
        <v>214</v>
      </c>
      <c r="K21" s="18" t="s">
        <v>214</v>
      </c>
      <c r="L21" s="18" t="s">
        <v>214</v>
      </c>
      <c r="M21" s="18" t="s">
        <v>214</v>
      </c>
      <c r="N21" s="18" t="s">
        <v>214</v>
      </c>
      <c r="O21" s="18" t="s">
        <v>214</v>
      </c>
    </row>
    <row r="22" spans="1:15" x14ac:dyDescent="0.35">
      <c r="A22" s="9" t="s">
        <v>171</v>
      </c>
      <c r="B22" s="18">
        <v>1</v>
      </c>
      <c r="C22" s="18" t="s">
        <v>214</v>
      </c>
      <c r="D22" s="18" t="s">
        <v>214</v>
      </c>
      <c r="E22" s="18" t="s">
        <v>214</v>
      </c>
      <c r="F22" s="18" t="s">
        <v>214</v>
      </c>
      <c r="G22" s="18" t="s">
        <v>214</v>
      </c>
      <c r="H22" s="18" t="s">
        <v>214</v>
      </c>
      <c r="I22" s="18">
        <v>1</v>
      </c>
      <c r="J22" s="18" t="s">
        <v>214</v>
      </c>
      <c r="K22" s="18" t="s">
        <v>214</v>
      </c>
      <c r="L22" s="18" t="s">
        <v>214</v>
      </c>
      <c r="M22" s="18" t="s">
        <v>214</v>
      </c>
      <c r="N22" s="18" t="s">
        <v>214</v>
      </c>
      <c r="O22" s="18" t="s">
        <v>214</v>
      </c>
    </row>
    <row r="23" spans="1:15" x14ac:dyDescent="0.35">
      <c r="A23" s="9" t="s">
        <v>172</v>
      </c>
      <c r="B23" s="18">
        <v>26</v>
      </c>
      <c r="C23" s="18">
        <v>11.538461538461499</v>
      </c>
      <c r="D23" s="18">
        <v>15.384615384615399</v>
      </c>
      <c r="E23" s="18">
        <v>3.8461538461538498</v>
      </c>
      <c r="F23" s="18">
        <v>34.615384615384599</v>
      </c>
      <c r="G23" s="18">
        <v>19.230769230769202</v>
      </c>
      <c r="H23" s="18">
        <v>15.384615384615399</v>
      </c>
      <c r="I23" s="18">
        <v>2</v>
      </c>
      <c r="J23" s="18" t="s">
        <v>214</v>
      </c>
      <c r="K23" s="18" t="s">
        <v>214</v>
      </c>
      <c r="L23" s="18" t="s">
        <v>214</v>
      </c>
      <c r="M23" s="18" t="s">
        <v>214</v>
      </c>
      <c r="N23" s="18" t="s">
        <v>214</v>
      </c>
      <c r="O23" s="18" t="s">
        <v>214</v>
      </c>
    </row>
    <row r="24" spans="1:15" x14ac:dyDescent="0.35">
      <c r="A24" s="11" t="s">
        <v>173</v>
      </c>
      <c r="B24" s="20">
        <v>1455</v>
      </c>
      <c r="C24" s="20">
        <v>35.051546391752602</v>
      </c>
      <c r="D24" s="20">
        <v>36.219931271477698</v>
      </c>
      <c r="E24" s="20">
        <v>15.3264604810997</v>
      </c>
      <c r="F24" s="20">
        <v>10.2405498281787</v>
      </c>
      <c r="G24" s="20">
        <v>2.8178694158075599</v>
      </c>
      <c r="H24" s="20">
        <v>0.34364261168384902</v>
      </c>
      <c r="I24" s="20">
        <v>216</v>
      </c>
      <c r="J24" s="20">
        <v>55.5555555555556</v>
      </c>
      <c r="K24" s="20">
        <v>33.3333333333333</v>
      </c>
      <c r="L24" s="20">
        <v>7.8703703703703702</v>
      </c>
      <c r="M24" s="20">
        <v>2.7777777777777799</v>
      </c>
      <c r="N24" s="20">
        <v>0.46296296296296302</v>
      </c>
      <c r="O24" s="20">
        <v>0</v>
      </c>
    </row>
    <row r="25" spans="1:15" x14ac:dyDescent="0.35">
      <c r="A25" s="9" t="s">
        <v>174</v>
      </c>
      <c r="B25" s="18">
        <v>252</v>
      </c>
      <c r="C25" s="18">
        <v>7.5396825396825404</v>
      </c>
      <c r="D25" s="18">
        <v>21.428571428571399</v>
      </c>
      <c r="E25" s="18">
        <v>27.380952380952401</v>
      </c>
      <c r="F25" s="18">
        <v>36.507936507936499</v>
      </c>
      <c r="G25" s="18">
        <v>7.1428571428571397</v>
      </c>
      <c r="H25" s="18">
        <v>0</v>
      </c>
      <c r="I25" s="18">
        <v>5</v>
      </c>
      <c r="J25" s="18" t="s">
        <v>214</v>
      </c>
      <c r="K25" s="18" t="s">
        <v>214</v>
      </c>
      <c r="L25" s="18" t="s">
        <v>214</v>
      </c>
      <c r="M25" s="18" t="s">
        <v>214</v>
      </c>
      <c r="N25" s="18" t="s">
        <v>214</v>
      </c>
      <c r="O25" s="18" t="s">
        <v>214</v>
      </c>
    </row>
    <row r="26" spans="1:15" x14ac:dyDescent="0.35">
      <c r="A26" s="9" t="s">
        <v>175</v>
      </c>
      <c r="B26" s="18">
        <v>39</v>
      </c>
      <c r="C26" s="18">
        <v>25.6410256410256</v>
      </c>
      <c r="D26" s="18">
        <v>64.102564102564102</v>
      </c>
      <c r="E26" s="18">
        <v>7.6923076923076898</v>
      </c>
      <c r="F26" s="18">
        <v>0</v>
      </c>
      <c r="G26" s="18">
        <v>2.5641025641025599</v>
      </c>
      <c r="H26" s="18">
        <v>0</v>
      </c>
      <c r="I26" s="18">
        <v>0</v>
      </c>
      <c r="J26" s="18" t="s">
        <v>214</v>
      </c>
      <c r="K26" s="18" t="s">
        <v>214</v>
      </c>
      <c r="L26" s="18" t="s">
        <v>214</v>
      </c>
      <c r="M26" s="18" t="s">
        <v>214</v>
      </c>
      <c r="N26" s="18" t="s">
        <v>214</v>
      </c>
      <c r="O26" s="18" t="s">
        <v>214</v>
      </c>
    </row>
    <row r="27" spans="1:15" x14ac:dyDescent="0.35">
      <c r="A27" s="9" t="s">
        <v>176</v>
      </c>
      <c r="B27" s="18">
        <v>30</v>
      </c>
      <c r="C27" s="18">
        <v>23.3333333333333</v>
      </c>
      <c r="D27" s="18">
        <v>53.3333333333333</v>
      </c>
      <c r="E27" s="18">
        <v>16.6666666666667</v>
      </c>
      <c r="F27" s="18">
        <v>6.6666666666666696</v>
      </c>
      <c r="G27" s="18">
        <v>0</v>
      </c>
      <c r="H27" s="18">
        <v>0</v>
      </c>
      <c r="I27" s="18">
        <v>0</v>
      </c>
      <c r="J27" s="18" t="s">
        <v>214</v>
      </c>
      <c r="K27" s="18" t="s">
        <v>214</v>
      </c>
      <c r="L27" s="18" t="s">
        <v>214</v>
      </c>
      <c r="M27" s="18" t="s">
        <v>214</v>
      </c>
      <c r="N27" s="18" t="s">
        <v>214</v>
      </c>
      <c r="O27" s="18" t="s">
        <v>214</v>
      </c>
    </row>
    <row r="28" spans="1:15" x14ac:dyDescent="0.35">
      <c r="A28" s="9" t="s">
        <v>177</v>
      </c>
      <c r="B28" s="18">
        <v>45</v>
      </c>
      <c r="C28" s="18">
        <v>4.4444444444444402</v>
      </c>
      <c r="D28" s="18">
        <v>33.3333333333333</v>
      </c>
      <c r="E28" s="18">
        <v>35.5555555555556</v>
      </c>
      <c r="F28" s="18">
        <v>24.4444444444444</v>
      </c>
      <c r="G28" s="18">
        <v>2.2222222222222201</v>
      </c>
      <c r="H28" s="18">
        <v>0</v>
      </c>
      <c r="I28" s="18">
        <v>1</v>
      </c>
      <c r="J28" s="18" t="s">
        <v>214</v>
      </c>
      <c r="K28" s="18" t="s">
        <v>214</v>
      </c>
      <c r="L28" s="18" t="s">
        <v>214</v>
      </c>
      <c r="M28" s="18" t="s">
        <v>214</v>
      </c>
      <c r="N28" s="18" t="s">
        <v>214</v>
      </c>
      <c r="O28" s="18" t="s">
        <v>214</v>
      </c>
    </row>
    <row r="29" spans="1:15" x14ac:dyDescent="0.35">
      <c r="A29" s="9" t="s">
        <v>178</v>
      </c>
      <c r="B29" s="18">
        <v>684</v>
      </c>
      <c r="C29" s="18">
        <v>50.146198830409404</v>
      </c>
      <c r="D29" s="18">
        <v>39.473684210526301</v>
      </c>
      <c r="E29" s="18">
        <v>9.3567251461988299</v>
      </c>
      <c r="F29" s="18">
        <v>1.0233918128655</v>
      </c>
      <c r="G29" s="18">
        <v>0</v>
      </c>
      <c r="H29" s="18">
        <v>0</v>
      </c>
      <c r="I29" s="18">
        <v>161</v>
      </c>
      <c r="J29" s="18">
        <v>59.627329192546597</v>
      </c>
      <c r="K29" s="18">
        <v>32.9192546583851</v>
      </c>
      <c r="L29" s="18">
        <v>7.4534161490683202</v>
      </c>
      <c r="M29" s="18">
        <v>0</v>
      </c>
      <c r="N29" s="18">
        <v>0</v>
      </c>
      <c r="O29" s="18">
        <v>0</v>
      </c>
    </row>
    <row r="30" spans="1:15" x14ac:dyDescent="0.35">
      <c r="A30" s="9" t="s">
        <v>179</v>
      </c>
      <c r="B30" s="18">
        <v>254</v>
      </c>
      <c r="C30" s="18">
        <v>29.133858267716501</v>
      </c>
      <c r="D30" s="18">
        <v>42.125984251968497</v>
      </c>
      <c r="E30" s="18">
        <v>17.3228346456693</v>
      </c>
      <c r="F30" s="18">
        <v>7.0866141732283499</v>
      </c>
      <c r="G30" s="18">
        <v>4.3307086614173196</v>
      </c>
      <c r="H30" s="18">
        <v>0</v>
      </c>
      <c r="I30" s="18">
        <v>34</v>
      </c>
      <c r="J30" s="18">
        <v>55.882352941176499</v>
      </c>
      <c r="K30" s="18">
        <v>35.294117647058798</v>
      </c>
      <c r="L30" s="18">
        <v>5.8823529411764701</v>
      </c>
      <c r="M30" s="18">
        <v>2.9411764705882399</v>
      </c>
      <c r="N30" s="18">
        <v>0</v>
      </c>
      <c r="O30" s="18">
        <v>0</v>
      </c>
    </row>
    <row r="31" spans="1:15" x14ac:dyDescent="0.35">
      <c r="A31" s="9" t="s">
        <v>180</v>
      </c>
      <c r="B31" s="18">
        <v>48</v>
      </c>
      <c r="C31" s="18">
        <v>16.6666666666667</v>
      </c>
      <c r="D31" s="18">
        <v>20.8333333333333</v>
      </c>
      <c r="E31" s="18">
        <v>31.25</v>
      </c>
      <c r="F31" s="18">
        <v>25</v>
      </c>
      <c r="G31" s="18">
        <v>6.25</v>
      </c>
      <c r="H31" s="18">
        <v>0</v>
      </c>
      <c r="I31" s="18">
        <v>4</v>
      </c>
      <c r="J31" s="18" t="s">
        <v>214</v>
      </c>
      <c r="K31" s="18" t="s">
        <v>214</v>
      </c>
      <c r="L31" s="18" t="s">
        <v>214</v>
      </c>
      <c r="M31" s="18" t="s">
        <v>214</v>
      </c>
      <c r="N31" s="18" t="s">
        <v>214</v>
      </c>
      <c r="O31" s="18" t="s">
        <v>214</v>
      </c>
    </row>
    <row r="32" spans="1:15" x14ac:dyDescent="0.35">
      <c r="A32" s="9" t="s">
        <v>181</v>
      </c>
      <c r="B32" s="18">
        <v>103</v>
      </c>
      <c r="C32" s="18">
        <v>45.631067961165101</v>
      </c>
      <c r="D32" s="18">
        <v>29.126213592233</v>
      </c>
      <c r="E32" s="18">
        <v>6.7961165048543704</v>
      </c>
      <c r="F32" s="18">
        <v>6.7961165048543704</v>
      </c>
      <c r="G32" s="18">
        <v>6.7961165048543704</v>
      </c>
      <c r="H32" s="18">
        <v>4.8543689320388301</v>
      </c>
      <c r="I32" s="18">
        <v>11</v>
      </c>
      <c r="J32" s="18">
        <v>36.363636363636402</v>
      </c>
      <c r="K32" s="18">
        <v>18.181818181818201</v>
      </c>
      <c r="L32" s="18">
        <v>9.0909090909090899</v>
      </c>
      <c r="M32" s="18">
        <v>27.272727272727298</v>
      </c>
      <c r="N32" s="18">
        <v>9.0909090909090899</v>
      </c>
      <c r="O32" s="18">
        <v>0</v>
      </c>
    </row>
    <row r="33" spans="1:15" x14ac:dyDescent="0.35">
      <c r="A33" s="11" t="s">
        <v>182</v>
      </c>
      <c r="B33" s="20">
        <v>250</v>
      </c>
      <c r="C33" s="20">
        <v>30</v>
      </c>
      <c r="D33" s="20">
        <v>29.6</v>
      </c>
      <c r="E33" s="20">
        <v>22.8</v>
      </c>
      <c r="F33" s="20">
        <v>12.8</v>
      </c>
      <c r="G33" s="20">
        <v>3.2</v>
      </c>
      <c r="H33" s="20">
        <v>1.6</v>
      </c>
      <c r="I33" s="20">
        <v>13</v>
      </c>
      <c r="J33" s="20">
        <v>30.769230769230798</v>
      </c>
      <c r="K33" s="20">
        <v>15.384615384615399</v>
      </c>
      <c r="L33" s="20">
        <v>46.153846153846203</v>
      </c>
      <c r="M33" s="20">
        <v>7.6923076923076898</v>
      </c>
      <c r="N33" s="20">
        <v>0</v>
      </c>
      <c r="O33" s="20">
        <v>0</v>
      </c>
    </row>
    <row r="34" spans="1:15" x14ac:dyDescent="0.35">
      <c r="A34" s="9" t="s">
        <v>183</v>
      </c>
      <c r="B34" s="18">
        <v>35</v>
      </c>
      <c r="C34" s="18">
        <v>5.71428571428571</v>
      </c>
      <c r="D34" s="18">
        <v>5.71428571428571</v>
      </c>
      <c r="E34" s="18">
        <v>31.428571428571399</v>
      </c>
      <c r="F34" s="18">
        <v>37.142857142857103</v>
      </c>
      <c r="G34" s="18">
        <v>11.4285714285714</v>
      </c>
      <c r="H34" s="18">
        <v>8.5714285714285694</v>
      </c>
      <c r="I34" s="18">
        <v>1</v>
      </c>
      <c r="J34" s="18" t="s">
        <v>214</v>
      </c>
      <c r="K34" s="18" t="s">
        <v>214</v>
      </c>
      <c r="L34" s="18" t="s">
        <v>214</v>
      </c>
      <c r="M34" s="18" t="s">
        <v>214</v>
      </c>
      <c r="N34" s="18" t="s">
        <v>214</v>
      </c>
      <c r="O34" s="18" t="s">
        <v>214</v>
      </c>
    </row>
    <row r="35" spans="1:15" x14ac:dyDescent="0.35">
      <c r="A35" s="9" t="s">
        <v>184</v>
      </c>
      <c r="B35" s="18">
        <v>144</v>
      </c>
      <c r="C35" s="18">
        <v>43.0555555555556</v>
      </c>
      <c r="D35" s="18">
        <v>40.9722222222222</v>
      </c>
      <c r="E35" s="18">
        <v>13.1944444444444</v>
      </c>
      <c r="F35" s="18">
        <v>2.7777777777777799</v>
      </c>
      <c r="G35" s="18">
        <v>0</v>
      </c>
      <c r="H35" s="18">
        <v>0</v>
      </c>
      <c r="I35" s="18">
        <v>3</v>
      </c>
      <c r="J35" s="18" t="s">
        <v>214</v>
      </c>
      <c r="K35" s="18" t="s">
        <v>214</v>
      </c>
      <c r="L35" s="18" t="s">
        <v>214</v>
      </c>
      <c r="M35" s="18" t="s">
        <v>214</v>
      </c>
      <c r="N35" s="18" t="s">
        <v>214</v>
      </c>
      <c r="O35" s="18" t="s">
        <v>214</v>
      </c>
    </row>
    <row r="36" spans="1:15" x14ac:dyDescent="0.35">
      <c r="A36" s="9" t="s">
        <v>185</v>
      </c>
      <c r="B36" s="18">
        <v>71</v>
      </c>
      <c r="C36" s="18">
        <v>15.492957746478901</v>
      </c>
      <c r="D36" s="18">
        <v>18.309859154929601</v>
      </c>
      <c r="E36" s="18">
        <v>38.028169014084497</v>
      </c>
      <c r="F36" s="18">
        <v>21.126760563380302</v>
      </c>
      <c r="G36" s="18">
        <v>5.6338028169014098</v>
      </c>
      <c r="H36" s="18">
        <v>1.40845070422535</v>
      </c>
      <c r="I36" s="18">
        <v>9</v>
      </c>
      <c r="J36" s="18" t="s">
        <v>214</v>
      </c>
      <c r="K36" s="18" t="s">
        <v>214</v>
      </c>
      <c r="L36" s="18" t="s">
        <v>214</v>
      </c>
      <c r="M36" s="18" t="s">
        <v>214</v>
      </c>
      <c r="N36" s="18" t="s">
        <v>214</v>
      </c>
      <c r="O36" s="18" t="s">
        <v>214</v>
      </c>
    </row>
    <row r="37" spans="1:15" x14ac:dyDescent="0.35">
      <c r="A37" s="11" t="s">
        <v>186</v>
      </c>
      <c r="B37" s="20">
        <v>2203</v>
      </c>
      <c r="C37" s="20">
        <v>34.3168406718112</v>
      </c>
      <c r="D37" s="20">
        <v>27.5079437131185</v>
      </c>
      <c r="E37" s="20">
        <v>16.749886518383999</v>
      </c>
      <c r="F37" s="20">
        <v>14.0263277349069</v>
      </c>
      <c r="G37" s="20">
        <v>4.2215161143894697</v>
      </c>
      <c r="H37" s="20">
        <v>3.17748524738992</v>
      </c>
      <c r="I37" s="20">
        <v>138</v>
      </c>
      <c r="J37" s="20">
        <v>47.826086956521699</v>
      </c>
      <c r="K37" s="20">
        <v>28.260869565217401</v>
      </c>
      <c r="L37" s="20">
        <v>10.144927536231901</v>
      </c>
      <c r="M37" s="20">
        <v>7.9710144927536204</v>
      </c>
      <c r="N37" s="20">
        <v>2.1739130434782599</v>
      </c>
      <c r="O37" s="20">
        <v>3.6231884057971002</v>
      </c>
    </row>
    <row r="38" spans="1:15" x14ac:dyDescent="0.35">
      <c r="A38" s="9" t="s">
        <v>187</v>
      </c>
      <c r="B38" s="18">
        <v>1349</v>
      </c>
      <c r="C38" s="18">
        <v>50.630096367679798</v>
      </c>
      <c r="D38" s="18">
        <v>32.616753150481799</v>
      </c>
      <c r="E38" s="18">
        <v>10.600444773906601</v>
      </c>
      <c r="F38" s="18">
        <v>4.4477390659748002</v>
      </c>
      <c r="G38" s="18">
        <v>1.33432171979244</v>
      </c>
      <c r="H38" s="18">
        <v>0.37064492216456602</v>
      </c>
      <c r="I38" s="18">
        <v>90</v>
      </c>
      <c r="J38" s="18">
        <v>65.5555555555556</v>
      </c>
      <c r="K38" s="18">
        <v>27.7777777777778</v>
      </c>
      <c r="L38" s="18">
        <v>3.3333333333333299</v>
      </c>
      <c r="M38" s="18">
        <v>2.2222222222222201</v>
      </c>
      <c r="N38" s="18">
        <v>1.1111111111111101</v>
      </c>
      <c r="O38" s="18">
        <v>0</v>
      </c>
    </row>
    <row r="39" spans="1:15" x14ac:dyDescent="0.35">
      <c r="A39" s="9" t="s">
        <v>188</v>
      </c>
      <c r="B39" s="18">
        <v>416</v>
      </c>
      <c r="C39" s="18">
        <v>7.4519230769230802</v>
      </c>
      <c r="D39" s="18">
        <v>23.076923076923102</v>
      </c>
      <c r="E39" s="18">
        <v>38.221153846153797</v>
      </c>
      <c r="F39" s="18">
        <v>28.605769230769202</v>
      </c>
      <c r="G39" s="18">
        <v>2.6442307692307701</v>
      </c>
      <c r="H39" s="18">
        <v>0</v>
      </c>
      <c r="I39" s="18">
        <v>11</v>
      </c>
      <c r="J39" s="18">
        <v>0</v>
      </c>
      <c r="K39" s="18">
        <v>45.454545454545503</v>
      </c>
      <c r="L39" s="18">
        <v>36.363636363636402</v>
      </c>
      <c r="M39" s="18">
        <v>18.181818181818201</v>
      </c>
      <c r="N39" s="18">
        <v>0</v>
      </c>
      <c r="O39" s="18">
        <v>0</v>
      </c>
    </row>
    <row r="40" spans="1:15" x14ac:dyDescent="0.35">
      <c r="A40" s="9" t="s">
        <v>189</v>
      </c>
      <c r="B40" s="18">
        <v>364</v>
      </c>
      <c r="C40" s="18">
        <v>4.1208791208791196</v>
      </c>
      <c r="D40" s="18">
        <v>12.0879120879121</v>
      </c>
      <c r="E40" s="18">
        <v>16.208791208791201</v>
      </c>
      <c r="F40" s="18">
        <v>34.615384615384599</v>
      </c>
      <c r="G40" s="18">
        <v>17.307692307692299</v>
      </c>
      <c r="H40" s="18">
        <v>15.6593406593407</v>
      </c>
      <c r="I40" s="18">
        <v>28</v>
      </c>
      <c r="J40" s="18">
        <v>7.1428571428571397</v>
      </c>
      <c r="K40" s="18">
        <v>17.8571428571429</v>
      </c>
      <c r="L40" s="18">
        <v>25</v>
      </c>
      <c r="M40" s="18">
        <v>25</v>
      </c>
      <c r="N40" s="18">
        <v>7.1428571428571397</v>
      </c>
      <c r="O40" s="18">
        <v>17.8571428571429</v>
      </c>
    </row>
    <row r="41" spans="1:15" x14ac:dyDescent="0.35">
      <c r="A41" s="9" t="s">
        <v>190</v>
      </c>
      <c r="B41" s="18">
        <v>50</v>
      </c>
      <c r="C41" s="18">
        <v>48</v>
      </c>
      <c r="D41" s="18">
        <v>44</v>
      </c>
      <c r="E41" s="18">
        <v>6</v>
      </c>
      <c r="F41" s="18">
        <v>2</v>
      </c>
      <c r="G41" s="18">
        <v>0</v>
      </c>
      <c r="H41" s="18">
        <v>0</v>
      </c>
      <c r="I41" s="18">
        <v>5</v>
      </c>
      <c r="J41" s="18" t="s">
        <v>214</v>
      </c>
      <c r="K41" s="18" t="s">
        <v>214</v>
      </c>
      <c r="L41" s="18" t="s">
        <v>214</v>
      </c>
      <c r="M41" s="18" t="s">
        <v>214</v>
      </c>
      <c r="N41" s="18" t="s">
        <v>214</v>
      </c>
      <c r="O41" s="18" t="s">
        <v>214</v>
      </c>
    </row>
    <row r="42" spans="1:15" x14ac:dyDescent="0.35">
      <c r="A42" s="9" t="s">
        <v>191</v>
      </c>
      <c r="B42" s="18">
        <v>24</v>
      </c>
      <c r="C42" s="18">
        <v>12.5</v>
      </c>
      <c r="D42" s="18">
        <v>16.6666666666667</v>
      </c>
      <c r="E42" s="18">
        <v>20.8333333333333</v>
      </c>
      <c r="F42" s="18">
        <v>12.5</v>
      </c>
      <c r="G42" s="18">
        <v>4.1666666666666696</v>
      </c>
      <c r="H42" s="18">
        <v>33.3333333333333</v>
      </c>
      <c r="I42" s="18">
        <v>4</v>
      </c>
      <c r="J42" s="18" t="s">
        <v>214</v>
      </c>
      <c r="K42" s="18" t="s">
        <v>214</v>
      </c>
      <c r="L42" s="18" t="s">
        <v>214</v>
      </c>
      <c r="M42" s="18" t="s">
        <v>214</v>
      </c>
      <c r="N42" s="18" t="s">
        <v>214</v>
      </c>
      <c r="O42" s="18" t="s">
        <v>214</v>
      </c>
    </row>
    <row r="43" spans="1:15" x14ac:dyDescent="0.35">
      <c r="A43" s="11" t="s">
        <v>192</v>
      </c>
      <c r="B43" s="20">
        <v>0</v>
      </c>
      <c r="C43" s="20" t="s">
        <v>214</v>
      </c>
      <c r="D43" s="20" t="s">
        <v>214</v>
      </c>
      <c r="E43" s="20" t="s">
        <v>214</v>
      </c>
      <c r="F43" s="20" t="s">
        <v>214</v>
      </c>
      <c r="G43" s="20" t="s">
        <v>214</v>
      </c>
      <c r="H43" s="20" t="s">
        <v>214</v>
      </c>
      <c r="I43" s="20">
        <v>0</v>
      </c>
      <c r="J43" s="20" t="s">
        <v>214</v>
      </c>
      <c r="K43" s="20" t="s">
        <v>214</v>
      </c>
      <c r="L43" s="20" t="s">
        <v>214</v>
      </c>
      <c r="M43" s="20" t="s">
        <v>214</v>
      </c>
      <c r="N43" s="20" t="s">
        <v>214</v>
      </c>
      <c r="O43" s="20" t="s">
        <v>214</v>
      </c>
    </row>
    <row r="44" spans="1:15" x14ac:dyDescent="0.35">
      <c r="A44" s="11" t="s">
        <v>193</v>
      </c>
      <c r="B44" s="20">
        <v>1676</v>
      </c>
      <c r="C44" s="20">
        <v>32.040572792362802</v>
      </c>
      <c r="D44" s="20">
        <v>42.899761336515503</v>
      </c>
      <c r="E44" s="20">
        <v>17.0047732696897</v>
      </c>
      <c r="F44" s="20">
        <v>6.5035799522672999</v>
      </c>
      <c r="G44" s="20">
        <v>0.77565632458233902</v>
      </c>
      <c r="H44" s="20">
        <v>0.77565632458233902</v>
      </c>
      <c r="I44" s="20">
        <v>75</v>
      </c>
      <c r="J44" s="20">
        <v>48</v>
      </c>
      <c r="K44" s="20">
        <v>41.3333333333333</v>
      </c>
      <c r="L44" s="20">
        <v>9.3333333333333304</v>
      </c>
      <c r="M44" s="20">
        <v>1.3333333333333299</v>
      </c>
      <c r="N44" s="20">
        <v>0</v>
      </c>
      <c r="O44" s="20">
        <v>0</v>
      </c>
    </row>
    <row r="45" spans="1:15" x14ac:dyDescent="0.35">
      <c r="A45" s="11" t="s">
        <v>194</v>
      </c>
      <c r="B45" s="20">
        <v>1042</v>
      </c>
      <c r="C45" s="20">
        <v>36.852207293665998</v>
      </c>
      <c r="D45" s="20">
        <v>40.595009596929003</v>
      </c>
      <c r="E45" s="20">
        <v>15.4510556621881</v>
      </c>
      <c r="F45" s="20">
        <v>6.3339731285988501</v>
      </c>
      <c r="G45" s="20">
        <v>0.67178502879078705</v>
      </c>
      <c r="H45" s="20">
        <v>9.5969289827255305E-2</v>
      </c>
      <c r="I45" s="20">
        <v>67</v>
      </c>
      <c r="J45" s="20">
        <v>52.238805970149301</v>
      </c>
      <c r="K45" s="20">
        <v>35.820895522388099</v>
      </c>
      <c r="L45" s="20">
        <v>10.4477611940298</v>
      </c>
      <c r="M45" s="20">
        <v>1.4925373134328399</v>
      </c>
      <c r="N45" s="20">
        <v>0</v>
      </c>
      <c r="O45" s="20">
        <v>0</v>
      </c>
    </row>
    <row r="46" spans="1:15" x14ac:dyDescent="0.35">
      <c r="A46" s="9" t="s">
        <v>195</v>
      </c>
      <c r="B46" s="18">
        <v>1006</v>
      </c>
      <c r="C46" s="18">
        <v>36.978131212723703</v>
      </c>
      <c r="D46" s="18">
        <v>40.357852882703803</v>
      </c>
      <c r="E46" s="18">
        <v>15.308151093439401</v>
      </c>
      <c r="F46" s="18">
        <v>6.5606361829025897</v>
      </c>
      <c r="G46" s="18">
        <v>0.69582504970178904</v>
      </c>
      <c r="H46" s="18">
        <v>9.9403578528827002E-2</v>
      </c>
      <c r="I46" s="18">
        <v>64</v>
      </c>
      <c r="J46" s="18">
        <v>53.125</v>
      </c>
      <c r="K46" s="18">
        <v>34.375</v>
      </c>
      <c r="L46" s="18">
        <v>10.9375</v>
      </c>
      <c r="M46" s="18">
        <v>1.5625</v>
      </c>
      <c r="N46" s="18">
        <v>0</v>
      </c>
      <c r="O46" s="18">
        <v>0</v>
      </c>
    </row>
    <row r="47" spans="1:15" x14ac:dyDescent="0.35">
      <c r="A47" s="9" t="s">
        <v>196</v>
      </c>
      <c r="B47" s="18">
        <v>36</v>
      </c>
      <c r="C47" s="18">
        <v>33.3333333333333</v>
      </c>
      <c r="D47" s="18">
        <v>47.2222222222222</v>
      </c>
      <c r="E47" s="18">
        <v>19.4444444444444</v>
      </c>
      <c r="F47" s="18">
        <v>0</v>
      </c>
      <c r="G47" s="18">
        <v>0</v>
      </c>
      <c r="H47" s="18">
        <v>0</v>
      </c>
      <c r="I47" s="18">
        <v>3</v>
      </c>
      <c r="J47" s="18" t="s">
        <v>214</v>
      </c>
      <c r="K47" s="18" t="s">
        <v>214</v>
      </c>
      <c r="L47" s="18" t="s">
        <v>214</v>
      </c>
      <c r="M47" s="18" t="s">
        <v>214</v>
      </c>
      <c r="N47" s="18" t="s">
        <v>214</v>
      </c>
      <c r="O47" s="18" t="s">
        <v>214</v>
      </c>
    </row>
    <row r="48" spans="1:15" x14ac:dyDescent="0.35">
      <c r="A48" s="9" t="s">
        <v>197</v>
      </c>
      <c r="B48" s="18">
        <v>0</v>
      </c>
      <c r="C48" s="18" t="s">
        <v>214</v>
      </c>
      <c r="D48" s="18" t="s">
        <v>214</v>
      </c>
      <c r="E48" s="18" t="s">
        <v>214</v>
      </c>
      <c r="F48" s="18" t="s">
        <v>214</v>
      </c>
      <c r="G48" s="18" t="s">
        <v>214</v>
      </c>
      <c r="H48" s="18" t="s">
        <v>214</v>
      </c>
      <c r="I48" s="18">
        <v>0</v>
      </c>
      <c r="J48" s="18" t="s">
        <v>214</v>
      </c>
      <c r="K48" s="18" t="s">
        <v>214</v>
      </c>
      <c r="L48" s="18" t="s">
        <v>214</v>
      </c>
      <c r="M48" s="18" t="s">
        <v>214</v>
      </c>
      <c r="N48" s="18" t="s">
        <v>214</v>
      </c>
      <c r="O48" s="18" t="s">
        <v>214</v>
      </c>
    </row>
    <row r="49" spans="1:15" x14ac:dyDescent="0.35">
      <c r="A49" s="9" t="s">
        <v>198</v>
      </c>
      <c r="B49" s="18">
        <v>0</v>
      </c>
      <c r="C49" s="18" t="s">
        <v>214</v>
      </c>
      <c r="D49" s="18" t="s">
        <v>214</v>
      </c>
      <c r="E49" s="18" t="s">
        <v>214</v>
      </c>
      <c r="F49" s="18" t="s">
        <v>214</v>
      </c>
      <c r="G49" s="18" t="s">
        <v>214</v>
      </c>
      <c r="H49" s="18" t="s">
        <v>214</v>
      </c>
      <c r="I49" s="18">
        <v>0</v>
      </c>
      <c r="J49" s="18" t="s">
        <v>214</v>
      </c>
      <c r="K49" s="18" t="s">
        <v>214</v>
      </c>
      <c r="L49" s="18" t="s">
        <v>214</v>
      </c>
      <c r="M49" s="18" t="s">
        <v>214</v>
      </c>
      <c r="N49" s="18" t="s">
        <v>214</v>
      </c>
      <c r="O49" s="18" t="s">
        <v>214</v>
      </c>
    </row>
    <row r="50" spans="1:15" x14ac:dyDescent="0.35">
      <c r="A50" s="11" t="s">
        <v>199</v>
      </c>
      <c r="B50" s="20">
        <v>349</v>
      </c>
      <c r="C50" s="20">
        <v>33.237822349570202</v>
      </c>
      <c r="D50" s="20">
        <v>53.581661891117498</v>
      </c>
      <c r="E50" s="20">
        <v>7.1633237822349596</v>
      </c>
      <c r="F50" s="20">
        <v>1.71919770773639</v>
      </c>
      <c r="G50" s="20">
        <v>0.85959885386819501</v>
      </c>
      <c r="H50" s="20">
        <v>3.43839541547278</v>
      </c>
      <c r="I50" s="20">
        <v>3</v>
      </c>
      <c r="J50" s="20" t="s">
        <v>214</v>
      </c>
      <c r="K50" s="20" t="s">
        <v>214</v>
      </c>
      <c r="L50" s="20" t="s">
        <v>214</v>
      </c>
      <c r="M50" s="20" t="s">
        <v>214</v>
      </c>
      <c r="N50" s="20" t="s">
        <v>214</v>
      </c>
      <c r="O50" s="20" t="s">
        <v>214</v>
      </c>
    </row>
    <row r="51" spans="1:15" x14ac:dyDescent="0.35">
      <c r="A51" s="9" t="s">
        <v>200</v>
      </c>
      <c r="B51" s="18">
        <v>19</v>
      </c>
      <c r="C51" s="18">
        <v>47.368421052631597</v>
      </c>
      <c r="D51" s="18">
        <v>31.578947368421101</v>
      </c>
      <c r="E51" s="18">
        <v>15.789473684210501</v>
      </c>
      <c r="F51" s="18">
        <v>5.2631578947368398</v>
      </c>
      <c r="G51" s="18">
        <v>0</v>
      </c>
      <c r="H51" s="18">
        <v>0</v>
      </c>
      <c r="I51" s="18">
        <v>1</v>
      </c>
      <c r="J51" s="18" t="s">
        <v>214</v>
      </c>
      <c r="K51" s="18" t="s">
        <v>214</v>
      </c>
      <c r="L51" s="18" t="s">
        <v>214</v>
      </c>
      <c r="M51" s="18" t="s">
        <v>214</v>
      </c>
      <c r="N51" s="18" t="s">
        <v>214</v>
      </c>
      <c r="O51" s="18" t="s">
        <v>214</v>
      </c>
    </row>
    <row r="52" spans="1:15" x14ac:dyDescent="0.35">
      <c r="A52" s="9" t="s">
        <v>201</v>
      </c>
      <c r="B52" s="18">
        <v>3</v>
      </c>
      <c r="C52" s="18" t="s">
        <v>214</v>
      </c>
      <c r="D52" s="18" t="s">
        <v>214</v>
      </c>
      <c r="E52" s="18" t="s">
        <v>214</v>
      </c>
      <c r="F52" s="18" t="s">
        <v>214</v>
      </c>
      <c r="G52" s="18" t="s">
        <v>214</v>
      </c>
      <c r="H52" s="18" t="s">
        <v>214</v>
      </c>
      <c r="I52" s="18">
        <v>0</v>
      </c>
      <c r="J52" s="18" t="s">
        <v>214</v>
      </c>
      <c r="K52" s="18" t="s">
        <v>214</v>
      </c>
      <c r="L52" s="18" t="s">
        <v>214</v>
      </c>
      <c r="M52" s="18" t="s">
        <v>214</v>
      </c>
      <c r="N52" s="18" t="s">
        <v>214</v>
      </c>
      <c r="O52" s="18" t="s">
        <v>214</v>
      </c>
    </row>
    <row r="53" spans="1:15" x14ac:dyDescent="0.35">
      <c r="A53" s="9" t="s">
        <v>202</v>
      </c>
      <c r="B53" s="18">
        <v>23</v>
      </c>
      <c r="C53" s="18">
        <v>13.0434782608696</v>
      </c>
      <c r="D53" s="18">
        <v>0</v>
      </c>
      <c r="E53" s="18">
        <v>13.0434782608696</v>
      </c>
      <c r="F53" s="18">
        <v>13.0434782608696</v>
      </c>
      <c r="G53" s="18">
        <v>8.6956521739130395</v>
      </c>
      <c r="H53" s="18">
        <v>52.173913043478301</v>
      </c>
      <c r="I53" s="18">
        <v>0</v>
      </c>
      <c r="J53" s="18" t="s">
        <v>214</v>
      </c>
      <c r="K53" s="18" t="s">
        <v>214</v>
      </c>
      <c r="L53" s="18" t="s">
        <v>214</v>
      </c>
      <c r="M53" s="18" t="s">
        <v>214</v>
      </c>
      <c r="N53" s="18" t="s">
        <v>214</v>
      </c>
      <c r="O53" s="18" t="s">
        <v>214</v>
      </c>
    </row>
    <row r="54" spans="1:15" x14ac:dyDescent="0.35">
      <c r="A54" s="9" t="s">
        <v>203</v>
      </c>
      <c r="B54" s="18">
        <v>11</v>
      </c>
      <c r="C54" s="18">
        <v>36.363636363636402</v>
      </c>
      <c r="D54" s="18">
        <v>27.272727272727298</v>
      </c>
      <c r="E54" s="18">
        <v>9.0909090909090899</v>
      </c>
      <c r="F54" s="18">
        <v>18.181818181818201</v>
      </c>
      <c r="G54" s="18">
        <v>9.0909090909090899</v>
      </c>
      <c r="H54" s="18">
        <v>0</v>
      </c>
      <c r="I54" s="18">
        <v>0</v>
      </c>
      <c r="J54" s="18" t="s">
        <v>214</v>
      </c>
      <c r="K54" s="18" t="s">
        <v>214</v>
      </c>
      <c r="L54" s="18" t="s">
        <v>214</v>
      </c>
      <c r="M54" s="18" t="s">
        <v>214</v>
      </c>
      <c r="N54" s="18" t="s">
        <v>214</v>
      </c>
      <c r="O54" s="18" t="s">
        <v>214</v>
      </c>
    </row>
    <row r="55" spans="1:15" x14ac:dyDescent="0.35">
      <c r="A55" s="9" t="s">
        <v>204</v>
      </c>
      <c r="B55" s="18">
        <v>293</v>
      </c>
      <c r="C55" s="18">
        <v>34.129692832764498</v>
      </c>
      <c r="D55" s="18">
        <v>60.750853242320801</v>
      </c>
      <c r="E55" s="18">
        <v>5.11945392491468</v>
      </c>
      <c r="F55" s="18">
        <v>0</v>
      </c>
      <c r="G55" s="18">
        <v>0</v>
      </c>
      <c r="H55" s="18">
        <v>0</v>
      </c>
      <c r="I55" s="18">
        <v>2</v>
      </c>
      <c r="J55" s="18" t="s">
        <v>214</v>
      </c>
      <c r="K55" s="18" t="s">
        <v>214</v>
      </c>
      <c r="L55" s="18" t="s">
        <v>214</v>
      </c>
      <c r="M55" s="18" t="s">
        <v>214</v>
      </c>
      <c r="N55" s="18" t="s">
        <v>214</v>
      </c>
      <c r="O55" s="18" t="s">
        <v>214</v>
      </c>
    </row>
    <row r="56" spans="1:15" x14ac:dyDescent="0.35">
      <c r="A56" s="11" t="s">
        <v>205</v>
      </c>
      <c r="B56" s="20">
        <v>285</v>
      </c>
      <c r="C56" s="20">
        <v>12.9824561403509</v>
      </c>
      <c r="D56" s="20">
        <v>38.245614035087698</v>
      </c>
      <c r="E56" s="20">
        <v>34.7368421052632</v>
      </c>
      <c r="F56" s="20">
        <v>12.9824561403509</v>
      </c>
      <c r="G56" s="20">
        <v>1.0526315789473699</v>
      </c>
      <c r="H56" s="20">
        <v>0</v>
      </c>
      <c r="I56" s="20">
        <v>5</v>
      </c>
      <c r="J56" s="20" t="s">
        <v>214</v>
      </c>
      <c r="K56" s="20" t="s">
        <v>214</v>
      </c>
      <c r="L56" s="20" t="s">
        <v>214</v>
      </c>
      <c r="M56" s="20" t="s">
        <v>214</v>
      </c>
      <c r="N56" s="20" t="s">
        <v>214</v>
      </c>
      <c r="O56" s="20" t="s">
        <v>214</v>
      </c>
    </row>
    <row r="57" spans="1:15" x14ac:dyDescent="0.35">
      <c r="A57" s="9" t="s">
        <v>206</v>
      </c>
      <c r="B57" s="18">
        <v>127</v>
      </c>
      <c r="C57" s="18">
        <v>5.5118110236220499</v>
      </c>
      <c r="D57" s="18">
        <v>31.496062992125999</v>
      </c>
      <c r="E57" s="18">
        <v>35.433070866141698</v>
      </c>
      <c r="F57" s="18">
        <v>25.196850393700799</v>
      </c>
      <c r="G57" s="18">
        <v>2.36220472440945</v>
      </c>
      <c r="H57" s="18">
        <v>0</v>
      </c>
      <c r="I57" s="18">
        <v>1</v>
      </c>
      <c r="J57" s="18" t="s">
        <v>214</v>
      </c>
      <c r="K57" s="18" t="s">
        <v>214</v>
      </c>
      <c r="L57" s="18" t="s">
        <v>214</v>
      </c>
      <c r="M57" s="18" t="s">
        <v>214</v>
      </c>
      <c r="N57" s="18" t="s">
        <v>214</v>
      </c>
      <c r="O57" s="18" t="s">
        <v>214</v>
      </c>
    </row>
    <row r="58" spans="1:15" x14ac:dyDescent="0.35">
      <c r="A58" s="9" t="s">
        <v>207</v>
      </c>
      <c r="B58" s="18">
        <v>47</v>
      </c>
      <c r="C58" s="18">
        <v>23.404255319148898</v>
      </c>
      <c r="D58" s="18">
        <v>55.319148936170201</v>
      </c>
      <c r="E58" s="18">
        <v>21.2765957446809</v>
      </c>
      <c r="F58" s="18">
        <v>0</v>
      </c>
      <c r="G58" s="18">
        <v>0</v>
      </c>
      <c r="H58" s="18">
        <v>0</v>
      </c>
      <c r="I58" s="18">
        <v>4</v>
      </c>
      <c r="J58" s="18" t="s">
        <v>214</v>
      </c>
      <c r="K58" s="18" t="s">
        <v>214</v>
      </c>
      <c r="L58" s="18" t="s">
        <v>214</v>
      </c>
      <c r="M58" s="18" t="s">
        <v>214</v>
      </c>
      <c r="N58" s="18" t="s">
        <v>214</v>
      </c>
      <c r="O58" s="18" t="s">
        <v>214</v>
      </c>
    </row>
    <row r="59" spans="1:15" x14ac:dyDescent="0.35">
      <c r="A59" s="9" t="s">
        <v>208</v>
      </c>
      <c r="B59" s="18">
        <v>0</v>
      </c>
      <c r="C59" s="18" t="s">
        <v>214</v>
      </c>
      <c r="D59" s="18" t="s">
        <v>214</v>
      </c>
      <c r="E59" s="18" t="s">
        <v>214</v>
      </c>
      <c r="F59" s="18" t="s">
        <v>214</v>
      </c>
      <c r="G59" s="18" t="s">
        <v>214</v>
      </c>
      <c r="H59" s="18" t="s">
        <v>214</v>
      </c>
      <c r="I59" s="18">
        <v>0</v>
      </c>
      <c r="J59" s="18" t="s">
        <v>214</v>
      </c>
      <c r="K59" s="18" t="s">
        <v>214</v>
      </c>
      <c r="L59" s="18" t="s">
        <v>214</v>
      </c>
      <c r="M59" s="18" t="s">
        <v>214</v>
      </c>
      <c r="N59" s="18" t="s">
        <v>214</v>
      </c>
      <c r="O59" s="18" t="s">
        <v>214</v>
      </c>
    </row>
    <row r="60" spans="1:15" x14ac:dyDescent="0.35">
      <c r="A60" s="9" t="s">
        <v>209</v>
      </c>
      <c r="B60" s="18">
        <v>109</v>
      </c>
      <c r="C60" s="18">
        <v>16.5137614678899</v>
      </c>
      <c r="D60" s="18">
        <v>38.5321100917431</v>
      </c>
      <c r="E60" s="18">
        <v>40.366972477064202</v>
      </c>
      <c r="F60" s="18">
        <v>4.5871559633027497</v>
      </c>
      <c r="G60" s="18">
        <v>0</v>
      </c>
      <c r="H60" s="18">
        <v>0</v>
      </c>
      <c r="I60" s="18">
        <v>0</v>
      </c>
      <c r="J60" s="18" t="s">
        <v>214</v>
      </c>
      <c r="K60" s="18" t="s">
        <v>214</v>
      </c>
      <c r="L60" s="18" t="s">
        <v>214</v>
      </c>
      <c r="M60" s="18" t="s">
        <v>214</v>
      </c>
      <c r="N60" s="18" t="s">
        <v>214</v>
      </c>
      <c r="O60" s="18" t="s">
        <v>214</v>
      </c>
    </row>
    <row r="61" spans="1:15" x14ac:dyDescent="0.35">
      <c r="A61" s="9" t="s">
        <v>210</v>
      </c>
      <c r="B61" s="18">
        <v>0</v>
      </c>
      <c r="C61" s="18" t="s">
        <v>214</v>
      </c>
      <c r="D61" s="18" t="s">
        <v>214</v>
      </c>
      <c r="E61" s="18" t="s">
        <v>214</v>
      </c>
      <c r="F61" s="18" t="s">
        <v>214</v>
      </c>
      <c r="G61" s="18" t="s">
        <v>214</v>
      </c>
      <c r="H61" s="18" t="s">
        <v>214</v>
      </c>
      <c r="I61" s="18">
        <v>0</v>
      </c>
      <c r="J61" s="18" t="s">
        <v>214</v>
      </c>
      <c r="K61" s="18" t="s">
        <v>214</v>
      </c>
      <c r="L61" s="18" t="s">
        <v>214</v>
      </c>
      <c r="M61" s="18" t="s">
        <v>214</v>
      </c>
      <c r="N61" s="18" t="s">
        <v>214</v>
      </c>
      <c r="O61" s="18" t="s">
        <v>214</v>
      </c>
    </row>
    <row r="62" spans="1:15" x14ac:dyDescent="0.35">
      <c r="A62" s="9" t="s">
        <v>211</v>
      </c>
      <c r="B62" s="18">
        <v>0</v>
      </c>
      <c r="C62" s="18" t="s">
        <v>214</v>
      </c>
      <c r="D62" s="18" t="s">
        <v>214</v>
      </c>
      <c r="E62" s="18" t="s">
        <v>214</v>
      </c>
      <c r="F62" s="18" t="s">
        <v>214</v>
      </c>
      <c r="G62" s="18" t="s">
        <v>214</v>
      </c>
      <c r="H62" s="18" t="s">
        <v>214</v>
      </c>
      <c r="I62" s="18">
        <v>0</v>
      </c>
      <c r="J62" s="18" t="s">
        <v>214</v>
      </c>
      <c r="K62" s="18" t="s">
        <v>214</v>
      </c>
      <c r="L62" s="18" t="s">
        <v>214</v>
      </c>
      <c r="M62" s="18" t="s">
        <v>214</v>
      </c>
      <c r="N62" s="18" t="s">
        <v>214</v>
      </c>
      <c r="O62" s="18" t="s">
        <v>214</v>
      </c>
    </row>
    <row r="63" spans="1:15" x14ac:dyDescent="0.35">
      <c r="A63" s="9" t="s">
        <v>212</v>
      </c>
      <c r="B63" s="18">
        <v>0</v>
      </c>
      <c r="C63" s="18" t="s">
        <v>214</v>
      </c>
      <c r="D63" s="18" t="s">
        <v>214</v>
      </c>
      <c r="E63" s="18" t="s">
        <v>214</v>
      </c>
      <c r="F63" s="18" t="s">
        <v>214</v>
      </c>
      <c r="G63" s="18" t="s">
        <v>214</v>
      </c>
      <c r="H63" s="18" t="s">
        <v>214</v>
      </c>
      <c r="I63" s="18">
        <v>0</v>
      </c>
      <c r="J63" s="18" t="s">
        <v>214</v>
      </c>
      <c r="K63" s="18" t="s">
        <v>214</v>
      </c>
      <c r="L63" s="18" t="s">
        <v>214</v>
      </c>
      <c r="M63" s="18" t="s">
        <v>214</v>
      </c>
      <c r="N63" s="18" t="s">
        <v>214</v>
      </c>
      <c r="O63" s="18" t="s">
        <v>214</v>
      </c>
    </row>
    <row r="64" spans="1:15" x14ac:dyDescent="0.35">
      <c r="A64" s="9" t="s">
        <v>213</v>
      </c>
      <c r="B64" s="18">
        <v>2</v>
      </c>
      <c r="C64" s="18" t="s">
        <v>214</v>
      </c>
      <c r="D64" s="18" t="s">
        <v>214</v>
      </c>
      <c r="E64" s="18" t="s">
        <v>214</v>
      </c>
      <c r="F64" s="18" t="s">
        <v>214</v>
      </c>
      <c r="G64" s="18" t="s">
        <v>214</v>
      </c>
      <c r="H64" s="18" t="s">
        <v>214</v>
      </c>
      <c r="I64" s="18">
        <v>0</v>
      </c>
      <c r="J64" s="18" t="s">
        <v>214</v>
      </c>
      <c r="K64" s="18" t="s">
        <v>214</v>
      </c>
      <c r="L64" s="18" t="s">
        <v>214</v>
      </c>
      <c r="M64" s="18" t="s">
        <v>214</v>
      </c>
      <c r="N64" s="18" t="s">
        <v>214</v>
      </c>
      <c r="O64" s="18" t="s">
        <v>214</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65"/>
  <sheetViews>
    <sheetView showGridLines="0" workbookViewId="0">
      <selection activeCell="M60" sqref="M60"/>
    </sheetView>
  </sheetViews>
  <sheetFormatPr defaultColWidth="11.07421875" defaultRowHeight="15.5" x14ac:dyDescent="0.35"/>
  <cols>
    <col min="1" max="1" width="37.69140625" customWidth="1"/>
    <col min="2" max="13" width="10.69140625" customWidth="1"/>
  </cols>
  <sheetData>
    <row r="1" spans="1:13" ht="20" x14ac:dyDescent="0.4">
      <c r="A1" s="5" t="s">
        <v>363</v>
      </c>
    </row>
    <row r="2" spans="1:13" x14ac:dyDescent="0.35">
      <c r="A2" t="s">
        <v>62</v>
      </c>
    </row>
    <row r="3" spans="1:13" x14ac:dyDescent="0.35">
      <c r="A3" t="s">
        <v>364</v>
      </c>
    </row>
    <row r="4" spans="1:13" ht="46.5" x14ac:dyDescent="0.35">
      <c r="A4" s="21" t="s">
        <v>143</v>
      </c>
      <c r="B4" s="21" t="s">
        <v>108</v>
      </c>
      <c r="C4" s="21" t="s">
        <v>109</v>
      </c>
      <c r="D4" s="21" t="s">
        <v>110</v>
      </c>
      <c r="E4" s="21" t="s">
        <v>111</v>
      </c>
      <c r="F4" s="21" t="s">
        <v>112</v>
      </c>
      <c r="G4" s="21" t="s">
        <v>113</v>
      </c>
      <c r="H4" s="21" t="s">
        <v>114</v>
      </c>
      <c r="I4" s="21" t="s">
        <v>115</v>
      </c>
      <c r="J4" s="21" t="s">
        <v>116</v>
      </c>
      <c r="K4" s="21" t="s">
        <v>117</v>
      </c>
      <c r="L4" s="21" t="s">
        <v>232</v>
      </c>
      <c r="M4" s="21" t="s">
        <v>233</v>
      </c>
    </row>
    <row r="5" spans="1:13" x14ac:dyDescent="0.35">
      <c r="A5" s="11" t="s">
        <v>154</v>
      </c>
      <c r="B5" s="20">
        <v>294.92593381621901</v>
      </c>
      <c r="C5" s="20">
        <v>286.49715155858098</v>
      </c>
      <c r="D5" s="20">
        <v>292.79386668611397</v>
      </c>
      <c r="E5" s="20">
        <v>315.95160907725199</v>
      </c>
      <c r="F5" s="20">
        <v>318.77800134138198</v>
      </c>
      <c r="G5" s="20">
        <v>326.32465432029699</v>
      </c>
      <c r="H5" s="20">
        <v>355.47364607860902</v>
      </c>
      <c r="I5" s="20">
        <v>328.45002086054097</v>
      </c>
      <c r="J5" s="20">
        <v>374.63458702064901</v>
      </c>
      <c r="K5" s="20">
        <v>386.34730673878698</v>
      </c>
      <c r="L5" s="23">
        <v>3.12643843465872</v>
      </c>
      <c r="M5" s="23">
        <v>30.998078649650601</v>
      </c>
    </row>
    <row r="6" spans="1:13" x14ac:dyDescent="0.35">
      <c r="A6" s="11" t="s">
        <v>155</v>
      </c>
      <c r="B6" s="20">
        <v>326.09911798096198</v>
      </c>
      <c r="C6" s="20">
        <v>318.91730240397402</v>
      </c>
      <c r="D6" s="20">
        <v>323.900761628434</v>
      </c>
      <c r="E6" s="20">
        <v>353.246062407132</v>
      </c>
      <c r="F6" s="20">
        <v>355.53137502632097</v>
      </c>
      <c r="G6" s="20">
        <v>358.86982272278402</v>
      </c>
      <c r="H6" s="20">
        <v>393.39377431906598</v>
      </c>
      <c r="I6" s="20">
        <v>360.998830001106</v>
      </c>
      <c r="J6" s="20">
        <v>422.55178791615299</v>
      </c>
      <c r="K6" s="20">
        <v>436.19458093499901</v>
      </c>
      <c r="L6" s="23">
        <v>3.22866768263528</v>
      </c>
      <c r="M6" s="23">
        <v>33.761349504926997</v>
      </c>
    </row>
    <row r="7" spans="1:13" x14ac:dyDescent="0.35">
      <c r="A7" s="11" t="s">
        <v>156</v>
      </c>
      <c r="B7" s="20">
        <v>480.034086956522</v>
      </c>
      <c r="C7" s="20">
        <v>474.25652787579401</v>
      </c>
      <c r="D7" s="20">
        <v>449.73689075630301</v>
      </c>
      <c r="E7" s="20">
        <v>478.63989825581399</v>
      </c>
      <c r="F7" s="20">
        <v>489.98283752860402</v>
      </c>
      <c r="G7" s="20">
        <v>490.483749533251</v>
      </c>
      <c r="H7" s="20">
        <v>546.04027098231097</v>
      </c>
      <c r="I7" s="20">
        <v>513.450942300375</v>
      </c>
      <c r="J7" s="20">
        <v>552.89294287085897</v>
      </c>
      <c r="K7" s="20">
        <v>578.20008336806995</v>
      </c>
      <c r="L7" s="23">
        <v>4.5772225570116998</v>
      </c>
      <c r="M7" s="23">
        <v>20.449797020443601</v>
      </c>
    </row>
    <row r="8" spans="1:13" x14ac:dyDescent="0.35">
      <c r="A8" s="9" t="s">
        <v>157</v>
      </c>
      <c r="B8" s="18">
        <v>2779.2631578947398</v>
      </c>
      <c r="C8" s="18">
        <v>2482.0769230769201</v>
      </c>
      <c r="D8" s="18">
        <v>2577.25</v>
      </c>
      <c r="E8" s="18">
        <v>2542.6</v>
      </c>
      <c r="F8" s="18">
        <v>2822.45454545455</v>
      </c>
      <c r="G8" s="18">
        <v>3054.76923076923</v>
      </c>
      <c r="H8" s="18">
        <v>2573.6111111111099</v>
      </c>
      <c r="I8" s="18">
        <v>2620.25</v>
      </c>
      <c r="J8" s="18">
        <v>2588.875</v>
      </c>
      <c r="K8" s="18">
        <v>2903.23076923077</v>
      </c>
      <c r="L8" s="22">
        <v>12.142562666438799</v>
      </c>
      <c r="M8" s="22">
        <v>4.4604488417691499</v>
      </c>
    </row>
    <row r="9" spans="1:13" x14ac:dyDescent="0.35">
      <c r="A9" s="9" t="s">
        <v>158</v>
      </c>
      <c r="B9" s="18">
        <v>1773.3333333333301</v>
      </c>
      <c r="C9" s="18">
        <v>1477.72727272727</v>
      </c>
      <c r="D9" s="18">
        <v>1322</v>
      </c>
      <c r="E9" s="18">
        <v>1141.3333333333301</v>
      </c>
      <c r="F9" s="18">
        <v>1657.4615384615399</v>
      </c>
      <c r="G9" s="18">
        <v>1435</v>
      </c>
      <c r="H9" s="18">
        <v>1745.1111111111099</v>
      </c>
      <c r="I9" s="18">
        <v>1458.4166666666699</v>
      </c>
      <c r="J9" s="18">
        <v>1624.76923076923</v>
      </c>
      <c r="K9" s="18">
        <v>1712.6666666666699</v>
      </c>
      <c r="L9" s="22">
        <v>5.4098412397815903</v>
      </c>
      <c r="M9" s="22">
        <v>-3.4210526315789398</v>
      </c>
    </row>
    <row r="10" spans="1:13" x14ac:dyDescent="0.35">
      <c r="A10" s="9" t="s">
        <v>159</v>
      </c>
      <c r="B10" s="18">
        <v>954.69016393442598</v>
      </c>
      <c r="C10" s="18">
        <v>997.75589225589204</v>
      </c>
      <c r="D10" s="18">
        <v>925.02650316455697</v>
      </c>
      <c r="E10" s="18">
        <v>1006.49090909091</v>
      </c>
      <c r="F10" s="18">
        <v>969.97363796133595</v>
      </c>
      <c r="G10" s="18">
        <v>926.88322981247995</v>
      </c>
      <c r="H10" s="18">
        <v>1075.7632776934699</v>
      </c>
      <c r="I10" s="18">
        <v>998.81648344522</v>
      </c>
      <c r="J10" s="18">
        <v>1030.95427435388</v>
      </c>
      <c r="K10" s="18">
        <v>1106.5726072607299</v>
      </c>
      <c r="L10" s="22">
        <v>7.3347901830312496</v>
      </c>
      <c r="M10" s="22">
        <v>15.909082240919799</v>
      </c>
    </row>
    <row r="11" spans="1:13" x14ac:dyDescent="0.35">
      <c r="A11" s="9" t="s">
        <v>160</v>
      </c>
      <c r="B11" s="18">
        <v>205.55794701986801</v>
      </c>
      <c r="C11" s="18">
        <v>215.571978021978</v>
      </c>
      <c r="D11" s="18">
        <v>214.82331027142101</v>
      </c>
      <c r="E11" s="18">
        <v>220.267826086957</v>
      </c>
      <c r="F11" s="18">
        <v>226.69583843329301</v>
      </c>
      <c r="G11" s="18">
        <v>237.82431108296001</v>
      </c>
      <c r="H11" s="18">
        <v>249.43444227005901</v>
      </c>
      <c r="I11" s="18">
        <v>265.11575875486398</v>
      </c>
      <c r="J11" s="18">
        <v>283.91666666666703</v>
      </c>
      <c r="K11" s="18">
        <v>271.256756756757</v>
      </c>
      <c r="L11" s="22">
        <v>-4.4590231558238598</v>
      </c>
      <c r="M11" s="22">
        <v>31.961211273694701</v>
      </c>
    </row>
    <row r="12" spans="1:13" x14ac:dyDescent="0.35">
      <c r="A12" s="9" t="s">
        <v>161</v>
      </c>
      <c r="B12" s="18">
        <v>907.32835820895502</v>
      </c>
      <c r="C12" s="18">
        <v>926.56610169491501</v>
      </c>
      <c r="D12" s="18">
        <v>774.511666666667</v>
      </c>
      <c r="E12" s="18">
        <v>838.31386861313899</v>
      </c>
      <c r="F12" s="18">
        <v>816.20415224913495</v>
      </c>
      <c r="G12" s="18">
        <v>796.59352517985599</v>
      </c>
      <c r="H12" s="18">
        <v>749.16612377850197</v>
      </c>
      <c r="I12" s="18">
        <v>748.11141549724402</v>
      </c>
      <c r="J12" s="18">
        <v>775.78865979381396</v>
      </c>
      <c r="K12" s="18">
        <v>693.39075630252103</v>
      </c>
      <c r="L12" s="22">
        <v>-10.6211791640771</v>
      </c>
      <c r="M12" s="22">
        <v>-23.5788510268479</v>
      </c>
    </row>
    <row r="13" spans="1:13" x14ac:dyDescent="0.35">
      <c r="A13" s="9" t="s">
        <v>162</v>
      </c>
      <c r="B13" s="16" t="s">
        <v>140</v>
      </c>
      <c r="C13" s="16" t="s">
        <v>140</v>
      </c>
      <c r="D13" s="16" t="s">
        <v>140</v>
      </c>
      <c r="E13" s="16" t="s">
        <v>140</v>
      </c>
      <c r="F13" s="16" t="s">
        <v>140</v>
      </c>
      <c r="G13" s="16" t="s">
        <v>140</v>
      </c>
      <c r="H13" s="18">
        <v>363.29729729729701</v>
      </c>
      <c r="I13" s="18">
        <v>438.375</v>
      </c>
      <c r="J13" s="18">
        <v>481.65765765765798</v>
      </c>
      <c r="K13" s="18">
        <v>610.56363636363596</v>
      </c>
      <c r="L13" s="22">
        <v>26.7629874988097</v>
      </c>
      <c r="M13" s="22" t="s">
        <v>140</v>
      </c>
    </row>
    <row r="14" spans="1:13" x14ac:dyDescent="0.35">
      <c r="A14" s="9" t="s">
        <v>163</v>
      </c>
      <c r="B14" s="18">
        <v>498.86904761904799</v>
      </c>
      <c r="C14" s="18">
        <v>368.07920792079199</v>
      </c>
      <c r="D14" s="18">
        <v>402.4</v>
      </c>
      <c r="E14" s="18">
        <v>386.73553719008299</v>
      </c>
      <c r="F14" s="18">
        <v>451.31578947368399</v>
      </c>
      <c r="G14" s="18">
        <v>516.711538461538</v>
      </c>
      <c r="H14" s="18">
        <v>575.01063829787199</v>
      </c>
      <c r="I14" s="18">
        <v>605.875</v>
      </c>
      <c r="J14" s="18">
        <v>505.20689655172401</v>
      </c>
      <c r="K14" s="18">
        <v>700.988235294118</v>
      </c>
      <c r="L14" s="22">
        <v>38.752705095416097</v>
      </c>
      <c r="M14" s="22">
        <v>40.515479691458999</v>
      </c>
    </row>
    <row r="15" spans="1:13" x14ac:dyDescent="0.35">
      <c r="A15" s="11" t="s">
        <v>164</v>
      </c>
      <c r="B15" s="20">
        <v>1207.10326086957</v>
      </c>
      <c r="C15" s="20">
        <v>1311.2914325842701</v>
      </c>
      <c r="D15" s="20">
        <v>1247.4797650130499</v>
      </c>
      <c r="E15" s="20">
        <v>1217.34358974359</v>
      </c>
      <c r="F15" s="20">
        <v>1252.82115869018</v>
      </c>
      <c r="G15" s="20">
        <v>1298.5541577735701</v>
      </c>
      <c r="H15" s="20">
        <v>1242.59712230216</v>
      </c>
      <c r="I15" s="20">
        <v>1137.3748987792501</v>
      </c>
      <c r="J15" s="20">
        <v>1376.2949308755799</v>
      </c>
      <c r="K15" s="20">
        <v>1434.87831858407</v>
      </c>
      <c r="L15" s="23">
        <v>4.2566012846697596</v>
      </c>
      <c r="M15" s="23">
        <v>18.869558644918399</v>
      </c>
    </row>
    <row r="16" spans="1:13" x14ac:dyDescent="0.35">
      <c r="A16" s="9" t="s">
        <v>165</v>
      </c>
      <c r="B16" s="18">
        <v>2501.9746835443002</v>
      </c>
      <c r="C16" s="18">
        <v>2375.6985981308399</v>
      </c>
      <c r="D16" s="18">
        <v>2568.5</v>
      </c>
      <c r="E16" s="18">
        <v>2506.4615384615399</v>
      </c>
      <c r="F16" s="18">
        <v>2578.2727272727302</v>
      </c>
      <c r="G16" s="18">
        <v>2654.68260867354</v>
      </c>
      <c r="H16" s="18">
        <v>2445.2916666666702</v>
      </c>
      <c r="I16" s="18">
        <v>2434.8957746264</v>
      </c>
      <c r="J16" s="18">
        <v>2560.0263157894701</v>
      </c>
      <c r="K16" s="18">
        <v>2532.63953488372</v>
      </c>
      <c r="L16" s="22">
        <v>-1.0697851321620899</v>
      </c>
      <c r="M16" s="22">
        <v>1.22562596420748</v>
      </c>
    </row>
    <row r="17" spans="1:13" x14ac:dyDescent="0.35">
      <c r="A17" s="9" t="s">
        <v>166</v>
      </c>
      <c r="B17" s="18">
        <v>871.10185185185196</v>
      </c>
      <c r="C17" s="18">
        <v>886.89423076923094</v>
      </c>
      <c r="D17" s="18">
        <v>1020.63333333333</v>
      </c>
      <c r="E17" s="18">
        <v>940.96453900709196</v>
      </c>
      <c r="F17" s="18">
        <v>975.50847457627106</v>
      </c>
      <c r="G17" s="18">
        <v>821.96062992125997</v>
      </c>
      <c r="H17" s="18">
        <v>986.82399999999996</v>
      </c>
      <c r="I17" s="18">
        <v>753.872340425532</v>
      </c>
      <c r="J17" s="18">
        <v>1029.4347826087001</v>
      </c>
      <c r="K17" s="18">
        <v>1002.52586206897</v>
      </c>
      <c r="L17" s="22">
        <v>-2.6139509752662802</v>
      </c>
      <c r="M17" s="22">
        <v>15.0871003129798</v>
      </c>
    </row>
    <row r="18" spans="1:13" x14ac:dyDescent="0.35">
      <c r="A18" s="9" t="s">
        <v>167</v>
      </c>
      <c r="B18" s="18">
        <v>277.90476190476198</v>
      </c>
      <c r="C18" s="18">
        <v>344.21052631578902</v>
      </c>
      <c r="D18" s="18">
        <v>316.052631578947</v>
      </c>
      <c r="E18" s="18">
        <v>414.68965517241401</v>
      </c>
      <c r="F18" s="18">
        <v>337.23529411764702</v>
      </c>
      <c r="G18" s="18">
        <v>388.292682926829</v>
      </c>
      <c r="H18" s="18">
        <v>336.27499999999998</v>
      </c>
      <c r="I18" s="18">
        <v>334.62162162162201</v>
      </c>
      <c r="J18" s="18">
        <v>363.21428571428601</v>
      </c>
      <c r="K18" s="18">
        <v>460.41666666666703</v>
      </c>
      <c r="L18" s="22">
        <v>26.7617174696821</v>
      </c>
      <c r="M18" s="22">
        <v>65.6742631939685</v>
      </c>
    </row>
    <row r="19" spans="1:13" x14ac:dyDescent="0.35">
      <c r="A19" s="9" t="s">
        <v>168</v>
      </c>
      <c r="B19" s="18">
        <v>421.07142857142901</v>
      </c>
      <c r="C19" s="18">
        <v>416.33333333333297</v>
      </c>
      <c r="D19" s="18">
        <v>499.61111111111097</v>
      </c>
      <c r="E19" s="18">
        <v>320.8</v>
      </c>
      <c r="F19" s="18">
        <v>343.58333333333297</v>
      </c>
      <c r="G19" s="18">
        <v>517.96818178350304</v>
      </c>
      <c r="H19" s="18">
        <v>355.85</v>
      </c>
      <c r="I19" s="18">
        <v>382.66666666666703</v>
      </c>
      <c r="J19" s="18">
        <v>545.42857142857099</v>
      </c>
      <c r="K19" s="18">
        <v>461.66666666666703</v>
      </c>
      <c r="L19" s="22">
        <v>-15.3570804958966</v>
      </c>
      <c r="M19" s="22">
        <v>9.6409386485722504</v>
      </c>
    </row>
    <row r="20" spans="1:13" x14ac:dyDescent="0.35">
      <c r="A20" s="9" t="s">
        <v>169</v>
      </c>
      <c r="B20" s="16" t="s">
        <v>140</v>
      </c>
      <c r="C20" s="16" t="s">
        <v>140</v>
      </c>
      <c r="D20" s="16" t="s">
        <v>140</v>
      </c>
      <c r="E20" s="16" t="s">
        <v>140</v>
      </c>
      <c r="F20" s="18">
        <v>213</v>
      </c>
      <c r="G20" s="18">
        <v>160.19999999999999</v>
      </c>
      <c r="H20" s="18">
        <v>255.4</v>
      </c>
      <c r="I20" s="18">
        <v>253.333333333333</v>
      </c>
      <c r="J20" s="18">
        <v>364.5</v>
      </c>
      <c r="K20" s="18">
        <v>409.555555555556</v>
      </c>
      <c r="L20" s="22" t="s">
        <v>214</v>
      </c>
      <c r="M20" s="22" t="s">
        <v>140</v>
      </c>
    </row>
    <row r="21" spans="1:13" x14ac:dyDescent="0.35">
      <c r="A21" s="9" t="s">
        <v>170</v>
      </c>
      <c r="B21" s="18">
        <v>839.09677419354796</v>
      </c>
      <c r="C21" s="18">
        <v>810.37837837837799</v>
      </c>
      <c r="D21" s="18">
        <v>682.59583333333296</v>
      </c>
      <c r="E21" s="18">
        <v>650.63380281690104</v>
      </c>
      <c r="F21" s="18">
        <v>611.85882352941201</v>
      </c>
      <c r="G21" s="18">
        <v>616.72916666666697</v>
      </c>
      <c r="H21" s="18">
        <v>661.31481481481501</v>
      </c>
      <c r="I21" s="18">
        <v>665.40816326530603</v>
      </c>
      <c r="J21" s="18">
        <v>659.39189189189199</v>
      </c>
      <c r="K21" s="18">
        <v>572.95588235294099</v>
      </c>
      <c r="L21" s="22">
        <v>-13.1084428853004</v>
      </c>
      <c r="M21" s="22">
        <v>-31.717544391276402</v>
      </c>
    </row>
    <row r="22" spans="1:13" x14ac:dyDescent="0.35">
      <c r="A22" s="9" t="s">
        <v>171</v>
      </c>
      <c r="B22" s="18">
        <v>1089.2</v>
      </c>
      <c r="C22" s="18">
        <v>0</v>
      </c>
      <c r="D22" s="18">
        <v>1096</v>
      </c>
      <c r="E22" s="18">
        <v>0</v>
      </c>
      <c r="F22" s="18">
        <v>882</v>
      </c>
      <c r="G22" s="18">
        <v>0</v>
      </c>
      <c r="H22" s="18">
        <v>593</v>
      </c>
      <c r="I22" s="18">
        <v>0</v>
      </c>
      <c r="J22" s="18">
        <v>0</v>
      </c>
      <c r="K22" s="18">
        <v>2374.5</v>
      </c>
      <c r="L22" s="22" t="s">
        <v>214</v>
      </c>
      <c r="M22" s="22" t="s">
        <v>214</v>
      </c>
    </row>
    <row r="23" spans="1:13" x14ac:dyDescent="0.35">
      <c r="A23" s="9" t="s">
        <v>172</v>
      </c>
      <c r="B23" s="18">
        <v>1193.0416666666699</v>
      </c>
      <c r="C23" s="18">
        <v>1221.9749999999999</v>
      </c>
      <c r="D23" s="18">
        <v>1036.1481481481501</v>
      </c>
      <c r="E23" s="18">
        <v>1095.2291666666699</v>
      </c>
      <c r="F23" s="18">
        <v>1263.1739130434801</v>
      </c>
      <c r="G23" s="18">
        <v>1274.10999999046</v>
      </c>
      <c r="H23" s="18">
        <v>899.04347826086996</v>
      </c>
      <c r="I23" s="18">
        <v>795.857142857143</v>
      </c>
      <c r="J23" s="18">
        <v>464.38095238095201</v>
      </c>
      <c r="K23" s="18">
        <v>821.142857142857</v>
      </c>
      <c r="L23" s="22">
        <v>76.825266611977</v>
      </c>
      <c r="M23" s="22">
        <v>-31.1723236425503</v>
      </c>
    </row>
    <row r="24" spans="1:13" x14ac:dyDescent="0.35">
      <c r="A24" s="11" t="s">
        <v>173</v>
      </c>
      <c r="B24" s="20">
        <v>168.02536682417301</v>
      </c>
      <c r="C24" s="20">
        <v>180.856828193833</v>
      </c>
      <c r="D24" s="20">
        <v>193.01766450916901</v>
      </c>
      <c r="E24" s="20">
        <v>206.29431236834199</v>
      </c>
      <c r="F24" s="20">
        <v>208.792905081496</v>
      </c>
      <c r="G24" s="20">
        <v>190.15809859104601</v>
      </c>
      <c r="H24" s="20">
        <v>207.257684060043</v>
      </c>
      <c r="I24" s="20">
        <v>219.55769230769201</v>
      </c>
      <c r="J24" s="20">
        <v>207.30353569046</v>
      </c>
      <c r="K24" s="20">
        <v>197.50987432675001</v>
      </c>
      <c r="L24" s="23">
        <v>-4.7243098537081902</v>
      </c>
      <c r="M24" s="23">
        <v>17.547652512153601</v>
      </c>
    </row>
    <row r="25" spans="1:13" x14ac:dyDescent="0.35">
      <c r="A25" s="9" t="s">
        <v>174</v>
      </c>
      <c r="B25" s="18">
        <v>315.266550522648</v>
      </c>
      <c r="C25" s="18">
        <v>381.41827768014099</v>
      </c>
      <c r="D25" s="18">
        <v>423.13414634146301</v>
      </c>
      <c r="E25" s="18">
        <v>450.73840445269002</v>
      </c>
      <c r="F25" s="18">
        <v>441.43159922928697</v>
      </c>
      <c r="G25" s="18">
        <v>406.27345309381201</v>
      </c>
      <c r="H25" s="18">
        <v>457.88429752066099</v>
      </c>
      <c r="I25" s="18">
        <v>387.12187499999999</v>
      </c>
      <c r="J25" s="18">
        <v>390.88628762541799</v>
      </c>
      <c r="K25" s="18">
        <v>373.67315175097298</v>
      </c>
      <c r="L25" s="22">
        <v>-4.4036172204998003</v>
      </c>
      <c r="M25" s="22">
        <v>18.526101526311098</v>
      </c>
    </row>
    <row r="26" spans="1:13" x14ac:dyDescent="0.35">
      <c r="A26" s="9" t="s">
        <v>175</v>
      </c>
      <c r="B26" s="18">
        <v>197.815217391304</v>
      </c>
      <c r="C26" s="18">
        <v>230.98717948717899</v>
      </c>
      <c r="D26" s="18">
        <v>214.916666666667</v>
      </c>
      <c r="E26" s="18">
        <v>254.43956043956001</v>
      </c>
      <c r="F26" s="18">
        <v>232.894736842105</v>
      </c>
      <c r="G26" s="18">
        <v>215.85810810810801</v>
      </c>
      <c r="H26" s="18">
        <v>221.71428571428601</v>
      </c>
      <c r="I26" s="18">
        <v>206.13513513513499</v>
      </c>
      <c r="J26" s="18">
        <v>162.027777777778</v>
      </c>
      <c r="K26" s="18">
        <v>147.41025641025601</v>
      </c>
      <c r="L26" s="22">
        <v>-9.0216144219230099</v>
      </c>
      <c r="M26" s="22">
        <v>-25.4808308712369</v>
      </c>
    </row>
    <row r="27" spans="1:13" x14ac:dyDescent="0.35">
      <c r="A27" s="9" t="s">
        <v>176</v>
      </c>
      <c r="B27" s="18">
        <v>161.33928571428601</v>
      </c>
      <c r="C27" s="18">
        <v>169.17543859649101</v>
      </c>
      <c r="D27" s="18">
        <v>185.02500000000001</v>
      </c>
      <c r="E27" s="18">
        <v>191.642857142857</v>
      </c>
      <c r="F27" s="18">
        <v>176.57894736842101</v>
      </c>
      <c r="G27" s="18">
        <v>238.48867923808501</v>
      </c>
      <c r="H27" s="18">
        <v>223.84375</v>
      </c>
      <c r="I27" s="18">
        <v>173.6875</v>
      </c>
      <c r="J27" s="18">
        <v>153.06060606060601</v>
      </c>
      <c r="K27" s="18">
        <v>185.53333333333299</v>
      </c>
      <c r="L27" s="22">
        <v>21.215600871114599</v>
      </c>
      <c r="M27" s="22">
        <v>14.9957572403616</v>
      </c>
    </row>
    <row r="28" spans="1:13" x14ac:dyDescent="0.35">
      <c r="A28" s="9" t="s">
        <v>177</v>
      </c>
      <c r="B28" s="18">
        <v>216.333333333333</v>
      </c>
      <c r="C28" s="18">
        <v>197.86046511627899</v>
      </c>
      <c r="D28" s="18">
        <v>213.273684210526</v>
      </c>
      <c r="E28" s="18">
        <v>234.51612903225799</v>
      </c>
      <c r="F28" s="18">
        <v>256.97368421052602</v>
      </c>
      <c r="G28" s="18">
        <v>221.125</v>
      </c>
      <c r="H28" s="18">
        <v>229.561403508772</v>
      </c>
      <c r="I28" s="18">
        <v>275.44230769230802</v>
      </c>
      <c r="J28" s="18">
        <v>319.52380952380997</v>
      </c>
      <c r="K28" s="18">
        <v>311.54347826087002</v>
      </c>
      <c r="L28" s="22">
        <v>-2.49757014190372</v>
      </c>
      <c r="M28" s="22">
        <v>44.010852817042903</v>
      </c>
    </row>
    <row r="29" spans="1:13" x14ac:dyDescent="0.35">
      <c r="A29" s="9" t="s">
        <v>178</v>
      </c>
      <c r="B29" s="18">
        <v>112.83558792924001</v>
      </c>
      <c r="C29" s="18">
        <v>116.003762935089</v>
      </c>
      <c r="D29" s="18">
        <v>114.713829787234</v>
      </c>
      <c r="E29" s="18">
        <v>118.87484662576701</v>
      </c>
      <c r="F29" s="18">
        <v>118.546854082999</v>
      </c>
      <c r="G29" s="18">
        <v>118.267215815434</v>
      </c>
      <c r="H29" s="18">
        <v>121.33684950773601</v>
      </c>
      <c r="I29" s="18">
        <v>127.127625201939</v>
      </c>
      <c r="J29" s="18">
        <v>122.981191222571</v>
      </c>
      <c r="K29" s="18">
        <v>116.24378698224901</v>
      </c>
      <c r="L29" s="22">
        <v>-5.4784021632451898</v>
      </c>
      <c r="M29" s="22">
        <v>3.0205001059997501</v>
      </c>
    </row>
    <row r="30" spans="1:13" x14ac:dyDescent="0.35">
      <c r="A30" s="9" t="s">
        <v>179</v>
      </c>
      <c r="B30" s="18">
        <v>165.09079118028501</v>
      </c>
      <c r="C30" s="18">
        <v>190.592896174863</v>
      </c>
      <c r="D30" s="18">
        <v>187.53094462540699</v>
      </c>
      <c r="E30" s="18">
        <v>191.71348314606701</v>
      </c>
      <c r="F30" s="18">
        <v>192.10694183864899</v>
      </c>
      <c r="G30" s="18">
        <v>174.63929236445799</v>
      </c>
      <c r="H30" s="18">
        <v>194.77446808510601</v>
      </c>
      <c r="I30" s="18">
        <v>199.579831932773</v>
      </c>
      <c r="J30" s="18">
        <v>188.17793594306099</v>
      </c>
      <c r="K30" s="18">
        <v>194.059027777778</v>
      </c>
      <c r="L30" s="22">
        <v>3.12528235855281</v>
      </c>
      <c r="M30" s="22">
        <v>17.5468518809496</v>
      </c>
    </row>
    <row r="31" spans="1:13" x14ac:dyDescent="0.35">
      <c r="A31" s="9" t="s">
        <v>180</v>
      </c>
      <c r="B31" s="18">
        <v>262.13749999999999</v>
      </c>
      <c r="C31" s="18">
        <v>249.53435114503799</v>
      </c>
      <c r="D31" s="18">
        <v>331.50303030303002</v>
      </c>
      <c r="E31" s="18">
        <v>334.3125</v>
      </c>
      <c r="F31" s="18">
        <v>387.09774436090203</v>
      </c>
      <c r="G31" s="18">
        <v>356.00263157225498</v>
      </c>
      <c r="H31" s="18">
        <v>287.40366972477102</v>
      </c>
      <c r="I31" s="18">
        <v>464</v>
      </c>
      <c r="J31" s="18">
        <v>393.6</v>
      </c>
      <c r="K31" s="18">
        <v>309.32692307692298</v>
      </c>
      <c r="L31" s="22">
        <v>-21.410842714196399</v>
      </c>
      <c r="M31" s="22">
        <v>18.0017826815786</v>
      </c>
    </row>
    <row r="32" spans="1:13" x14ac:dyDescent="0.35">
      <c r="A32" s="9" t="s">
        <v>181</v>
      </c>
      <c r="B32" s="18">
        <v>175.82887700534801</v>
      </c>
      <c r="C32" s="18">
        <v>190.394136807818</v>
      </c>
      <c r="D32" s="18">
        <v>199.15533980582501</v>
      </c>
      <c r="E32" s="18">
        <v>181.09200000000001</v>
      </c>
      <c r="F32" s="18">
        <v>189.553846153846</v>
      </c>
      <c r="G32" s="18">
        <v>212.64122806933901</v>
      </c>
      <c r="H32" s="18">
        <v>183.07142857142901</v>
      </c>
      <c r="I32" s="18">
        <v>190.18421052631601</v>
      </c>
      <c r="J32" s="18">
        <v>172.961538461538</v>
      </c>
      <c r="K32" s="18">
        <v>334.72807017543897</v>
      </c>
      <c r="L32" s="22">
        <v>93.527458851710094</v>
      </c>
      <c r="M32" s="22">
        <v>90.371499765228094</v>
      </c>
    </row>
    <row r="33" spans="1:13" x14ac:dyDescent="0.35">
      <c r="A33" s="11" t="s">
        <v>182</v>
      </c>
      <c r="B33" s="20">
        <v>225.72994652406399</v>
      </c>
      <c r="C33" s="20">
        <v>235.12857142857101</v>
      </c>
      <c r="D33" s="20">
        <v>243.666666666667</v>
      </c>
      <c r="E33" s="20">
        <v>272.11562500000002</v>
      </c>
      <c r="F33" s="20">
        <v>264.68249258160199</v>
      </c>
      <c r="G33" s="20">
        <v>303.97005988024</v>
      </c>
      <c r="H33" s="20">
        <v>270.83437500000002</v>
      </c>
      <c r="I33" s="20">
        <v>294.22267206477699</v>
      </c>
      <c r="J33" s="20">
        <v>271.88381742738602</v>
      </c>
      <c r="K33" s="20">
        <v>260.62737642585603</v>
      </c>
      <c r="L33" s="23">
        <v>-4.1401658649789699</v>
      </c>
      <c r="M33" s="23">
        <v>15.459814011904299</v>
      </c>
    </row>
    <row r="34" spans="1:13" x14ac:dyDescent="0.35">
      <c r="A34" s="9" t="s">
        <v>183</v>
      </c>
      <c r="B34" s="18">
        <v>511.41666666666703</v>
      </c>
      <c r="C34" s="18">
        <v>640.78260869565202</v>
      </c>
      <c r="D34" s="18">
        <v>573.28</v>
      </c>
      <c r="E34" s="18">
        <v>627.69387755102002</v>
      </c>
      <c r="F34" s="18">
        <v>574.85454545454502</v>
      </c>
      <c r="G34" s="18">
        <v>668.45070422535196</v>
      </c>
      <c r="H34" s="18">
        <v>629.51470588235304</v>
      </c>
      <c r="I34" s="18">
        <v>630.33333333333303</v>
      </c>
      <c r="J34" s="18">
        <v>534.25925925925901</v>
      </c>
      <c r="K34" s="18">
        <v>609.58333333333303</v>
      </c>
      <c r="L34" s="22">
        <v>14.098786828422901</v>
      </c>
      <c r="M34" s="22">
        <v>19.195046439628499</v>
      </c>
    </row>
    <row r="35" spans="1:13" x14ac:dyDescent="0.35">
      <c r="A35" s="9" t="s">
        <v>184</v>
      </c>
      <c r="B35" s="18">
        <v>133.69130434782599</v>
      </c>
      <c r="C35" s="18">
        <v>142.99047619047599</v>
      </c>
      <c r="D35" s="18">
        <v>129.86222222222199</v>
      </c>
      <c r="E35" s="18">
        <v>138.58201058201101</v>
      </c>
      <c r="F35" s="18">
        <v>142.989583333333</v>
      </c>
      <c r="G35" s="18">
        <v>155.157894736842</v>
      </c>
      <c r="H35" s="18">
        <v>145.34946236559099</v>
      </c>
      <c r="I35" s="18">
        <v>184.71428571428601</v>
      </c>
      <c r="J35" s="18">
        <v>174.00909090909099</v>
      </c>
      <c r="K35" s="18">
        <v>138.659863945578</v>
      </c>
      <c r="L35" s="22">
        <v>-20.3145863120338</v>
      </c>
      <c r="M35" s="22">
        <v>3.7164418598425701</v>
      </c>
    </row>
    <row r="36" spans="1:13" x14ac:dyDescent="0.35">
      <c r="A36" s="9" t="s">
        <v>185</v>
      </c>
      <c r="B36" s="18">
        <v>303.39583333333297</v>
      </c>
      <c r="C36" s="18">
        <v>242.45744680851101</v>
      </c>
      <c r="D36" s="18">
        <v>351.02352941176503</v>
      </c>
      <c r="E36" s="18">
        <v>367.41463414634097</v>
      </c>
      <c r="F36" s="18">
        <v>334.74444444444401</v>
      </c>
      <c r="G36" s="18">
        <v>336.79452054794501</v>
      </c>
      <c r="H36" s="18">
        <v>254.92424242424201</v>
      </c>
      <c r="I36" s="18">
        <v>372.42500000000001</v>
      </c>
      <c r="J36" s="18">
        <v>307.288461538462</v>
      </c>
      <c r="K36" s="18">
        <v>327.71249999999998</v>
      </c>
      <c r="L36" s="22">
        <v>6.64653607860315</v>
      </c>
      <c r="M36" s="22">
        <v>8.0148321087687897</v>
      </c>
    </row>
    <row r="37" spans="1:13" x14ac:dyDescent="0.35">
      <c r="A37" s="11" t="s">
        <v>186</v>
      </c>
      <c r="B37" s="20">
        <v>301.546289011277</v>
      </c>
      <c r="C37" s="20">
        <v>264.05703317795502</v>
      </c>
      <c r="D37" s="20">
        <v>264.53510963086302</v>
      </c>
      <c r="E37" s="20">
        <v>302.551359516616</v>
      </c>
      <c r="F37" s="20">
        <v>282.84799203451701</v>
      </c>
      <c r="G37" s="20">
        <v>292.776862228082</v>
      </c>
      <c r="H37" s="20">
        <v>322.15875847306501</v>
      </c>
      <c r="I37" s="20">
        <v>249.260208926876</v>
      </c>
      <c r="J37" s="20">
        <v>276.22411474674999</v>
      </c>
      <c r="K37" s="20">
        <v>287.75149700598803</v>
      </c>
      <c r="L37" s="23">
        <v>4.1731990958885996</v>
      </c>
      <c r="M37" s="23">
        <v>-4.5746847193908904</v>
      </c>
    </row>
    <row r="38" spans="1:13" x14ac:dyDescent="0.35">
      <c r="A38" s="9" t="s">
        <v>187</v>
      </c>
      <c r="B38" s="18">
        <v>120.622374206155</v>
      </c>
      <c r="C38" s="18">
        <v>119.86064392119199</v>
      </c>
      <c r="D38" s="18">
        <v>127.98972099853199</v>
      </c>
      <c r="E38" s="18">
        <v>128.38024124066601</v>
      </c>
      <c r="F38" s="18">
        <v>131.61159600997499</v>
      </c>
      <c r="G38" s="18">
        <v>136.791802212101</v>
      </c>
      <c r="H38" s="18">
        <v>139.79814550641899</v>
      </c>
      <c r="I38" s="18">
        <v>138.49739389426699</v>
      </c>
      <c r="J38" s="18">
        <v>142.58365164247499</v>
      </c>
      <c r="K38" s="18">
        <v>144.79596100278599</v>
      </c>
      <c r="L38" s="22">
        <v>1.5515869700529501</v>
      </c>
      <c r="M38" s="22">
        <v>20.040715460727998</v>
      </c>
    </row>
    <row r="39" spans="1:13" x14ac:dyDescent="0.35">
      <c r="A39" s="9" t="s">
        <v>188</v>
      </c>
      <c r="B39" s="18">
        <v>375.10108864696701</v>
      </c>
      <c r="C39" s="18">
        <v>369.419795221843</v>
      </c>
      <c r="D39" s="18">
        <v>364.110019646365</v>
      </c>
      <c r="E39" s="18">
        <v>392.38114754098399</v>
      </c>
      <c r="F39" s="18">
        <v>354.45346534653498</v>
      </c>
      <c r="G39" s="18">
        <v>358.59234608985003</v>
      </c>
      <c r="H39" s="18">
        <v>374.92446633825898</v>
      </c>
      <c r="I39" s="18">
        <v>380.10952380952398</v>
      </c>
      <c r="J39" s="18">
        <v>357.97920997921</v>
      </c>
      <c r="K39" s="18">
        <v>332.26932084309101</v>
      </c>
      <c r="L39" s="22">
        <v>-7.18195035337716</v>
      </c>
      <c r="M39" s="22">
        <v>-11.4187266047068</v>
      </c>
    </row>
    <row r="40" spans="1:13" x14ac:dyDescent="0.35">
      <c r="A40" s="9" t="s">
        <v>189</v>
      </c>
      <c r="B40" s="18">
        <v>716.47931034482804</v>
      </c>
      <c r="C40" s="18">
        <v>619.501329787234</v>
      </c>
      <c r="D40" s="18">
        <v>587.65512820512799</v>
      </c>
      <c r="E40" s="18">
        <v>664.31464968152898</v>
      </c>
      <c r="F40" s="18">
        <v>618.41921397379895</v>
      </c>
      <c r="G40" s="18">
        <v>636.11178247734097</v>
      </c>
      <c r="H40" s="18">
        <v>662.73809523809496</v>
      </c>
      <c r="I40" s="18">
        <v>628.25769230769197</v>
      </c>
      <c r="J40" s="18">
        <v>650.92676056337996</v>
      </c>
      <c r="K40" s="18">
        <v>750.70153061224505</v>
      </c>
      <c r="L40" s="22">
        <v>15.328110026158599</v>
      </c>
      <c r="M40" s="22">
        <v>4.7764422186799704</v>
      </c>
    </row>
    <row r="41" spans="1:13" x14ac:dyDescent="0.35">
      <c r="A41" s="9" t="s">
        <v>190</v>
      </c>
      <c r="B41" s="18">
        <v>88.0842105263158</v>
      </c>
      <c r="C41" s="18">
        <v>95.554347826086996</v>
      </c>
      <c r="D41" s="18">
        <v>98.887931034482804</v>
      </c>
      <c r="E41" s="18">
        <v>108.943231441048</v>
      </c>
      <c r="F41" s="18">
        <v>101.101123595506</v>
      </c>
      <c r="G41" s="18">
        <v>112.661616161616</v>
      </c>
      <c r="H41" s="18">
        <v>105.930379746835</v>
      </c>
      <c r="I41" s="18">
        <v>83.677966101694906</v>
      </c>
      <c r="J41" s="18">
        <v>118.363636363636</v>
      </c>
      <c r="K41" s="18">
        <v>116.56363636363599</v>
      </c>
      <c r="L41" s="22">
        <v>-1.5207373271889399</v>
      </c>
      <c r="M41" s="22">
        <v>32.332044150877799</v>
      </c>
    </row>
    <row r="42" spans="1:13" x14ac:dyDescent="0.35">
      <c r="A42" s="9" t="s">
        <v>191</v>
      </c>
      <c r="B42" s="18">
        <v>343.15873015873001</v>
      </c>
      <c r="C42" s="18">
        <v>310.43181818181802</v>
      </c>
      <c r="D42" s="18">
        <v>640.82051282051304</v>
      </c>
      <c r="E42" s="18">
        <v>597.28358208955206</v>
      </c>
      <c r="F42" s="18">
        <v>494.02564102564099</v>
      </c>
      <c r="G42" s="18">
        <v>530.805555555556</v>
      </c>
      <c r="H42" s="18">
        <v>1570.8260869565199</v>
      </c>
      <c r="I42" s="18">
        <v>458.75</v>
      </c>
      <c r="J42" s="18">
        <v>926.75</v>
      </c>
      <c r="K42" s="18">
        <v>795.392857142857</v>
      </c>
      <c r="L42" s="22">
        <v>-14.173956607191</v>
      </c>
      <c r="M42" s="22">
        <v>131.785697765854</v>
      </c>
    </row>
    <row r="43" spans="1:13" x14ac:dyDescent="0.35">
      <c r="A43" s="11" t="s">
        <v>192</v>
      </c>
      <c r="B43" s="24" t="s">
        <v>140</v>
      </c>
      <c r="C43" s="24" t="s">
        <v>140</v>
      </c>
      <c r="D43" s="24" t="s">
        <v>140</v>
      </c>
      <c r="E43" s="24" t="s">
        <v>140</v>
      </c>
      <c r="F43" s="24" t="s">
        <v>140</v>
      </c>
      <c r="G43" s="24" t="s">
        <v>140</v>
      </c>
      <c r="H43" s="24" t="s">
        <v>140</v>
      </c>
      <c r="I43" s="20">
        <v>170</v>
      </c>
      <c r="J43" s="20">
        <v>0</v>
      </c>
      <c r="K43" s="20">
        <v>0</v>
      </c>
      <c r="L43" s="23" t="s">
        <v>214</v>
      </c>
      <c r="M43" s="23" t="s">
        <v>140</v>
      </c>
    </row>
    <row r="44" spans="1:13" x14ac:dyDescent="0.35">
      <c r="A44" s="11" t="s">
        <v>193</v>
      </c>
      <c r="B44" s="20">
        <v>159.249714937286</v>
      </c>
      <c r="C44" s="20">
        <v>150.22856077554101</v>
      </c>
      <c r="D44" s="20">
        <v>164.92284755870301</v>
      </c>
      <c r="E44" s="20">
        <v>168.425156739812</v>
      </c>
      <c r="F44" s="20">
        <v>175.12222222222201</v>
      </c>
      <c r="G44" s="20">
        <v>180.91131863177699</v>
      </c>
      <c r="H44" s="20">
        <v>188.84367366878399</v>
      </c>
      <c r="I44" s="20">
        <v>191.068990559187</v>
      </c>
      <c r="J44" s="20">
        <v>185.98968446601901</v>
      </c>
      <c r="K44" s="20">
        <v>183.570531125071</v>
      </c>
      <c r="L44" s="23">
        <v>-1.30069221198663</v>
      </c>
      <c r="M44" s="23">
        <v>15.2721254147067</v>
      </c>
    </row>
    <row r="45" spans="1:13" x14ac:dyDescent="0.35">
      <c r="A45" s="11" t="s">
        <v>194</v>
      </c>
      <c r="B45" s="20">
        <v>139.63236763236799</v>
      </c>
      <c r="C45" s="20">
        <v>134.18881453154901</v>
      </c>
      <c r="D45" s="20">
        <v>138.049652432969</v>
      </c>
      <c r="E45" s="20">
        <v>140.626623376623</v>
      </c>
      <c r="F45" s="20">
        <v>137.913018096906</v>
      </c>
      <c r="G45" s="20">
        <v>149.05436832180999</v>
      </c>
      <c r="H45" s="20">
        <v>158.38340192043901</v>
      </c>
      <c r="I45" s="20">
        <v>156.953416149068</v>
      </c>
      <c r="J45" s="20">
        <v>157.15475113122201</v>
      </c>
      <c r="K45" s="20">
        <v>165.750225428314</v>
      </c>
      <c r="L45" s="23">
        <v>5.4694333039381</v>
      </c>
      <c r="M45" s="23">
        <v>18.704730313469199</v>
      </c>
    </row>
    <row r="46" spans="1:13" x14ac:dyDescent="0.35">
      <c r="A46" s="9" t="s">
        <v>195</v>
      </c>
      <c r="B46" s="18">
        <v>140.06739130434801</v>
      </c>
      <c r="C46" s="18">
        <v>134.02012383900899</v>
      </c>
      <c r="D46" s="18">
        <v>138.36582809224299</v>
      </c>
      <c r="E46" s="18">
        <v>140.863145939807</v>
      </c>
      <c r="F46" s="18">
        <v>137.81519756838901</v>
      </c>
      <c r="G46" s="18">
        <v>149.66134289439401</v>
      </c>
      <c r="H46" s="18">
        <v>159.353702372394</v>
      </c>
      <c r="I46" s="18">
        <v>158.52789699570801</v>
      </c>
      <c r="J46" s="18">
        <v>158.258034026465</v>
      </c>
      <c r="K46" s="18">
        <v>166.93271028037401</v>
      </c>
      <c r="L46" s="22">
        <v>5.4813496877246504</v>
      </c>
      <c r="M46" s="22">
        <v>19.180280810435899</v>
      </c>
    </row>
    <row r="47" spans="1:13" x14ac:dyDescent="0.35">
      <c r="A47" s="9" t="s">
        <v>196</v>
      </c>
      <c r="B47" s="18">
        <v>136.01273885350301</v>
      </c>
      <c r="C47" s="18">
        <v>136.941176470588</v>
      </c>
      <c r="D47" s="18">
        <v>134.45631067961199</v>
      </c>
      <c r="E47" s="18">
        <v>135.458823529412</v>
      </c>
      <c r="F47" s="18">
        <v>142.05970149253699</v>
      </c>
      <c r="G47" s="18">
        <v>132.719298245614</v>
      </c>
      <c r="H47" s="18">
        <v>138.48484848484799</v>
      </c>
      <c r="I47" s="18">
        <v>113.794117647059</v>
      </c>
      <c r="J47" s="18">
        <v>132.31914893617</v>
      </c>
      <c r="K47" s="18">
        <v>133.30769230769201</v>
      </c>
      <c r="L47" s="22">
        <v>0.74709018269076799</v>
      </c>
      <c r="M47" s="22">
        <v>-1.9888185243622001</v>
      </c>
    </row>
    <row r="48" spans="1:13" x14ac:dyDescent="0.35">
      <c r="A48" s="9" t="s">
        <v>197</v>
      </c>
      <c r="B48" s="18">
        <v>35</v>
      </c>
      <c r="C48" s="18">
        <v>40</v>
      </c>
      <c r="D48" s="18">
        <v>60.3333333333333</v>
      </c>
      <c r="E48" s="18">
        <v>152</v>
      </c>
      <c r="F48" s="18">
        <v>21</v>
      </c>
      <c r="G48" s="18">
        <v>0</v>
      </c>
      <c r="H48" s="18">
        <v>0</v>
      </c>
      <c r="I48" s="18">
        <v>0</v>
      </c>
      <c r="J48" s="18">
        <v>0</v>
      </c>
      <c r="K48" s="18">
        <v>0</v>
      </c>
      <c r="L48" s="22" t="s">
        <v>214</v>
      </c>
      <c r="M48" s="22" t="s">
        <v>214</v>
      </c>
    </row>
    <row r="49" spans="1:13" x14ac:dyDescent="0.35">
      <c r="A49" s="9" t="s">
        <v>198</v>
      </c>
      <c r="B49" s="18">
        <v>132</v>
      </c>
      <c r="C49" s="18">
        <v>0</v>
      </c>
      <c r="D49" s="18">
        <v>0</v>
      </c>
      <c r="E49" s="18">
        <v>0</v>
      </c>
      <c r="F49" s="18">
        <v>0</v>
      </c>
      <c r="G49" s="18">
        <v>0</v>
      </c>
      <c r="H49" s="18">
        <v>122</v>
      </c>
      <c r="I49" s="18">
        <v>0</v>
      </c>
      <c r="J49" s="18">
        <v>0</v>
      </c>
      <c r="K49" s="18">
        <v>0</v>
      </c>
      <c r="L49" s="22" t="s">
        <v>214</v>
      </c>
      <c r="M49" s="22" t="s">
        <v>214</v>
      </c>
    </row>
    <row r="50" spans="1:13" x14ac:dyDescent="0.35">
      <c r="A50" s="11" t="s">
        <v>199</v>
      </c>
      <c r="B50" s="20">
        <v>247.13553113553101</v>
      </c>
      <c r="C50" s="20">
        <v>189.67400881057301</v>
      </c>
      <c r="D50" s="20">
        <v>280.48927038626601</v>
      </c>
      <c r="E50" s="20">
        <v>289.79534883720902</v>
      </c>
      <c r="F50" s="20">
        <v>324.49523809523799</v>
      </c>
      <c r="G50" s="20">
        <v>338.04301075268802</v>
      </c>
      <c r="H50" s="20">
        <v>321.54773869346701</v>
      </c>
      <c r="I50" s="20">
        <v>350.06870229007598</v>
      </c>
      <c r="J50" s="20">
        <v>259.59274193548401</v>
      </c>
      <c r="K50" s="20">
        <v>195.258522727273</v>
      </c>
      <c r="L50" s="23">
        <v>-24.782749597906701</v>
      </c>
      <c r="M50" s="23">
        <v>-20.991319285371599</v>
      </c>
    </row>
    <row r="51" spans="1:13" x14ac:dyDescent="0.35">
      <c r="A51" s="9" t="s">
        <v>200</v>
      </c>
      <c r="B51" s="18">
        <v>168.23423423423401</v>
      </c>
      <c r="C51" s="18">
        <v>148.80000000000001</v>
      </c>
      <c r="D51" s="18">
        <v>153.822916666667</v>
      </c>
      <c r="E51" s="18">
        <v>168.833333333333</v>
      </c>
      <c r="F51" s="18">
        <v>195.41071428571399</v>
      </c>
      <c r="G51" s="18">
        <v>193.98039215686299</v>
      </c>
      <c r="H51" s="18">
        <v>115.76086956521701</v>
      </c>
      <c r="I51" s="18">
        <v>157.09523809523799</v>
      </c>
      <c r="J51" s="18">
        <v>118.60606060606101</v>
      </c>
      <c r="K51" s="18">
        <v>131.25</v>
      </c>
      <c r="L51" s="22">
        <v>10.660449667859</v>
      </c>
      <c r="M51" s="22">
        <v>-21.983774231551902</v>
      </c>
    </row>
    <row r="52" spans="1:13" x14ac:dyDescent="0.35">
      <c r="A52" s="9" t="s">
        <v>201</v>
      </c>
      <c r="B52" s="18">
        <v>151.666666666667</v>
      </c>
      <c r="C52" s="18">
        <v>350</v>
      </c>
      <c r="D52" s="18">
        <v>0</v>
      </c>
      <c r="E52" s="18">
        <v>385.33333333333297</v>
      </c>
      <c r="F52" s="18">
        <v>14</v>
      </c>
      <c r="G52" s="18">
        <v>0</v>
      </c>
      <c r="H52" s="18">
        <v>304</v>
      </c>
      <c r="I52" s="18">
        <v>0</v>
      </c>
      <c r="J52" s="18">
        <v>0</v>
      </c>
      <c r="K52" s="18">
        <v>304</v>
      </c>
      <c r="L52" s="22" t="s">
        <v>214</v>
      </c>
      <c r="M52" s="22" t="s">
        <v>214</v>
      </c>
    </row>
    <row r="53" spans="1:13" x14ac:dyDescent="0.35">
      <c r="A53" s="9" t="s">
        <v>202</v>
      </c>
      <c r="B53" s="18">
        <v>880.76470588235304</v>
      </c>
      <c r="C53" s="18">
        <v>560.47826086956502</v>
      </c>
      <c r="D53" s="18">
        <v>968.57142857142901</v>
      </c>
      <c r="E53" s="18">
        <v>864.38461538461502</v>
      </c>
      <c r="F53" s="18">
        <v>1256.12121212121</v>
      </c>
      <c r="G53" s="18">
        <v>976.19512195122002</v>
      </c>
      <c r="H53" s="18">
        <v>962.56818181818198</v>
      </c>
      <c r="I53" s="18">
        <v>1194.6923076923099</v>
      </c>
      <c r="J53" s="18">
        <v>1336.44444444444</v>
      </c>
      <c r="K53" s="18">
        <v>1197.3913043478301</v>
      </c>
      <c r="L53" s="22">
        <v>-10.4047078555834</v>
      </c>
      <c r="M53" s="22">
        <v>35.949056127115803</v>
      </c>
    </row>
    <row r="54" spans="1:13" x14ac:dyDescent="0.35">
      <c r="A54" s="9" t="s">
        <v>203</v>
      </c>
      <c r="B54" s="18">
        <v>158</v>
      </c>
      <c r="C54" s="18">
        <v>132.666666666667</v>
      </c>
      <c r="D54" s="18">
        <v>181.7</v>
      </c>
      <c r="E54" s="18">
        <v>258.125</v>
      </c>
      <c r="F54" s="18">
        <v>144.111111111111</v>
      </c>
      <c r="G54" s="18">
        <v>147.4</v>
      </c>
      <c r="H54" s="18">
        <v>282</v>
      </c>
      <c r="I54" s="18">
        <v>40</v>
      </c>
      <c r="J54" s="18">
        <v>151.19999999999999</v>
      </c>
      <c r="K54" s="18">
        <v>272.90909090909099</v>
      </c>
      <c r="L54" s="22" t="s">
        <v>214</v>
      </c>
      <c r="M54" s="22" t="s">
        <v>214</v>
      </c>
    </row>
    <row r="55" spans="1:13" x14ac:dyDescent="0.35">
      <c r="A55" s="9" t="s">
        <v>204</v>
      </c>
      <c r="B55" s="18">
        <v>146.87704918032799</v>
      </c>
      <c r="C55" s="18">
        <v>144.81</v>
      </c>
      <c r="D55" s="18">
        <v>161.630434782609</v>
      </c>
      <c r="E55" s="18">
        <v>140.28735632183901</v>
      </c>
      <c r="F55" s="18">
        <v>130.07207207207199</v>
      </c>
      <c r="G55" s="18">
        <v>137.325842696629</v>
      </c>
      <c r="H55" s="18">
        <v>137.5</v>
      </c>
      <c r="I55" s="18">
        <v>138.04819277108399</v>
      </c>
      <c r="J55" s="18">
        <v>129.09836065573799</v>
      </c>
      <c r="K55" s="18">
        <v>117.464406779661</v>
      </c>
      <c r="L55" s="22">
        <v>-9.0116976055959093</v>
      </c>
      <c r="M55" s="22">
        <v>-20.025349477545401</v>
      </c>
    </row>
    <row r="56" spans="1:13" x14ac:dyDescent="0.35">
      <c r="A56" s="11" t="s">
        <v>205</v>
      </c>
      <c r="B56" s="20">
        <v>202.174157303371</v>
      </c>
      <c r="C56" s="20">
        <v>218</v>
      </c>
      <c r="D56" s="20">
        <v>227.298165137615</v>
      </c>
      <c r="E56" s="20">
        <v>220.11656441717801</v>
      </c>
      <c r="F56" s="20">
        <v>238.97041420118299</v>
      </c>
      <c r="G56" s="20">
        <v>229.13134831417801</v>
      </c>
      <c r="H56" s="20">
        <v>235.00512820512799</v>
      </c>
      <c r="I56" s="20">
        <v>234.37857142857101</v>
      </c>
      <c r="J56" s="20">
        <v>232.12203389830501</v>
      </c>
      <c r="K56" s="20">
        <v>237.531034482759</v>
      </c>
      <c r="L56" s="23">
        <v>2.3302400438311102</v>
      </c>
      <c r="M56" s="23">
        <v>17.488326723347399</v>
      </c>
    </row>
    <row r="57" spans="1:13" x14ac:dyDescent="0.35">
      <c r="A57" s="9" t="s">
        <v>206</v>
      </c>
      <c r="B57" s="18">
        <v>272.83749999999998</v>
      </c>
      <c r="C57" s="18">
        <v>314.84536082474199</v>
      </c>
      <c r="D57" s="18">
        <v>324.47887323943701</v>
      </c>
      <c r="E57" s="18">
        <v>280.66447368421098</v>
      </c>
      <c r="F57" s="18">
        <v>307.48</v>
      </c>
      <c r="G57" s="18">
        <v>311.90909090909099</v>
      </c>
      <c r="H57" s="18">
        <v>308.78666666666697</v>
      </c>
      <c r="I57" s="18">
        <v>305.91089108910899</v>
      </c>
      <c r="J57" s="18">
        <v>305.017094017094</v>
      </c>
      <c r="K57" s="18">
        <v>307.1796875</v>
      </c>
      <c r="L57" s="22">
        <v>0.70900730658223199</v>
      </c>
      <c r="M57" s="22">
        <v>12.587048151372199</v>
      </c>
    </row>
    <row r="58" spans="1:13" x14ac:dyDescent="0.35">
      <c r="A58" s="9" t="s">
        <v>207</v>
      </c>
      <c r="B58" s="18">
        <v>141.13698630137</v>
      </c>
      <c r="C58" s="18">
        <v>151.325842696629</v>
      </c>
      <c r="D58" s="18">
        <v>156</v>
      </c>
      <c r="E58" s="18">
        <v>141.455555555556</v>
      </c>
      <c r="F58" s="18">
        <v>155.69333333333299</v>
      </c>
      <c r="G58" s="18">
        <v>153.09571428298901</v>
      </c>
      <c r="H58" s="18">
        <v>141.92982456140399</v>
      </c>
      <c r="I58" s="18">
        <v>163.02173913043501</v>
      </c>
      <c r="J58" s="18">
        <v>156.36538461538501</v>
      </c>
      <c r="K58" s="18">
        <v>150.43137254902001</v>
      </c>
      <c r="L58" s="22">
        <v>-3.7949652865696701</v>
      </c>
      <c r="M58" s="22">
        <v>6.5853653894829796</v>
      </c>
    </row>
    <row r="59" spans="1:13" x14ac:dyDescent="0.35">
      <c r="A59" s="9" t="s">
        <v>208</v>
      </c>
      <c r="B59" s="18">
        <v>0</v>
      </c>
      <c r="C59" s="18">
        <v>0</v>
      </c>
      <c r="D59" s="18">
        <v>0</v>
      </c>
      <c r="E59" s="18">
        <v>0</v>
      </c>
      <c r="F59" s="18">
        <v>0</v>
      </c>
      <c r="G59" s="18">
        <v>0</v>
      </c>
      <c r="H59" s="18">
        <v>7</v>
      </c>
      <c r="I59" s="18">
        <v>0</v>
      </c>
      <c r="J59" s="18">
        <v>0</v>
      </c>
      <c r="K59" s="18">
        <v>0</v>
      </c>
      <c r="L59" s="22" t="s">
        <v>214</v>
      </c>
      <c r="M59" s="22" t="s">
        <v>214</v>
      </c>
    </row>
    <row r="60" spans="1:13" x14ac:dyDescent="0.35">
      <c r="A60" s="9" t="s">
        <v>209</v>
      </c>
      <c r="B60" s="18">
        <v>199.83673469387799</v>
      </c>
      <c r="C60" s="18">
        <v>199.833333333333</v>
      </c>
      <c r="D60" s="18">
        <v>197.94179894179899</v>
      </c>
      <c r="E60" s="18">
        <v>214.301255230126</v>
      </c>
      <c r="F60" s="18">
        <v>220.47791164658599</v>
      </c>
      <c r="G60" s="18">
        <v>196.86123853211001</v>
      </c>
      <c r="H60" s="18">
        <v>205.82122905027899</v>
      </c>
      <c r="I60" s="18">
        <v>203.522727272727</v>
      </c>
      <c r="J60" s="18">
        <v>196.184</v>
      </c>
      <c r="K60" s="18">
        <v>199.31192660550499</v>
      </c>
      <c r="L60" s="22">
        <v>1.59438415237971</v>
      </c>
      <c r="M60" s="18">
        <v>-0.26261842657552298</v>
      </c>
    </row>
    <row r="61" spans="1:13" x14ac:dyDescent="0.35">
      <c r="A61" s="9" t="s">
        <v>210</v>
      </c>
      <c r="B61" s="18">
        <v>0</v>
      </c>
      <c r="C61" s="18">
        <v>0</v>
      </c>
      <c r="D61" s="18">
        <v>0</v>
      </c>
      <c r="E61" s="18">
        <v>0</v>
      </c>
      <c r="F61" s="18">
        <v>42</v>
      </c>
      <c r="G61" s="18">
        <v>0</v>
      </c>
      <c r="H61" s="18">
        <v>0</v>
      </c>
      <c r="I61" s="18">
        <v>0</v>
      </c>
      <c r="J61" s="18">
        <v>0</v>
      </c>
      <c r="K61" s="18">
        <v>0</v>
      </c>
      <c r="L61" s="22" t="s">
        <v>214</v>
      </c>
      <c r="M61" s="22" t="s">
        <v>214</v>
      </c>
    </row>
    <row r="62" spans="1:13" x14ac:dyDescent="0.35">
      <c r="A62" s="9" t="s">
        <v>211</v>
      </c>
      <c r="B62" s="18">
        <v>0</v>
      </c>
      <c r="C62" s="18">
        <v>0</v>
      </c>
      <c r="D62" s="18">
        <v>0</v>
      </c>
      <c r="E62" s="18">
        <v>0</v>
      </c>
      <c r="F62" s="18">
        <v>0</v>
      </c>
      <c r="G62" s="18">
        <v>0</v>
      </c>
      <c r="H62" s="18">
        <v>0</v>
      </c>
      <c r="I62" s="18">
        <v>0</v>
      </c>
      <c r="J62" s="18">
        <v>0</v>
      </c>
      <c r="K62" s="18">
        <v>0</v>
      </c>
      <c r="L62" s="22" t="s">
        <v>214</v>
      </c>
      <c r="M62" s="22" t="s">
        <v>214</v>
      </c>
    </row>
    <row r="63" spans="1:13" x14ac:dyDescent="0.35">
      <c r="A63" s="9" t="s">
        <v>212</v>
      </c>
      <c r="B63" s="18">
        <v>0</v>
      </c>
      <c r="C63" s="18">
        <v>0</v>
      </c>
      <c r="D63" s="18">
        <v>0</v>
      </c>
      <c r="E63" s="18">
        <v>0</v>
      </c>
      <c r="F63" s="18">
        <v>42</v>
      </c>
      <c r="G63" s="18">
        <v>0</v>
      </c>
      <c r="H63" s="18">
        <v>0</v>
      </c>
      <c r="I63" s="18">
        <v>0</v>
      </c>
      <c r="J63" s="18">
        <v>0</v>
      </c>
      <c r="K63" s="18">
        <v>0</v>
      </c>
      <c r="L63" s="22" t="s">
        <v>214</v>
      </c>
      <c r="M63" s="22" t="s">
        <v>214</v>
      </c>
    </row>
    <row r="64" spans="1:13" x14ac:dyDescent="0.35">
      <c r="A64" s="9" t="s">
        <v>213</v>
      </c>
      <c r="B64" s="18">
        <v>96.571428571428598</v>
      </c>
      <c r="C64" s="18">
        <v>118.333333333333</v>
      </c>
      <c r="D64" s="18">
        <v>60.375</v>
      </c>
      <c r="E64" s="18">
        <v>128.375</v>
      </c>
      <c r="F64" s="18">
        <v>114.833333333333</v>
      </c>
      <c r="G64" s="18">
        <v>99</v>
      </c>
      <c r="H64" s="18">
        <v>131.666666666667</v>
      </c>
      <c r="I64" s="18">
        <v>365</v>
      </c>
      <c r="J64" s="18">
        <v>135</v>
      </c>
      <c r="K64" s="18">
        <v>84</v>
      </c>
      <c r="L64" s="22" t="s">
        <v>214</v>
      </c>
      <c r="M64" s="22" t="s">
        <v>214</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
  <sheetViews>
    <sheetView showGridLines="0" workbookViewId="0"/>
  </sheetViews>
  <sheetFormatPr defaultColWidth="11.07421875" defaultRowHeight="15.5" x14ac:dyDescent="0.35"/>
  <cols>
    <col min="1" max="17" width="10.69140625" customWidth="1"/>
  </cols>
  <sheetData>
    <row r="1" spans="1:17" ht="20" x14ac:dyDescent="0.4">
      <c r="A1" s="5" t="s">
        <v>365</v>
      </c>
    </row>
    <row r="2" spans="1:17" x14ac:dyDescent="0.35">
      <c r="A2" t="s">
        <v>62</v>
      </c>
    </row>
    <row r="3" spans="1:17" x14ac:dyDescent="0.35">
      <c r="A3" t="s">
        <v>259</v>
      </c>
    </row>
    <row r="4" spans="1:17" ht="77.5" x14ac:dyDescent="0.35">
      <c r="A4" s="21" t="s">
        <v>366</v>
      </c>
      <c r="B4" s="21" t="s">
        <v>333</v>
      </c>
      <c r="C4" s="21" t="s">
        <v>334</v>
      </c>
      <c r="D4" s="21" t="s">
        <v>335</v>
      </c>
      <c r="E4" s="21" t="s">
        <v>336</v>
      </c>
      <c r="F4" s="21" t="s">
        <v>337</v>
      </c>
      <c r="G4" s="21" t="s">
        <v>338</v>
      </c>
      <c r="H4" s="21" t="s">
        <v>339</v>
      </c>
      <c r="I4" s="21" t="s">
        <v>340</v>
      </c>
      <c r="J4" s="21" t="s">
        <v>342</v>
      </c>
      <c r="K4" s="21" t="s">
        <v>343</v>
      </c>
      <c r="L4" s="21" t="s">
        <v>344</v>
      </c>
      <c r="M4" s="21" t="s">
        <v>367</v>
      </c>
      <c r="N4" s="21" t="s">
        <v>345</v>
      </c>
      <c r="O4" s="21" t="s">
        <v>346</v>
      </c>
      <c r="P4" s="21" t="s">
        <v>368</v>
      </c>
      <c r="Q4" s="21" t="s">
        <v>369</v>
      </c>
    </row>
    <row r="5" spans="1:17" x14ac:dyDescent="0.35">
      <c r="A5" s="11" t="s">
        <v>108</v>
      </c>
      <c r="B5" s="20">
        <v>14137</v>
      </c>
      <c r="C5" s="18">
        <v>4140</v>
      </c>
      <c r="D5" s="18">
        <v>5223</v>
      </c>
      <c r="E5" s="18">
        <v>2249</v>
      </c>
      <c r="F5" s="18">
        <v>1299</v>
      </c>
      <c r="G5" s="18">
        <v>706</v>
      </c>
      <c r="H5" s="18">
        <v>474</v>
      </c>
      <c r="I5" s="18">
        <v>46</v>
      </c>
      <c r="J5" s="18">
        <v>29.284855344132399</v>
      </c>
      <c r="K5" s="18">
        <v>36.945603734880102</v>
      </c>
      <c r="L5" s="18">
        <v>15.9086086156893</v>
      </c>
      <c r="M5" s="18">
        <v>82.139067694701893</v>
      </c>
      <c r="N5" s="18">
        <v>9.1886538869632908</v>
      </c>
      <c r="O5" s="18">
        <v>4.9939874089269303</v>
      </c>
      <c r="P5" s="18">
        <v>3.3529037278064702</v>
      </c>
      <c r="Q5" s="18">
        <v>0.32538728160147101</v>
      </c>
    </row>
    <row r="6" spans="1:17" x14ac:dyDescent="0.35">
      <c r="A6" s="11" t="s">
        <v>109</v>
      </c>
      <c r="B6" s="20">
        <v>14006</v>
      </c>
      <c r="C6" s="18">
        <v>4103</v>
      </c>
      <c r="D6" s="18">
        <v>5228</v>
      </c>
      <c r="E6" s="18">
        <v>2172</v>
      </c>
      <c r="F6" s="18">
        <v>1432</v>
      </c>
      <c r="G6" s="18">
        <v>620</v>
      </c>
      <c r="H6" s="18">
        <v>418</v>
      </c>
      <c r="I6" s="18">
        <v>32</v>
      </c>
      <c r="J6" s="18">
        <v>29.294588033699799</v>
      </c>
      <c r="K6" s="18">
        <v>37.326859917178403</v>
      </c>
      <c r="L6" s="18">
        <v>15.5076395830358</v>
      </c>
      <c r="M6" s="18">
        <v>82.129087533914003</v>
      </c>
      <c r="N6" s="18">
        <v>10.224189633014401</v>
      </c>
      <c r="O6" s="18">
        <v>4.4266742824503797</v>
      </c>
      <c r="P6" s="18">
        <v>2.98443524203913</v>
      </c>
      <c r="Q6" s="18">
        <v>0.228473511352278</v>
      </c>
    </row>
    <row r="7" spans="1:17" x14ac:dyDescent="0.35">
      <c r="A7" s="11" t="s">
        <v>110</v>
      </c>
      <c r="B7" s="20">
        <v>13749</v>
      </c>
      <c r="C7" s="18">
        <v>4067</v>
      </c>
      <c r="D7" s="18">
        <v>4850</v>
      </c>
      <c r="E7" s="18">
        <v>2256</v>
      </c>
      <c r="F7" s="18">
        <v>1480</v>
      </c>
      <c r="G7" s="18">
        <v>646</v>
      </c>
      <c r="H7" s="18">
        <v>423</v>
      </c>
      <c r="I7" s="18">
        <v>27</v>
      </c>
      <c r="J7" s="18">
        <v>29.580333115135598</v>
      </c>
      <c r="K7" s="18">
        <v>35.275292748563501</v>
      </c>
      <c r="L7" s="18">
        <v>16.408466070259699</v>
      </c>
      <c r="M7" s="18">
        <v>81.264091933958795</v>
      </c>
      <c r="N7" s="18">
        <v>10.7644192304895</v>
      </c>
      <c r="O7" s="18">
        <v>4.6985235289839302</v>
      </c>
      <c r="P7" s="18">
        <v>3.07658738817369</v>
      </c>
      <c r="Q7" s="18">
        <v>0.19637791839406499</v>
      </c>
    </row>
    <row r="8" spans="1:17" x14ac:dyDescent="0.35">
      <c r="A8" s="11" t="s">
        <v>111</v>
      </c>
      <c r="B8" s="20">
        <v>12686</v>
      </c>
      <c r="C8" s="18">
        <v>3503</v>
      </c>
      <c r="D8" s="18">
        <v>4465</v>
      </c>
      <c r="E8" s="18">
        <v>2141</v>
      </c>
      <c r="F8" s="18">
        <v>1435</v>
      </c>
      <c r="G8" s="18">
        <v>646</v>
      </c>
      <c r="H8" s="18">
        <v>466</v>
      </c>
      <c r="I8" s="18">
        <v>30</v>
      </c>
      <c r="J8" s="18">
        <v>27.6131168216932</v>
      </c>
      <c r="K8" s="18">
        <v>35.196279363077402</v>
      </c>
      <c r="L8" s="18">
        <v>16.8768721425193</v>
      </c>
      <c r="M8" s="18">
        <v>79.686268327289895</v>
      </c>
      <c r="N8" s="18">
        <v>11.3116821693205</v>
      </c>
      <c r="O8" s="18">
        <v>5.09222765253035</v>
      </c>
      <c r="P8" s="18">
        <v>3.6733406905249901</v>
      </c>
      <c r="Q8" s="18">
        <v>0.236481160334227</v>
      </c>
    </row>
    <row r="9" spans="1:17" x14ac:dyDescent="0.35">
      <c r="A9" s="11" t="s">
        <v>112</v>
      </c>
      <c r="B9" s="20">
        <v>11968</v>
      </c>
      <c r="C9" s="18">
        <v>3190</v>
      </c>
      <c r="D9" s="18">
        <v>4276</v>
      </c>
      <c r="E9" s="18">
        <v>2036</v>
      </c>
      <c r="F9" s="18">
        <v>1387</v>
      </c>
      <c r="G9" s="18">
        <v>613</v>
      </c>
      <c r="H9" s="18">
        <v>439</v>
      </c>
      <c r="I9" s="18">
        <v>27</v>
      </c>
      <c r="J9" s="18">
        <v>26.654411764705898</v>
      </c>
      <c r="K9" s="18">
        <v>35.728609625668398</v>
      </c>
      <c r="L9" s="18">
        <v>17.012032085561501</v>
      </c>
      <c r="M9" s="18">
        <v>79.395053475935796</v>
      </c>
      <c r="N9" s="18">
        <v>11.5892379679144</v>
      </c>
      <c r="O9" s="18">
        <v>5.1219919786096302</v>
      </c>
      <c r="P9" s="18">
        <v>3.6681149732620302</v>
      </c>
      <c r="Q9" s="18">
        <v>0.22560160427807499</v>
      </c>
    </row>
    <row r="10" spans="1:17" x14ac:dyDescent="0.35">
      <c r="A10" s="11" t="s">
        <v>113</v>
      </c>
      <c r="B10" s="20">
        <v>12201</v>
      </c>
      <c r="C10" s="18">
        <v>3141</v>
      </c>
      <c r="D10" s="18">
        <v>4285</v>
      </c>
      <c r="E10" s="18">
        <v>2161</v>
      </c>
      <c r="F10" s="18">
        <v>1469</v>
      </c>
      <c r="G10" s="18">
        <v>645</v>
      </c>
      <c r="H10" s="18">
        <v>463</v>
      </c>
      <c r="I10" s="18">
        <v>36</v>
      </c>
      <c r="J10" s="18">
        <v>25.743791492500598</v>
      </c>
      <c r="K10" s="18">
        <v>35.120072125235602</v>
      </c>
      <c r="L10" s="18">
        <v>17.711662978444402</v>
      </c>
      <c r="M10" s="18">
        <v>78.575526596180694</v>
      </c>
      <c r="N10" s="18">
        <v>12.0399967215802</v>
      </c>
      <c r="O10" s="18">
        <v>5.28645193016966</v>
      </c>
      <c r="P10" s="18">
        <v>3.7947709204163602</v>
      </c>
      <c r="Q10" s="18">
        <v>0.29505778214900402</v>
      </c>
    </row>
    <row r="11" spans="1:17" x14ac:dyDescent="0.35">
      <c r="A11" s="11" t="s">
        <v>114</v>
      </c>
      <c r="B11" s="20">
        <v>11097</v>
      </c>
      <c r="C11" s="18">
        <v>2555</v>
      </c>
      <c r="D11" s="18">
        <v>3716</v>
      </c>
      <c r="E11" s="18">
        <v>2073</v>
      </c>
      <c r="F11" s="18">
        <v>1599</v>
      </c>
      <c r="G11" s="18">
        <v>628</v>
      </c>
      <c r="H11" s="18">
        <v>485</v>
      </c>
      <c r="I11" s="18">
        <v>41</v>
      </c>
      <c r="J11" s="18">
        <v>23.024240785798</v>
      </c>
      <c r="K11" s="18">
        <v>33.486527890420803</v>
      </c>
      <c r="L11" s="18">
        <v>18.6807245201406</v>
      </c>
      <c r="M11" s="18">
        <v>75.191493196359403</v>
      </c>
      <c r="N11" s="18">
        <v>14.4092998107597</v>
      </c>
      <c r="O11" s="18">
        <v>5.6591871677029797</v>
      </c>
      <c r="P11" s="18">
        <v>4.37055059926106</v>
      </c>
      <c r="Q11" s="18">
        <v>0.369469225916915</v>
      </c>
    </row>
    <row r="12" spans="1:17" x14ac:dyDescent="0.35">
      <c r="A12" s="11" t="s">
        <v>115</v>
      </c>
      <c r="B12" s="20">
        <v>7218</v>
      </c>
      <c r="C12" s="18">
        <v>1751</v>
      </c>
      <c r="D12" s="18">
        <v>2360</v>
      </c>
      <c r="E12" s="18">
        <v>1339</v>
      </c>
      <c r="F12" s="18">
        <v>1133</v>
      </c>
      <c r="G12" s="18">
        <v>380</v>
      </c>
      <c r="H12" s="18">
        <v>241</v>
      </c>
      <c r="I12" s="18">
        <v>14</v>
      </c>
      <c r="J12" s="18">
        <v>24.258797450817401</v>
      </c>
      <c r="K12" s="18">
        <v>32.696037683568903</v>
      </c>
      <c r="L12" s="18">
        <v>18.550845109448598</v>
      </c>
      <c r="M12" s="18">
        <v>75.505680243834902</v>
      </c>
      <c r="N12" s="18">
        <v>15.696868938764201</v>
      </c>
      <c r="O12" s="18">
        <v>5.2646162371848204</v>
      </c>
      <c r="P12" s="18">
        <v>3.3388750346356302</v>
      </c>
      <c r="Q12" s="18">
        <v>0.193959545580493</v>
      </c>
    </row>
    <row r="13" spans="1:17" x14ac:dyDescent="0.35">
      <c r="A13" s="11" t="s">
        <v>116</v>
      </c>
      <c r="B13" s="20">
        <v>8185</v>
      </c>
      <c r="C13" s="18">
        <v>1899</v>
      </c>
      <c r="D13" s="18">
        <v>2530</v>
      </c>
      <c r="E13" s="18">
        <v>1554</v>
      </c>
      <c r="F13" s="18">
        <v>1332</v>
      </c>
      <c r="G13" s="18">
        <v>435</v>
      </c>
      <c r="H13" s="18">
        <v>403</v>
      </c>
      <c r="I13" s="18">
        <v>32</v>
      </c>
      <c r="J13" s="18">
        <v>23.200977397678699</v>
      </c>
      <c r="K13" s="18">
        <v>30.9102015882712</v>
      </c>
      <c r="L13" s="18">
        <v>18.985949908369001</v>
      </c>
      <c r="M13" s="18">
        <v>73.097128894318899</v>
      </c>
      <c r="N13" s="18">
        <v>16.273671350030501</v>
      </c>
      <c r="O13" s="18">
        <v>5.3145998778252901</v>
      </c>
      <c r="P13" s="18">
        <v>4.9236408063530801</v>
      </c>
      <c r="Q13" s="18">
        <v>0.39095907147220499</v>
      </c>
    </row>
    <row r="14" spans="1:17" x14ac:dyDescent="0.35">
      <c r="A14" s="11" t="s">
        <v>117</v>
      </c>
      <c r="B14" s="20">
        <v>8923</v>
      </c>
      <c r="C14" s="18">
        <v>2371</v>
      </c>
      <c r="D14" s="18">
        <v>2592</v>
      </c>
      <c r="E14" s="18">
        <v>1535</v>
      </c>
      <c r="F14" s="18">
        <v>1401</v>
      </c>
      <c r="G14" s="18">
        <v>492</v>
      </c>
      <c r="H14" s="18">
        <v>505</v>
      </c>
      <c r="I14" s="18">
        <v>27</v>
      </c>
      <c r="J14" s="18">
        <v>26.571780791213701</v>
      </c>
      <c r="K14" s="18">
        <v>29.048526280398999</v>
      </c>
      <c r="L14" s="18">
        <v>17.202734506332</v>
      </c>
      <c r="M14" s="18">
        <v>72.823041577944593</v>
      </c>
      <c r="N14" s="18">
        <v>15.7009974223916</v>
      </c>
      <c r="O14" s="18">
        <v>5.5138406365572097</v>
      </c>
      <c r="P14" s="18">
        <v>5.6595315476857602</v>
      </c>
      <c r="Q14" s="18">
        <v>0.302588815420823</v>
      </c>
    </row>
    <row r="15" spans="1:17" x14ac:dyDescent="0.35">
      <c r="A1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60"/>
  <sheetViews>
    <sheetView showGridLines="0" workbookViewId="0"/>
  </sheetViews>
  <sheetFormatPr defaultColWidth="11.07421875" defaultRowHeight="15.5" x14ac:dyDescent="0.35"/>
  <cols>
    <col min="1" max="1" width="20.69140625" customWidth="1"/>
    <col min="2" max="2" width="10.69140625" customWidth="1"/>
    <col min="3" max="3" width="15.69140625" customWidth="1"/>
    <col min="4" max="13" width="8.69140625" customWidth="1"/>
    <col min="14" max="15" width="10.69140625" customWidth="1"/>
  </cols>
  <sheetData>
    <row r="1" spans="1:15" ht="20" x14ac:dyDescent="0.4">
      <c r="A1" s="5" t="s">
        <v>370</v>
      </c>
    </row>
    <row r="2" spans="1:15" x14ac:dyDescent="0.35">
      <c r="A2" t="s">
        <v>62</v>
      </c>
    </row>
    <row r="3" spans="1:15" x14ac:dyDescent="0.35">
      <c r="A3" t="s">
        <v>277</v>
      </c>
    </row>
    <row r="4" spans="1:15" ht="46.5" x14ac:dyDescent="0.35">
      <c r="A4" s="21" t="s">
        <v>278</v>
      </c>
      <c r="B4" s="21" t="s">
        <v>371</v>
      </c>
      <c r="C4" s="21" t="s">
        <v>372</v>
      </c>
      <c r="D4" s="21" t="s">
        <v>108</v>
      </c>
      <c r="E4" s="21" t="s">
        <v>109</v>
      </c>
      <c r="F4" s="21" t="s">
        <v>110</v>
      </c>
      <c r="G4" s="21" t="s">
        <v>111</v>
      </c>
      <c r="H4" s="21" t="s">
        <v>112</v>
      </c>
      <c r="I4" s="21" t="s">
        <v>113</v>
      </c>
      <c r="J4" s="21" t="s">
        <v>114</v>
      </c>
      <c r="K4" s="21" t="s">
        <v>115</v>
      </c>
      <c r="L4" s="21" t="s">
        <v>116</v>
      </c>
      <c r="M4" s="21" t="s">
        <v>117</v>
      </c>
      <c r="N4" s="21" t="s">
        <v>232</v>
      </c>
      <c r="O4" s="21" t="s">
        <v>233</v>
      </c>
    </row>
    <row r="5" spans="1:15" x14ac:dyDescent="0.35">
      <c r="A5" s="11" t="s">
        <v>373</v>
      </c>
      <c r="B5" s="11" t="s">
        <v>279</v>
      </c>
      <c r="C5" s="11" t="s">
        <v>374</v>
      </c>
      <c r="D5" s="20">
        <v>105656</v>
      </c>
      <c r="E5" s="20">
        <v>106572</v>
      </c>
      <c r="F5" s="20">
        <v>99954</v>
      </c>
      <c r="G5" s="20">
        <v>92329</v>
      </c>
      <c r="H5" s="20">
        <v>83177</v>
      </c>
      <c r="I5" s="20">
        <v>78487</v>
      </c>
      <c r="J5" s="20">
        <v>75670</v>
      </c>
      <c r="K5" s="20">
        <v>42614</v>
      </c>
      <c r="L5" s="20">
        <v>59343</v>
      </c>
      <c r="M5" s="20">
        <v>68067</v>
      </c>
      <c r="N5" s="23">
        <v>14.7009756837369</v>
      </c>
      <c r="O5" s="23">
        <v>-35.576777466495002</v>
      </c>
    </row>
    <row r="6" spans="1:15" x14ac:dyDescent="0.35">
      <c r="A6" s="11" t="s">
        <v>373</v>
      </c>
      <c r="B6" s="11" t="s">
        <v>256</v>
      </c>
      <c r="C6" s="11" t="s">
        <v>375</v>
      </c>
      <c r="D6" s="20">
        <v>87981</v>
      </c>
      <c r="E6" s="20">
        <v>88647</v>
      </c>
      <c r="F6" s="20">
        <v>83010</v>
      </c>
      <c r="G6" s="20">
        <v>76476</v>
      </c>
      <c r="H6" s="20">
        <v>68572</v>
      </c>
      <c r="I6" s="20">
        <v>64654</v>
      </c>
      <c r="J6" s="20">
        <v>62491</v>
      </c>
      <c r="K6" s="20">
        <v>35468</v>
      </c>
      <c r="L6" s="20">
        <v>49498</v>
      </c>
      <c r="M6" s="20">
        <v>56375</v>
      </c>
      <c r="N6" s="23">
        <v>13.8934906460867</v>
      </c>
      <c r="O6" s="23">
        <v>-35.923665336834098</v>
      </c>
    </row>
    <row r="7" spans="1:15" x14ac:dyDescent="0.35">
      <c r="A7" s="9" t="s">
        <v>373</v>
      </c>
      <c r="B7" s="9" t="s">
        <v>256</v>
      </c>
      <c r="C7" s="9" t="s">
        <v>264</v>
      </c>
      <c r="D7" s="18">
        <v>9187</v>
      </c>
      <c r="E7" s="18">
        <v>8628</v>
      </c>
      <c r="F7" s="18">
        <v>8417</v>
      </c>
      <c r="G7" s="18">
        <v>7599</v>
      </c>
      <c r="H7" s="18">
        <v>6401</v>
      </c>
      <c r="I7" s="18">
        <v>5696</v>
      </c>
      <c r="J7" s="18">
        <v>5211</v>
      </c>
      <c r="K7" s="18">
        <v>2873</v>
      </c>
      <c r="L7" s="18">
        <v>3307</v>
      </c>
      <c r="M7" s="18">
        <v>3905</v>
      </c>
      <c r="N7" s="22">
        <v>18.082854550952501</v>
      </c>
      <c r="O7" s="22">
        <v>-57.4942854032873</v>
      </c>
    </row>
    <row r="8" spans="1:15" x14ac:dyDescent="0.35">
      <c r="A8" s="9" t="s">
        <v>373</v>
      </c>
      <c r="B8" s="9" t="s">
        <v>256</v>
      </c>
      <c r="C8" s="9" t="s">
        <v>265</v>
      </c>
      <c r="D8" s="18">
        <v>30703</v>
      </c>
      <c r="E8" s="18">
        <v>30153</v>
      </c>
      <c r="F8" s="18">
        <v>28123</v>
      </c>
      <c r="G8" s="18">
        <v>25777</v>
      </c>
      <c r="H8" s="18">
        <v>22480</v>
      </c>
      <c r="I8" s="18">
        <v>20752</v>
      </c>
      <c r="J8" s="18">
        <v>19266</v>
      </c>
      <c r="K8" s="18">
        <v>10936</v>
      </c>
      <c r="L8" s="18">
        <v>14844</v>
      </c>
      <c r="M8" s="18">
        <v>16442</v>
      </c>
      <c r="N8" s="22">
        <v>10.7652923740232</v>
      </c>
      <c r="O8" s="22">
        <v>-46.448229814676097</v>
      </c>
    </row>
    <row r="9" spans="1:15" x14ac:dyDescent="0.35">
      <c r="A9" s="9" t="s">
        <v>373</v>
      </c>
      <c r="B9" s="9" t="s">
        <v>256</v>
      </c>
      <c r="C9" s="9" t="s">
        <v>266</v>
      </c>
      <c r="D9" s="18">
        <v>22836</v>
      </c>
      <c r="E9" s="18">
        <v>23755</v>
      </c>
      <c r="F9" s="18">
        <v>22101</v>
      </c>
      <c r="G9" s="18">
        <v>20699</v>
      </c>
      <c r="H9" s="18">
        <v>19347</v>
      </c>
      <c r="I9" s="18">
        <v>18755</v>
      </c>
      <c r="J9" s="18">
        <v>18702</v>
      </c>
      <c r="K9" s="18">
        <v>10853</v>
      </c>
      <c r="L9" s="18">
        <v>15535</v>
      </c>
      <c r="M9" s="18">
        <v>17834</v>
      </c>
      <c r="N9" s="22">
        <v>14.798841326038</v>
      </c>
      <c r="O9" s="22">
        <v>-21.9040112103696</v>
      </c>
    </row>
    <row r="10" spans="1:15" x14ac:dyDescent="0.35">
      <c r="A10" s="9" t="s">
        <v>373</v>
      </c>
      <c r="B10" s="9" t="s">
        <v>256</v>
      </c>
      <c r="C10" s="9" t="s">
        <v>267</v>
      </c>
      <c r="D10" s="18">
        <v>25255</v>
      </c>
      <c r="E10" s="18">
        <v>26111</v>
      </c>
      <c r="F10" s="18">
        <v>24369</v>
      </c>
      <c r="G10" s="18">
        <v>22401</v>
      </c>
      <c r="H10" s="18">
        <v>20344</v>
      </c>
      <c r="I10" s="18">
        <v>19451</v>
      </c>
      <c r="J10" s="18">
        <v>19312</v>
      </c>
      <c r="K10" s="18">
        <v>10805</v>
      </c>
      <c r="L10" s="18">
        <v>15812</v>
      </c>
      <c r="M10" s="18">
        <v>18194</v>
      </c>
      <c r="N10" s="22">
        <v>15.0645079686314</v>
      </c>
      <c r="O10" s="22">
        <v>-27.958820035636499</v>
      </c>
    </row>
    <row r="11" spans="1:15" x14ac:dyDescent="0.35">
      <c r="A11" s="11" t="s">
        <v>373</v>
      </c>
      <c r="B11" s="11" t="s">
        <v>257</v>
      </c>
      <c r="C11" s="11" t="s">
        <v>375</v>
      </c>
      <c r="D11" s="20">
        <v>17590</v>
      </c>
      <c r="E11" s="20">
        <v>17921</v>
      </c>
      <c r="F11" s="20">
        <v>16944</v>
      </c>
      <c r="G11" s="20">
        <v>15851</v>
      </c>
      <c r="H11" s="20">
        <v>14603</v>
      </c>
      <c r="I11" s="20">
        <v>13833</v>
      </c>
      <c r="J11" s="20">
        <v>13177</v>
      </c>
      <c r="K11" s="20">
        <v>7145</v>
      </c>
      <c r="L11" s="20">
        <v>9843</v>
      </c>
      <c r="M11" s="20">
        <v>11692</v>
      </c>
      <c r="N11" s="23">
        <v>18.784923295743202</v>
      </c>
      <c r="O11" s="23">
        <v>-33.530415008527598</v>
      </c>
    </row>
    <row r="12" spans="1:15" x14ac:dyDescent="0.35">
      <c r="A12" s="9" t="s">
        <v>373</v>
      </c>
      <c r="B12" s="9" t="s">
        <v>257</v>
      </c>
      <c r="C12" s="9" t="s">
        <v>264</v>
      </c>
      <c r="D12" s="18">
        <v>1429</v>
      </c>
      <c r="E12" s="18">
        <v>1448</v>
      </c>
      <c r="F12" s="18">
        <v>1358</v>
      </c>
      <c r="G12" s="18">
        <v>1217</v>
      </c>
      <c r="H12" s="18">
        <v>1090</v>
      </c>
      <c r="I12" s="18">
        <v>942</v>
      </c>
      <c r="J12" s="18">
        <v>848</v>
      </c>
      <c r="K12" s="18">
        <v>449</v>
      </c>
      <c r="L12" s="18">
        <v>516</v>
      </c>
      <c r="M12" s="18">
        <v>576</v>
      </c>
      <c r="N12" s="22">
        <v>11.6279069767442</v>
      </c>
      <c r="O12" s="22">
        <v>-59.6920923722883</v>
      </c>
    </row>
    <row r="13" spans="1:15" x14ac:dyDescent="0.35">
      <c r="A13" s="9" t="s">
        <v>373</v>
      </c>
      <c r="B13" s="9" t="s">
        <v>257</v>
      </c>
      <c r="C13" s="9" t="s">
        <v>265</v>
      </c>
      <c r="D13" s="18">
        <v>5656</v>
      </c>
      <c r="E13" s="18">
        <v>5515</v>
      </c>
      <c r="F13" s="18">
        <v>5178</v>
      </c>
      <c r="G13" s="18">
        <v>4665</v>
      </c>
      <c r="H13" s="18">
        <v>4048</v>
      </c>
      <c r="I13" s="18">
        <v>3757</v>
      </c>
      <c r="J13" s="18">
        <v>3629</v>
      </c>
      <c r="K13" s="18">
        <v>1832</v>
      </c>
      <c r="L13" s="18">
        <v>2714</v>
      </c>
      <c r="M13" s="18">
        <v>3017</v>
      </c>
      <c r="N13" s="22">
        <v>11.1643330876934</v>
      </c>
      <c r="O13" s="22">
        <v>-46.658415841584201</v>
      </c>
    </row>
    <row r="14" spans="1:15" x14ac:dyDescent="0.35">
      <c r="A14" s="9" t="s">
        <v>373</v>
      </c>
      <c r="B14" s="9" t="s">
        <v>257</v>
      </c>
      <c r="C14" s="9" t="s">
        <v>266</v>
      </c>
      <c r="D14" s="18">
        <v>5001</v>
      </c>
      <c r="E14" s="18">
        <v>5313</v>
      </c>
      <c r="F14" s="18">
        <v>4998</v>
      </c>
      <c r="G14" s="18">
        <v>4964</v>
      </c>
      <c r="H14" s="18">
        <v>4821</v>
      </c>
      <c r="I14" s="18">
        <v>4658</v>
      </c>
      <c r="J14" s="18">
        <v>4443</v>
      </c>
      <c r="K14" s="18">
        <v>2530</v>
      </c>
      <c r="L14" s="18">
        <v>3190</v>
      </c>
      <c r="M14" s="18">
        <v>4018</v>
      </c>
      <c r="N14" s="22">
        <v>25.956112852664599</v>
      </c>
      <c r="O14" s="22">
        <v>-19.656068786242798</v>
      </c>
    </row>
    <row r="15" spans="1:15" x14ac:dyDescent="0.35">
      <c r="A15" s="9" t="s">
        <v>373</v>
      </c>
      <c r="B15" s="9" t="s">
        <v>257</v>
      </c>
      <c r="C15" s="9" t="s">
        <v>267</v>
      </c>
      <c r="D15" s="18">
        <v>5504</v>
      </c>
      <c r="E15" s="18">
        <v>5645</v>
      </c>
      <c r="F15" s="18">
        <v>5410</v>
      </c>
      <c r="G15" s="18">
        <v>5005</v>
      </c>
      <c r="H15" s="18">
        <v>4644</v>
      </c>
      <c r="I15" s="18">
        <v>4476</v>
      </c>
      <c r="J15" s="18">
        <v>4257</v>
      </c>
      <c r="K15" s="18">
        <v>2334</v>
      </c>
      <c r="L15" s="18">
        <v>3423</v>
      </c>
      <c r="M15" s="18">
        <v>4081</v>
      </c>
      <c r="N15" s="22">
        <v>19.222903885480601</v>
      </c>
      <c r="O15" s="22">
        <v>-25.853924418604599</v>
      </c>
    </row>
    <row r="16" spans="1:15" x14ac:dyDescent="0.35">
      <c r="A16" s="11" t="s">
        <v>376</v>
      </c>
      <c r="B16" s="11" t="s">
        <v>279</v>
      </c>
      <c r="C16" s="11" t="s">
        <v>374</v>
      </c>
      <c r="D16" s="20">
        <v>14170</v>
      </c>
      <c r="E16" s="20">
        <v>14036</v>
      </c>
      <c r="F16" s="20">
        <v>13755</v>
      </c>
      <c r="G16" s="20">
        <v>12699</v>
      </c>
      <c r="H16" s="20">
        <v>11980</v>
      </c>
      <c r="I16" s="20">
        <v>12220</v>
      </c>
      <c r="J16" s="20">
        <v>11122</v>
      </c>
      <c r="K16" s="20">
        <v>7239</v>
      </c>
      <c r="L16" s="20">
        <v>8186</v>
      </c>
      <c r="M16" s="20">
        <v>8923</v>
      </c>
      <c r="N16" s="23">
        <v>9.0031761544099709</v>
      </c>
      <c r="O16" s="23">
        <v>-37.028934368383901</v>
      </c>
    </row>
    <row r="17" spans="1:15" x14ac:dyDescent="0.35">
      <c r="A17" s="11" t="s">
        <v>376</v>
      </c>
      <c r="B17" s="11" t="s">
        <v>256</v>
      </c>
      <c r="C17" s="11" t="s">
        <v>375</v>
      </c>
      <c r="D17" s="20">
        <v>12957</v>
      </c>
      <c r="E17" s="20">
        <v>12743</v>
      </c>
      <c r="F17" s="20">
        <v>12563</v>
      </c>
      <c r="G17" s="20">
        <v>11704</v>
      </c>
      <c r="H17" s="20">
        <v>10839</v>
      </c>
      <c r="I17" s="20">
        <v>11114</v>
      </c>
      <c r="J17" s="20">
        <v>10176</v>
      </c>
      <c r="K17" s="20">
        <v>6758</v>
      </c>
      <c r="L17" s="20">
        <v>7685</v>
      </c>
      <c r="M17" s="20">
        <v>8323</v>
      </c>
      <c r="N17" s="23">
        <v>8.3018867924528301</v>
      </c>
      <c r="O17" s="23">
        <v>-35.764451647758001</v>
      </c>
    </row>
    <row r="18" spans="1:15" x14ac:dyDescent="0.35">
      <c r="A18" s="9" t="s">
        <v>376</v>
      </c>
      <c r="B18" s="9" t="s">
        <v>256</v>
      </c>
      <c r="C18" s="9" t="s">
        <v>264</v>
      </c>
      <c r="D18" s="18">
        <v>1238</v>
      </c>
      <c r="E18" s="18">
        <v>1137</v>
      </c>
      <c r="F18" s="18">
        <v>1190</v>
      </c>
      <c r="G18" s="18">
        <v>1007</v>
      </c>
      <c r="H18" s="18">
        <v>758</v>
      </c>
      <c r="I18" s="18">
        <v>771</v>
      </c>
      <c r="J18" s="18">
        <v>600</v>
      </c>
      <c r="K18" s="18">
        <v>293</v>
      </c>
      <c r="L18" s="18">
        <v>250</v>
      </c>
      <c r="M18" s="18">
        <v>315</v>
      </c>
      <c r="N18" s="22">
        <v>26</v>
      </c>
      <c r="O18" s="22">
        <v>-74.555735056542801</v>
      </c>
    </row>
    <row r="19" spans="1:15" x14ac:dyDescent="0.35">
      <c r="A19" s="9" t="s">
        <v>376</v>
      </c>
      <c r="B19" s="9" t="s">
        <v>256</v>
      </c>
      <c r="C19" s="9" t="s">
        <v>265</v>
      </c>
      <c r="D19" s="18">
        <v>5019</v>
      </c>
      <c r="E19" s="18">
        <v>4982</v>
      </c>
      <c r="F19" s="18">
        <v>4748</v>
      </c>
      <c r="G19" s="18">
        <v>4415</v>
      </c>
      <c r="H19" s="18">
        <v>3948</v>
      </c>
      <c r="I19" s="18">
        <v>3947</v>
      </c>
      <c r="J19" s="18">
        <v>3376</v>
      </c>
      <c r="K19" s="18">
        <v>2286</v>
      </c>
      <c r="L19" s="18">
        <v>2487</v>
      </c>
      <c r="M19" s="18">
        <v>2470</v>
      </c>
      <c r="N19" s="22">
        <v>-0.68355448331323099</v>
      </c>
      <c r="O19" s="22">
        <v>-50.787009364415198</v>
      </c>
    </row>
    <row r="20" spans="1:15" x14ac:dyDescent="0.35">
      <c r="A20" s="9" t="s">
        <v>376</v>
      </c>
      <c r="B20" s="9" t="s">
        <v>256</v>
      </c>
      <c r="C20" s="9" t="s">
        <v>266</v>
      </c>
      <c r="D20" s="18">
        <v>4025</v>
      </c>
      <c r="E20" s="18">
        <v>3902</v>
      </c>
      <c r="F20" s="18">
        <v>3914</v>
      </c>
      <c r="G20" s="18">
        <v>3672</v>
      </c>
      <c r="H20" s="18">
        <v>3682</v>
      </c>
      <c r="I20" s="18">
        <v>3835</v>
      </c>
      <c r="J20" s="18">
        <v>3774</v>
      </c>
      <c r="K20" s="18">
        <v>2434</v>
      </c>
      <c r="L20" s="18">
        <v>2850</v>
      </c>
      <c r="M20" s="18">
        <v>3307</v>
      </c>
      <c r="N20" s="22">
        <v>16.0350877192982</v>
      </c>
      <c r="O20" s="22">
        <v>-17.8385093167702</v>
      </c>
    </row>
    <row r="21" spans="1:15" x14ac:dyDescent="0.35">
      <c r="A21" s="9" t="s">
        <v>376</v>
      </c>
      <c r="B21" s="9" t="s">
        <v>256</v>
      </c>
      <c r="C21" s="9" t="s">
        <v>267</v>
      </c>
      <c r="D21" s="18">
        <v>2675</v>
      </c>
      <c r="E21" s="18">
        <v>2722</v>
      </c>
      <c r="F21" s="18">
        <v>2711</v>
      </c>
      <c r="G21" s="18">
        <v>2610</v>
      </c>
      <c r="H21" s="18">
        <v>2451</v>
      </c>
      <c r="I21" s="18">
        <v>2561</v>
      </c>
      <c r="J21" s="18">
        <v>2426</v>
      </c>
      <c r="K21" s="18">
        <v>1745</v>
      </c>
      <c r="L21" s="18">
        <v>2098</v>
      </c>
      <c r="M21" s="18">
        <v>2231</v>
      </c>
      <c r="N21" s="22">
        <v>6.3393708293612896</v>
      </c>
      <c r="O21" s="22">
        <v>-16.598130841121499</v>
      </c>
    </row>
    <row r="22" spans="1:15" x14ac:dyDescent="0.35">
      <c r="A22" s="11" t="s">
        <v>376</v>
      </c>
      <c r="B22" s="11" t="s">
        <v>257</v>
      </c>
      <c r="C22" s="11" t="s">
        <v>375</v>
      </c>
      <c r="D22" s="20">
        <v>1213</v>
      </c>
      <c r="E22" s="20">
        <v>1293</v>
      </c>
      <c r="F22" s="20">
        <v>1192</v>
      </c>
      <c r="G22" s="20">
        <v>995</v>
      </c>
      <c r="H22" s="20">
        <v>1141</v>
      </c>
      <c r="I22" s="20">
        <v>1106</v>
      </c>
      <c r="J22" s="20">
        <v>946</v>
      </c>
      <c r="K22" s="20">
        <v>481</v>
      </c>
      <c r="L22" s="20">
        <v>501</v>
      </c>
      <c r="M22" s="20">
        <v>600</v>
      </c>
      <c r="N22" s="23">
        <v>19.760479041916199</v>
      </c>
      <c r="O22" s="23">
        <v>-50.535861500412203</v>
      </c>
    </row>
    <row r="23" spans="1:15" x14ac:dyDescent="0.35">
      <c r="A23" s="9" t="s">
        <v>376</v>
      </c>
      <c r="B23" s="9" t="s">
        <v>257</v>
      </c>
      <c r="C23" s="9" t="s">
        <v>264</v>
      </c>
      <c r="D23" s="18">
        <v>83</v>
      </c>
      <c r="E23" s="18">
        <v>84</v>
      </c>
      <c r="F23" s="18">
        <v>72</v>
      </c>
      <c r="G23" s="18">
        <v>52</v>
      </c>
      <c r="H23" s="18">
        <v>61</v>
      </c>
      <c r="I23" s="18">
        <v>49</v>
      </c>
      <c r="J23" s="18">
        <v>35</v>
      </c>
      <c r="K23" s="18">
        <v>17</v>
      </c>
      <c r="L23" s="18" t="s">
        <v>214</v>
      </c>
      <c r="M23" s="18">
        <v>7</v>
      </c>
      <c r="N23" s="22"/>
      <c r="O23" s="22">
        <v>-91.566265060240994</v>
      </c>
    </row>
    <row r="24" spans="1:15" x14ac:dyDescent="0.35">
      <c r="A24" s="9" t="s">
        <v>376</v>
      </c>
      <c r="B24" s="9" t="s">
        <v>257</v>
      </c>
      <c r="C24" s="9" t="s">
        <v>265</v>
      </c>
      <c r="D24" s="18">
        <v>491</v>
      </c>
      <c r="E24" s="18">
        <v>483</v>
      </c>
      <c r="F24" s="18">
        <v>400</v>
      </c>
      <c r="G24" s="18">
        <v>325</v>
      </c>
      <c r="H24" s="18">
        <v>324</v>
      </c>
      <c r="I24" s="18">
        <v>302</v>
      </c>
      <c r="J24" s="18">
        <v>267</v>
      </c>
      <c r="K24" s="18">
        <v>101</v>
      </c>
      <c r="L24" s="18">
        <v>127</v>
      </c>
      <c r="M24" s="18">
        <v>152</v>
      </c>
      <c r="N24" s="22">
        <v>19.685039370078702</v>
      </c>
      <c r="O24" s="22">
        <v>-69.042769857433797</v>
      </c>
    </row>
    <row r="25" spans="1:15" x14ac:dyDescent="0.35">
      <c r="A25" s="9" t="s">
        <v>376</v>
      </c>
      <c r="B25" s="9" t="s">
        <v>257</v>
      </c>
      <c r="C25" s="9" t="s">
        <v>266</v>
      </c>
      <c r="D25" s="18">
        <v>395</v>
      </c>
      <c r="E25" s="18">
        <v>488</v>
      </c>
      <c r="F25" s="18">
        <v>462</v>
      </c>
      <c r="G25" s="18">
        <v>377</v>
      </c>
      <c r="H25" s="18">
        <v>500</v>
      </c>
      <c r="I25" s="18">
        <v>515</v>
      </c>
      <c r="J25" s="18">
        <v>429</v>
      </c>
      <c r="K25" s="18">
        <v>252</v>
      </c>
      <c r="L25" s="18">
        <v>232</v>
      </c>
      <c r="M25" s="18">
        <v>275</v>
      </c>
      <c r="N25" s="22">
        <v>18.534482758620701</v>
      </c>
      <c r="O25" s="22">
        <v>-30.379746835443001</v>
      </c>
    </row>
    <row r="26" spans="1:15" x14ac:dyDescent="0.35">
      <c r="A26" s="9" t="s">
        <v>376</v>
      </c>
      <c r="B26" s="9" t="s">
        <v>257</v>
      </c>
      <c r="C26" s="9" t="s">
        <v>267</v>
      </c>
      <c r="D26" s="18">
        <v>244</v>
      </c>
      <c r="E26" s="18">
        <v>238</v>
      </c>
      <c r="F26" s="18">
        <v>258</v>
      </c>
      <c r="G26" s="18">
        <v>241</v>
      </c>
      <c r="H26" s="18">
        <v>256</v>
      </c>
      <c r="I26" s="18">
        <v>240</v>
      </c>
      <c r="J26" s="18">
        <v>215</v>
      </c>
      <c r="K26" s="18">
        <v>111</v>
      </c>
      <c r="L26" s="18">
        <v>134</v>
      </c>
      <c r="M26" s="18">
        <v>166</v>
      </c>
      <c r="N26" s="22">
        <v>23.880597014925399</v>
      </c>
      <c r="O26" s="22">
        <v>-31.967213114754099</v>
      </c>
    </row>
    <row r="27" spans="1:15" x14ac:dyDescent="0.35">
      <c r="A27" s="11" t="s">
        <v>377</v>
      </c>
      <c r="B27" s="11" t="s">
        <v>279</v>
      </c>
      <c r="C27" s="11" t="s">
        <v>374</v>
      </c>
      <c r="D27" s="20">
        <v>18272</v>
      </c>
      <c r="E27" s="20">
        <v>18580</v>
      </c>
      <c r="F27" s="20">
        <v>18952</v>
      </c>
      <c r="G27" s="20">
        <v>18644</v>
      </c>
      <c r="H27" s="20">
        <v>17301</v>
      </c>
      <c r="I27" s="20">
        <v>15211</v>
      </c>
      <c r="J27" s="20">
        <v>16661</v>
      </c>
      <c r="K27" s="20">
        <v>9783</v>
      </c>
      <c r="L27" s="20">
        <v>14139</v>
      </c>
      <c r="M27" s="20">
        <v>16246</v>
      </c>
      <c r="N27" s="23">
        <v>14.902043991795701</v>
      </c>
      <c r="O27" s="23">
        <v>-11.088003502627</v>
      </c>
    </row>
    <row r="28" spans="1:15" x14ac:dyDescent="0.35">
      <c r="A28" s="11" t="s">
        <v>377</v>
      </c>
      <c r="B28" s="11" t="s">
        <v>256</v>
      </c>
      <c r="C28" s="11" t="s">
        <v>375</v>
      </c>
      <c r="D28" s="20">
        <v>15245</v>
      </c>
      <c r="E28" s="20">
        <v>15503</v>
      </c>
      <c r="F28" s="20">
        <v>15866</v>
      </c>
      <c r="G28" s="20">
        <v>15623</v>
      </c>
      <c r="H28" s="20">
        <v>14444</v>
      </c>
      <c r="I28" s="20">
        <v>12777</v>
      </c>
      <c r="J28" s="20">
        <v>14073</v>
      </c>
      <c r="K28" s="20">
        <v>8255</v>
      </c>
      <c r="L28" s="20">
        <v>12069</v>
      </c>
      <c r="M28" s="20">
        <v>13870</v>
      </c>
      <c r="N28" s="23">
        <v>14.9225287927749</v>
      </c>
      <c r="O28" s="23">
        <v>-9.0193506067563192</v>
      </c>
    </row>
    <row r="29" spans="1:15" x14ac:dyDescent="0.35">
      <c r="A29" s="9" t="s">
        <v>377</v>
      </c>
      <c r="B29" s="9" t="s">
        <v>256</v>
      </c>
      <c r="C29" s="9" t="s">
        <v>264</v>
      </c>
      <c r="D29" s="18">
        <v>2635</v>
      </c>
      <c r="E29" s="18">
        <v>2522</v>
      </c>
      <c r="F29" s="18">
        <v>2497</v>
      </c>
      <c r="G29" s="18">
        <v>2359</v>
      </c>
      <c r="H29" s="18">
        <v>1988</v>
      </c>
      <c r="I29" s="18">
        <v>1648</v>
      </c>
      <c r="J29" s="18">
        <v>1620</v>
      </c>
      <c r="K29" s="18">
        <v>894</v>
      </c>
      <c r="L29" s="18">
        <v>1052</v>
      </c>
      <c r="M29" s="18">
        <v>1212</v>
      </c>
      <c r="N29" s="22">
        <v>15.2091254752852</v>
      </c>
      <c r="O29" s="22">
        <v>-54.003795066413701</v>
      </c>
    </row>
    <row r="30" spans="1:15" x14ac:dyDescent="0.35">
      <c r="A30" s="9" t="s">
        <v>377</v>
      </c>
      <c r="B30" s="9" t="s">
        <v>256</v>
      </c>
      <c r="C30" s="9" t="s">
        <v>265</v>
      </c>
      <c r="D30" s="18">
        <v>5674</v>
      </c>
      <c r="E30" s="18">
        <v>5763</v>
      </c>
      <c r="F30" s="18">
        <v>5768</v>
      </c>
      <c r="G30" s="18">
        <v>5755</v>
      </c>
      <c r="H30" s="18">
        <v>4929</v>
      </c>
      <c r="I30" s="18">
        <v>4349</v>
      </c>
      <c r="J30" s="18">
        <v>4743</v>
      </c>
      <c r="K30" s="18">
        <v>2688</v>
      </c>
      <c r="L30" s="18">
        <v>3773</v>
      </c>
      <c r="M30" s="18">
        <v>4376</v>
      </c>
      <c r="N30" s="22">
        <v>15.981977206467</v>
      </c>
      <c r="O30" s="22">
        <v>-22.8762777581953</v>
      </c>
    </row>
    <row r="31" spans="1:15" x14ac:dyDescent="0.35">
      <c r="A31" s="9" t="s">
        <v>377</v>
      </c>
      <c r="B31" s="9" t="s">
        <v>256</v>
      </c>
      <c r="C31" s="9" t="s">
        <v>266</v>
      </c>
      <c r="D31" s="18">
        <v>3796</v>
      </c>
      <c r="E31" s="18">
        <v>3966</v>
      </c>
      <c r="F31" s="18">
        <v>4135</v>
      </c>
      <c r="G31" s="18">
        <v>4063</v>
      </c>
      <c r="H31" s="18">
        <v>4041</v>
      </c>
      <c r="I31" s="18">
        <v>3666</v>
      </c>
      <c r="J31" s="18">
        <v>4198</v>
      </c>
      <c r="K31" s="18">
        <v>2504</v>
      </c>
      <c r="L31" s="18">
        <v>3840</v>
      </c>
      <c r="M31" s="18">
        <v>4438</v>
      </c>
      <c r="N31" s="22">
        <v>15.5729166666667</v>
      </c>
      <c r="O31" s="22">
        <v>16.9125395152792</v>
      </c>
    </row>
    <row r="32" spans="1:15" x14ac:dyDescent="0.35">
      <c r="A32" s="9" t="s">
        <v>377</v>
      </c>
      <c r="B32" s="9" t="s">
        <v>256</v>
      </c>
      <c r="C32" s="9" t="s">
        <v>267</v>
      </c>
      <c r="D32" s="18">
        <v>3140</v>
      </c>
      <c r="E32" s="18">
        <v>3252</v>
      </c>
      <c r="F32" s="18">
        <v>3466</v>
      </c>
      <c r="G32" s="18">
        <v>3446</v>
      </c>
      <c r="H32" s="18">
        <v>3486</v>
      </c>
      <c r="I32" s="18">
        <v>3114</v>
      </c>
      <c r="J32" s="18">
        <v>3512</v>
      </c>
      <c r="K32" s="18">
        <v>2169</v>
      </c>
      <c r="L32" s="18">
        <v>3404</v>
      </c>
      <c r="M32" s="18">
        <v>3844</v>
      </c>
      <c r="N32" s="22">
        <v>12.925969447708599</v>
      </c>
      <c r="O32" s="22">
        <v>22.420382165605101</v>
      </c>
    </row>
    <row r="33" spans="1:15" x14ac:dyDescent="0.35">
      <c r="A33" s="11" t="s">
        <v>377</v>
      </c>
      <c r="B33" s="11" t="s">
        <v>257</v>
      </c>
      <c r="C33" s="11" t="s">
        <v>375</v>
      </c>
      <c r="D33" s="20">
        <v>3027</v>
      </c>
      <c r="E33" s="20">
        <v>3077</v>
      </c>
      <c r="F33" s="20">
        <v>3086</v>
      </c>
      <c r="G33" s="20">
        <v>3020</v>
      </c>
      <c r="H33" s="20">
        <v>2857</v>
      </c>
      <c r="I33" s="20">
        <v>2434</v>
      </c>
      <c r="J33" s="20">
        <v>2588</v>
      </c>
      <c r="K33" s="20">
        <v>1528</v>
      </c>
      <c r="L33" s="20">
        <v>2070</v>
      </c>
      <c r="M33" s="20">
        <v>2376</v>
      </c>
      <c r="N33" s="23">
        <v>14.7826086956522</v>
      </c>
      <c r="O33" s="23">
        <v>-21.506442021803799</v>
      </c>
    </row>
    <row r="34" spans="1:15" x14ac:dyDescent="0.35">
      <c r="A34" s="9" t="s">
        <v>377</v>
      </c>
      <c r="B34" s="9" t="s">
        <v>257</v>
      </c>
      <c r="C34" s="9" t="s">
        <v>264</v>
      </c>
      <c r="D34" s="18">
        <v>340</v>
      </c>
      <c r="E34" s="18">
        <v>378</v>
      </c>
      <c r="F34" s="18">
        <v>341</v>
      </c>
      <c r="G34" s="18">
        <v>309</v>
      </c>
      <c r="H34" s="18">
        <v>269</v>
      </c>
      <c r="I34" s="18">
        <v>219</v>
      </c>
      <c r="J34" s="18">
        <v>241</v>
      </c>
      <c r="K34" s="18">
        <v>112</v>
      </c>
      <c r="L34" s="18">
        <v>121</v>
      </c>
      <c r="M34" s="18">
        <v>113</v>
      </c>
      <c r="N34" s="22">
        <v>-6.61157024793388</v>
      </c>
      <c r="O34" s="22">
        <v>-66.764705882352899</v>
      </c>
    </row>
    <row r="35" spans="1:15" x14ac:dyDescent="0.35">
      <c r="A35" s="9" t="s">
        <v>377</v>
      </c>
      <c r="B35" s="9" t="s">
        <v>257</v>
      </c>
      <c r="C35" s="9" t="s">
        <v>265</v>
      </c>
      <c r="D35" s="18">
        <v>1030</v>
      </c>
      <c r="E35" s="18">
        <v>1014</v>
      </c>
      <c r="F35" s="18">
        <v>967</v>
      </c>
      <c r="G35" s="18">
        <v>903</v>
      </c>
      <c r="H35" s="18">
        <v>816</v>
      </c>
      <c r="I35" s="18">
        <v>689</v>
      </c>
      <c r="J35" s="18">
        <v>691</v>
      </c>
      <c r="K35" s="18">
        <v>399</v>
      </c>
      <c r="L35" s="18">
        <v>625</v>
      </c>
      <c r="M35" s="18">
        <v>630</v>
      </c>
      <c r="N35" s="22">
        <v>0.80000000000000104</v>
      </c>
      <c r="O35" s="22">
        <v>-38.834951456310698</v>
      </c>
    </row>
    <row r="36" spans="1:15" x14ac:dyDescent="0.35">
      <c r="A36" s="9" t="s">
        <v>377</v>
      </c>
      <c r="B36" s="9" t="s">
        <v>257</v>
      </c>
      <c r="C36" s="9" t="s">
        <v>266</v>
      </c>
      <c r="D36" s="18">
        <v>882</v>
      </c>
      <c r="E36" s="18">
        <v>862</v>
      </c>
      <c r="F36" s="18">
        <v>949</v>
      </c>
      <c r="G36" s="18">
        <v>952</v>
      </c>
      <c r="H36" s="18">
        <v>1012</v>
      </c>
      <c r="I36" s="18">
        <v>875</v>
      </c>
      <c r="J36" s="18">
        <v>964</v>
      </c>
      <c r="K36" s="18">
        <v>583</v>
      </c>
      <c r="L36" s="18">
        <v>700</v>
      </c>
      <c r="M36" s="18">
        <v>862</v>
      </c>
      <c r="N36" s="22">
        <v>23.142857142857199</v>
      </c>
      <c r="O36" s="22">
        <v>-2.2675736961451198</v>
      </c>
    </row>
    <row r="37" spans="1:15" x14ac:dyDescent="0.35">
      <c r="A37" s="9" t="s">
        <v>377</v>
      </c>
      <c r="B37" s="9" t="s">
        <v>257</v>
      </c>
      <c r="C37" s="9" t="s">
        <v>267</v>
      </c>
      <c r="D37" s="18">
        <v>775</v>
      </c>
      <c r="E37" s="18">
        <v>823</v>
      </c>
      <c r="F37" s="18">
        <v>829</v>
      </c>
      <c r="G37" s="18">
        <v>856</v>
      </c>
      <c r="H37" s="18">
        <v>760</v>
      </c>
      <c r="I37" s="18">
        <v>651</v>
      </c>
      <c r="J37" s="18">
        <v>692</v>
      </c>
      <c r="K37" s="18">
        <v>434</v>
      </c>
      <c r="L37" s="18">
        <v>624</v>
      </c>
      <c r="M37" s="18">
        <v>771</v>
      </c>
      <c r="N37" s="22">
        <v>23.557692307692299</v>
      </c>
      <c r="O37" s="22">
        <v>-0.51612903225806095</v>
      </c>
    </row>
    <row r="38" spans="1:15" x14ac:dyDescent="0.35">
      <c r="A38" s="11" t="s">
        <v>378</v>
      </c>
      <c r="B38" s="11" t="s">
        <v>279</v>
      </c>
      <c r="C38" s="11" t="s">
        <v>374</v>
      </c>
      <c r="D38" s="20">
        <v>57795</v>
      </c>
      <c r="E38" s="20">
        <v>56779</v>
      </c>
      <c r="F38" s="20">
        <v>49872</v>
      </c>
      <c r="G38" s="20">
        <v>44938</v>
      </c>
      <c r="H38" s="20">
        <v>39235</v>
      </c>
      <c r="I38" s="20">
        <v>37283</v>
      </c>
      <c r="J38" s="20">
        <v>34699</v>
      </c>
      <c r="K38" s="20">
        <v>16710</v>
      </c>
      <c r="L38" s="20">
        <v>26746</v>
      </c>
      <c r="M38" s="20">
        <v>30351</v>
      </c>
      <c r="N38" s="23">
        <v>13.4786510132356</v>
      </c>
      <c r="O38" s="23">
        <v>-47.485076563716603</v>
      </c>
    </row>
    <row r="39" spans="1:15" x14ac:dyDescent="0.35">
      <c r="A39" s="11" t="s">
        <v>378</v>
      </c>
      <c r="B39" s="11" t="s">
        <v>256</v>
      </c>
      <c r="C39" s="11" t="s">
        <v>375</v>
      </c>
      <c r="D39" s="20">
        <v>48435</v>
      </c>
      <c r="E39" s="20">
        <v>47734</v>
      </c>
      <c r="F39" s="20">
        <v>42012</v>
      </c>
      <c r="G39" s="20">
        <v>37564</v>
      </c>
      <c r="H39" s="20">
        <v>32726</v>
      </c>
      <c r="I39" s="20">
        <v>30775</v>
      </c>
      <c r="J39" s="20">
        <v>28632</v>
      </c>
      <c r="K39" s="20">
        <v>13854</v>
      </c>
      <c r="L39" s="20">
        <v>22199</v>
      </c>
      <c r="M39" s="20">
        <v>25094</v>
      </c>
      <c r="N39" s="23">
        <v>13.0411279787378</v>
      </c>
      <c r="O39" s="23">
        <v>-48.190358212036799</v>
      </c>
    </row>
    <row r="40" spans="1:15" x14ac:dyDescent="0.35">
      <c r="A40" s="9" t="s">
        <v>378</v>
      </c>
      <c r="B40" s="9" t="s">
        <v>256</v>
      </c>
      <c r="C40" s="9" t="s">
        <v>264</v>
      </c>
      <c r="D40" s="18">
        <v>3697</v>
      </c>
      <c r="E40" s="18">
        <v>3343</v>
      </c>
      <c r="F40" s="18">
        <v>3037</v>
      </c>
      <c r="G40" s="18">
        <v>2672</v>
      </c>
      <c r="H40" s="18">
        <v>2238</v>
      </c>
      <c r="I40" s="18">
        <v>1964</v>
      </c>
      <c r="J40" s="18">
        <v>1782</v>
      </c>
      <c r="K40" s="18">
        <v>947</v>
      </c>
      <c r="L40" s="18">
        <v>1236</v>
      </c>
      <c r="M40" s="18">
        <v>1390</v>
      </c>
      <c r="N40" s="22">
        <v>12.459546925566301</v>
      </c>
      <c r="O40" s="22">
        <v>-62.401947525020297</v>
      </c>
    </row>
    <row r="41" spans="1:15" x14ac:dyDescent="0.35">
      <c r="A41" s="9" t="s">
        <v>378</v>
      </c>
      <c r="B41" s="9" t="s">
        <v>256</v>
      </c>
      <c r="C41" s="9" t="s">
        <v>265</v>
      </c>
      <c r="D41" s="18">
        <v>16478</v>
      </c>
      <c r="E41" s="18">
        <v>15554</v>
      </c>
      <c r="F41" s="18">
        <v>13867</v>
      </c>
      <c r="G41" s="18">
        <v>12306</v>
      </c>
      <c r="H41" s="18">
        <v>10630</v>
      </c>
      <c r="I41" s="18">
        <v>9648</v>
      </c>
      <c r="J41" s="18">
        <v>8683</v>
      </c>
      <c r="K41" s="18">
        <v>4198</v>
      </c>
      <c r="L41" s="18">
        <v>6626</v>
      </c>
      <c r="M41" s="18">
        <v>7282</v>
      </c>
      <c r="N41" s="22">
        <v>9.9003923936009706</v>
      </c>
      <c r="O41" s="22">
        <v>-55.807743658211002</v>
      </c>
    </row>
    <row r="42" spans="1:15" x14ac:dyDescent="0.35">
      <c r="A42" s="9" t="s">
        <v>378</v>
      </c>
      <c r="B42" s="9" t="s">
        <v>256</v>
      </c>
      <c r="C42" s="9" t="s">
        <v>266</v>
      </c>
      <c r="D42" s="18">
        <v>12005</v>
      </c>
      <c r="E42" s="18">
        <v>12455</v>
      </c>
      <c r="F42" s="18">
        <v>10727</v>
      </c>
      <c r="G42" s="18">
        <v>9878</v>
      </c>
      <c r="H42" s="18">
        <v>8753</v>
      </c>
      <c r="I42" s="18">
        <v>8420</v>
      </c>
      <c r="J42" s="18">
        <v>7936</v>
      </c>
      <c r="K42" s="18">
        <v>4011</v>
      </c>
      <c r="L42" s="18">
        <v>6582</v>
      </c>
      <c r="M42" s="18">
        <v>7551</v>
      </c>
      <c r="N42" s="22">
        <v>14.721969006381</v>
      </c>
      <c r="O42" s="22">
        <v>-37.101207830070798</v>
      </c>
    </row>
    <row r="43" spans="1:15" x14ac:dyDescent="0.35">
      <c r="A43" s="9" t="s">
        <v>378</v>
      </c>
      <c r="B43" s="9" t="s">
        <v>256</v>
      </c>
      <c r="C43" s="9" t="s">
        <v>267</v>
      </c>
      <c r="D43" s="18">
        <v>16255</v>
      </c>
      <c r="E43" s="18">
        <v>16382</v>
      </c>
      <c r="F43" s="18">
        <v>14381</v>
      </c>
      <c r="G43" s="18">
        <v>12708</v>
      </c>
      <c r="H43" s="18">
        <v>11105</v>
      </c>
      <c r="I43" s="18">
        <v>10743</v>
      </c>
      <c r="J43" s="18">
        <v>10231</v>
      </c>
      <c r="K43" s="18">
        <v>4697</v>
      </c>
      <c r="L43" s="18">
        <v>7755</v>
      </c>
      <c r="M43" s="18">
        <v>8871</v>
      </c>
      <c r="N43" s="22">
        <v>14.390715667311399</v>
      </c>
      <c r="O43" s="22">
        <v>-45.426022762226999</v>
      </c>
    </row>
    <row r="44" spans="1:15" x14ac:dyDescent="0.35">
      <c r="A44" s="11" t="s">
        <v>378</v>
      </c>
      <c r="B44" s="11" t="s">
        <v>257</v>
      </c>
      <c r="C44" s="11" t="s">
        <v>375</v>
      </c>
      <c r="D44" s="20">
        <v>9282</v>
      </c>
      <c r="E44" s="20">
        <v>9041</v>
      </c>
      <c r="F44" s="20">
        <v>7860</v>
      </c>
      <c r="G44" s="20">
        <v>7373</v>
      </c>
      <c r="H44" s="20">
        <v>6507</v>
      </c>
      <c r="I44" s="20">
        <v>6508</v>
      </c>
      <c r="J44" s="20">
        <v>6065</v>
      </c>
      <c r="K44" s="20">
        <v>2855</v>
      </c>
      <c r="L44" s="20">
        <v>4545</v>
      </c>
      <c r="M44" s="20">
        <v>5257</v>
      </c>
      <c r="N44" s="23">
        <v>15.665566556655699</v>
      </c>
      <c r="O44" s="23">
        <v>-43.363499245852204</v>
      </c>
    </row>
    <row r="45" spans="1:15" x14ac:dyDescent="0.35">
      <c r="A45" s="9" t="s">
        <v>378</v>
      </c>
      <c r="B45" s="9" t="s">
        <v>257</v>
      </c>
      <c r="C45" s="9" t="s">
        <v>264</v>
      </c>
      <c r="D45" s="18">
        <v>519</v>
      </c>
      <c r="E45" s="18">
        <v>533</v>
      </c>
      <c r="F45" s="18">
        <v>444</v>
      </c>
      <c r="G45" s="18">
        <v>382</v>
      </c>
      <c r="H45" s="18">
        <v>347</v>
      </c>
      <c r="I45" s="18">
        <v>323</v>
      </c>
      <c r="J45" s="18">
        <v>292</v>
      </c>
      <c r="K45" s="18">
        <v>142</v>
      </c>
      <c r="L45" s="18">
        <v>177</v>
      </c>
      <c r="M45" s="18">
        <v>206</v>
      </c>
      <c r="N45" s="22">
        <v>16.3841807909604</v>
      </c>
      <c r="O45" s="22">
        <v>-60.308285163776503</v>
      </c>
    </row>
    <row r="46" spans="1:15" x14ac:dyDescent="0.35">
      <c r="A46" s="9" t="s">
        <v>378</v>
      </c>
      <c r="B46" s="9" t="s">
        <v>257</v>
      </c>
      <c r="C46" s="9" t="s">
        <v>265</v>
      </c>
      <c r="D46" s="18">
        <v>2772</v>
      </c>
      <c r="E46" s="18">
        <v>2604</v>
      </c>
      <c r="F46" s="18">
        <v>2311</v>
      </c>
      <c r="G46" s="18">
        <v>2121</v>
      </c>
      <c r="H46" s="18">
        <v>1828</v>
      </c>
      <c r="I46" s="18">
        <v>1698</v>
      </c>
      <c r="J46" s="18">
        <v>1638</v>
      </c>
      <c r="K46" s="18">
        <v>773</v>
      </c>
      <c r="L46" s="18">
        <v>1210</v>
      </c>
      <c r="M46" s="18">
        <v>1324</v>
      </c>
      <c r="N46" s="22">
        <v>9.4214876033057902</v>
      </c>
      <c r="O46" s="22">
        <v>-52.236652236652198</v>
      </c>
    </row>
    <row r="47" spans="1:15" x14ac:dyDescent="0.35">
      <c r="A47" s="9" t="s">
        <v>378</v>
      </c>
      <c r="B47" s="9" t="s">
        <v>257</v>
      </c>
      <c r="C47" s="9" t="s">
        <v>266</v>
      </c>
      <c r="D47" s="18">
        <v>2551</v>
      </c>
      <c r="E47" s="18">
        <v>2557</v>
      </c>
      <c r="F47" s="18">
        <v>2177</v>
      </c>
      <c r="G47" s="18">
        <v>2169</v>
      </c>
      <c r="H47" s="18">
        <v>1913</v>
      </c>
      <c r="I47" s="18">
        <v>2010</v>
      </c>
      <c r="J47" s="18">
        <v>1807</v>
      </c>
      <c r="K47" s="18">
        <v>887</v>
      </c>
      <c r="L47" s="18">
        <v>1354</v>
      </c>
      <c r="M47" s="18">
        <v>1665</v>
      </c>
      <c r="N47" s="22">
        <v>22.9689807976366</v>
      </c>
      <c r="O47" s="22">
        <v>-34.731477851822802</v>
      </c>
    </row>
    <row r="48" spans="1:15" x14ac:dyDescent="0.35">
      <c r="A48" s="9" t="s">
        <v>378</v>
      </c>
      <c r="B48" s="9" t="s">
        <v>257</v>
      </c>
      <c r="C48" s="9" t="s">
        <v>267</v>
      </c>
      <c r="D48" s="18">
        <v>3440</v>
      </c>
      <c r="E48" s="18">
        <v>3347</v>
      </c>
      <c r="F48" s="18">
        <v>2928</v>
      </c>
      <c r="G48" s="18">
        <v>2701</v>
      </c>
      <c r="H48" s="18">
        <v>2419</v>
      </c>
      <c r="I48" s="18">
        <v>2477</v>
      </c>
      <c r="J48" s="18">
        <v>2328</v>
      </c>
      <c r="K48" s="18">
        <v>1053</v>
      </c>
      <c r="L48" s="18">
        <v>1804</v>
      </c>
      <c r="M48" s="18">
        <v>2062</v>
      </c>
      <c r="N48" s="22">
        <v>14.301552106430201</v>
      </c>
      <c r="O48" s="22">
        <v>-40.058139534883701</v>
      </c>
    </row>
    <row r="49" spans="1:15" x14ac:dyDescent="0.35">
      <c r="A49" s="11" t="s">
        <v>379</v>
      </c>
      <c r="B49" s="11" t="s">
        <v>279</v>
      </c>
      <c r="C49" s="11" t="s">
        <v>374</v>
      </c>
      <c r="D49" s="20">
        <v>15419</v>
      </c>
      <c r="E49" s="20">
        <v>17177</v>
      </c>
      <c r="F49" s="20">
        <v>17375</v>
      </c>
      <c r="G49" s="20">
        <v>16048</v>
      </c>
      <c r="H49" s="20">
        <v>14661</v>
      </c>
      <c r="I49" s="20">
        <v>13773</v>
      </c>
      <c r="J49" s="20">
        <v>13188</v>
      </c>
      <c r="K49" s="20">
        <v>8882</v>
      </c>
      <c r="L49" s="20">
        <v>10272</v>
      </c>
      <c r="M49" s="20">
        <v>12547</v>
      </c>
      <c r="N49" s="23">
        <v>22.1475856697819</v>
      </c>
      <c r="O49" s="23">
        <v>-18.626370062909398</v>
      </c>
    </row>
    <row r="50" spans="1:15" x14ac:dyDescent="0.35">
      <c r="A50" s="11" t="s">
        <v>379</v>
      </c>
      <c r="B50" s="11" t="s">
        <v>256</v>
      </c>
      <c r="C50" s="11" t="s">
        <v>375</v>
      </c>
      <c r="D50" s="20">
        <v>11344</v>
      </c>
      <c r="E50" s="20">
        <v>12667</v>
      </c>
      <c r="F50" s="20">
        <v>12569</v>
      </c>
      <c r="G50" s="20">
        <v>11585</v>
      </c>
      <c r="H50" s="20">
        <v>10563</v>
      </c>
      <c r="I50" s="20">
        <v>9988</v>
      </c>
      <c r="J50" s="20">
        <v>9610</v>
      </c>
      <c r="K50" s="20">
        <v>6601</v>
      </c>
      <c r="L50" s="20">
        <v>7545</v>
      </c>
      <c r="M50" s="20">
        <v>9088</v>
      </c>
      <c r="N50" s="23">
        <v>20.450629555997299</v>
      </c>
      <c r="O50" s="23">
        <v>-19.887165021156601</v>
      </c>
    </row>
    <row r="51" spans="1:15" x14ac:dyDescent="0.35">
      <c r="A51" s="9" t="s">
        <v>379</v>
      </c>
      <c r="B51" s="9" t="s">
        <v>256</v>
      </c>
      <c r="C51" s="9" t="s">
        <v>264</v>
      </c>
      <c r="D51" s="18">
        <v>1617</v>
      </c>
      <c r="E51" s="18">
        <v>1626</v>
      </c>
      <c r="F51" s="18">
        <v>1693</v>
      </c>
      <c r="G51" s="18">
        <v>1561</v>
      </c>
      <c r="H51" s="18">
        <v>1417</v>
      </c>
      <c r="I51" s="18">
        <v>1313</v>
      </c>
      <c r="J51" s="18">
        <v>1209</v>
      </c>
      <c r="K51" s="18">
        <v>739</v>
      </c>
      <c r="L51" s="18">
        <v>769</v>
      </c>
      <c r="M51" s="18">
        <v>988</v>
      </c>
      <c r="N51" s="22">
        <v>28.4785435630689</v>
      </c>
      <c r="O51" s="22">
        <v>-38.899196042053198</v>
      </c>
    </row>
    <row r="52" spans="1:15" x14ac:dyDescent="0.35">
      <c r="A52" s="9" t="s">
        <v>379</v>
      </c>
      <c r="B52" s="9" t="s">
        <v>256</v>
      </c>
      <c r="C52" s="9" t="s">
        <v>265</v>
      </c>
      <c r="D52" s="18">
        <v>3532</v>
      </c>
      <c r="E52" s="18">
        <v>3854</v>
      </c>
      <c r="F52" s="18">
        <v>3740</v>
      </c>
      <c r="G52" s="18">
        <v>3301</v>
      </c>
      <c r="H52" s="18">
        <v>2973</v>
      </c>
      <c r="I52" s="18">
        <v>2808</v>
      </c>
      <c r="J52" s="18">
        <v>2464</v>
      </c>
      <c r="K52" s="18">
        <v>1764</v>
      </c>
      <c r="L52" s="18">
        <v>1958</v>
      </c>
      <c r="M52" s="18">
        <v>2314</v>
      </c>
      <c r="N52" s="22">
        <v>18.181818181818201</v>
      </c>
      <c r="O52" s="22">
        <v>-34.484711211777999</v>
      </c>
    </row>
    <row r="53" spans="1:15" x14ac:dyDescent="0.35">
      <c r="A53" s="9" t="s">
        <v>379</v>
      </c>
      <c r="B53" s="9" t="s">
        <v>256</v>
      </c>
      <c r="C53" s="9" t="s">
        <v>266</v>
      </c>
      <c r="D53" s="18">
        <v>3010</v>
      </c>
      <c r="E53" s="18">
        <v>3432</v>
      </c>
      <c r="F53" s="18">
        <v>3325</v>
      </c>
      <c r="G53" s="18">
        <v>3086</v>
      </c>
      <c r="H53" s="18">
        <v>2871</v>
      </c>
      <c r="I53" s="18">
        <v>2834</v>
      </c>
      <c r="J53" s="18">
        <v>2794</v>
      </c>
      <c r="K53" s="18">
        <v>1904</v>
      </c>
      <c r="L53" s="18">
        <v>2263</v>
      </c>
      <c r="M53" s="18">
        <v>2538</v>
      </c>
      <c r="N53" s="22">
        <v>12.1520106053911</v>
      </c>
      <c r="O53" s="22">
        <v>-15.6810631229236</v>
      </c>
    </row>
    <row r="54" spans="1:15" x14ac:dyDescent="0.35">
      <c r="A54" s="9" t="s">
        <v>379</v>
      </c>
      <c r="B54" s="9" t="s">
        <v>256</v>
      </c>
      <c r="C54" s="9" t="s">
        <v>267</v>
      </c>
      <c r="D54" s="18">
        <v>3185</v>
      </c>
      <c r="E54" s="18">
        <v>3755</v>
      </c>
      <c r="F54" s="18">
        <v>3811</v>
      </c>
      <c r="G54" s="18">
        <v>3637</v>
      </c>
      <c r="H54" s="18">
        <v>3302</v>
      </c>
      <c r="I54" s="18">
        <v>3033</v>
      </c>
      <c r="J54" s="18">
        <v>3143</v>
      </c>
      <c r="K54" s="18">
        <v>2194</v>
      </c>
      <c r="L54" s="18">
        <v>2555</v>
      </c>
      <c r="M54" s="18">
        <v>3248</v>
      </c>
      <c r="N54" s="22">
        <v>27.123287671232902</v>
      </c>
      <c r="O54" s="22">
        <v>1.9780219780219701</v>
      </c>
    </row>
    <row r="55" spans="1:15" x14ac:dyDescent="0.35">
      <c r="A55" s="11" t="s">
        <v>379</v>
      </c>
      <c r="B55" s="11" t="s">
        <v>257</v>
      </c>
      <c r="C55" s="11" t="s">
        <v>375</v>
      </c>
      <c r="D55" s="20">
        <v>4068</v>
      </c>
      <c r="E55" s="20">
        <v>4510</v>
      </c>
      <c r="F55" s="20">
        <v>4806</v>
      </c>
      <c r="G55" s="20">
        <v>4463</v>
      </c>
      <c r="H55" s="20">
        <v>4098</v>
      </c>
      <c r="I55" s="20">
        <v>3785</v>
      </c>
      <c r="J55" s="20">
        <v>3578</v>
      </c>
      <c r="K55" s="20">
        <v>2281</v>
      </c>
      <c r="L55" s="20">
        <v>2727</v>
      </c>
      <c r="M55" s="20">
        <v>3459</v>
      </c>
      <c r="N55" s="23">
        <v>26.842684268426801</v>
      </c>
      <c r="O55" s="23">
        <v>-14.9705014749263</v>
      </c>
    </row>
    <row r="56" spans="1:15" x14ac:dyDescent="0.35">
      <c r="A56" s="9" t="s">
        <v>379</v>
      </c>
      <c r="B56" s="9" t="s">
        <v>257</v>
      </c>
      <c r="C56" s="9" t="s">
        <v>264</v>
      </c>
      <c r="D56" s="18">
        <v>487</v>
      </c>
      <c r="E56" s="18">
        <v>453</v>
      </c>
      <c r="F56" s="18">
        <v>501</v>
      </c>
      <c r="G56" s="18">
        <v>474</v>
      </c>
      <c r="H56" s="18">
        <v>413</v>
      </c>
      <c r="I56" s="18">
        <v>351</v>
      </c>
      <c r="J56" s="18">
        <v>280</v>
      </c>
      <c r="K56" s="18">
        <v>178</v>
      </c>
      <c r="L56" s="18">
        <v>210</v>
      </c>
      <c r="M56" s="18">
        <v>250</v>
      </c>
      <c r="N56" s="22">
        <v>19.047619047619001</v>
      </c>
      <c r="O56" s="22">
        <v>-48.6652977412731</v>
      </c>
    </row>
    <row r="57" spans="1:15" x14ac:dyDescent="0.35">
      <c r="A57" s="9" t="s">
        <v>379</v>
      </c>
      <c r="B57" s="9" t="s">
        <v>257</v>
      </c>
      <c r="C57" s="9" t="s">
        <v>265</v>
      </c>
      <c r="D57" s="18">
        <v>1363</v>
      </c>
      <c r="E57" s="18">
        <v>1414</v>
      </c>
      <c r="F57" s="18">
        <v>1500</v>
      </c>
      <c r="G57" s="18">
        <v>1316</v>
      </c>
      <c r="H57" s="18">
        <v>1080</v>
      </c>
      <c r="I57" s="18">
        <v>1068</v>
      </c>
      <c r="J57" s="18">
        <v>1033</v>
      </c>
      <c r="K57" s="18">
        <v>559</v>
      </c>
      <c r="L57" s="18">
        <v>752</v>
      </c>
      <c r="M57" s="18">
        <v>911</v>
      </c>
      <c r="N57" s="22">
        <v>21.143617021276601</v>
      </c>
      <c r="O57" s="22">
        <v>-33.162142333088802</v>
      </c>
    </row>
    <row r="58" spans="1:15" x14ac:dyDescent="0.35">
      <c r="A58" s="9" t="s">
        <v>379</v>
      </c>
      <c r="B58" s="9" t="s">
        <v>257</v>
      </c>
      <c r="C58" s="9" t="s">
        <v>266</v>
      </c>
      <c r="D58" s="18">
        <v>1173</v>
      </c>
      <c r="E58" s="18">
        <v>1406</v>
      </c>
      <c r="F58" s="18">
        <v>1410</v>
      </c>
      <c r="G58" s="18">
        <v>1466</v>
      </c>
      <c r="H58" s="18">
        <v>1396</v>
      </c>
      <c r="I58" s="18">
        <v>1258</v>
      </c>
      <c r="J58" s="18">
        <v>1243</v>
      </c>
      <c r="K58" s="18">
        <v>808</v>
      </c>
      <c r="L58" s="18">
        <v>904</v>
      </c>
      <c r="M58" s="18">
        <v>1216</v>
      </c>
      <c r="N58" s="22">
        <v>34.513274336283203</v>
      </c>
      <c r="O58" s="22">
        <v>3.6658141517476501</v>
      </c>
    </row>
    <row r="59" spans="1:15" x14ac:dyDescent="0.35">
      <c r="A59" s="9" t="s">
        <v>379</v>
      </c>
      <c r="B59" s="9" t="s">
        <v>257</v>
      </c>
      <c r="C59" s="9" t="s">
        <v>267</v>
      </c>
      <c r="D59" s="18">
        <v>1045</v>
      </c>
      <c r="E59" s="18">
        <v>1237</v>
      </c>
      <c r="F59" s="18">
        <v>1395</v>
      </c>
      <c r="G59" s="18">
        <v>1207</v>
      </c>
      <c r="H59" s="18">
        <v>1209</v>
      </c>
      <c r="I59" s="18">
        <v>1108</v>
      </c>
      <c r="J59" s="18">
        <v>1022</v>
      </c>
      <c r="K59" s="18">
        <v>736</v>
      </c>
      <c r="L59" s="18">
        <v>861</v>
      </c>
      <c r="M59" s="18">
        <v>1082</v>
      </c>
      <c r="N59" s="22">
        <v>25.6678281068525</v>
      </c>
      <c r="O59" s="22">
        <v>3.54066985645933</v>
      </c>
    </row>
    <row r="60" spans="1:15" x14ac:dyDescent="0.35">
      <c r="A60"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32"/>
  <sheetViews>
    <sheetView showGridLines="0" workbookViewId="0">
      <selection activeCell="N28" sqref="N28"/>
    </sheetView>
  </sheetViews>
  <sheetFormatPr defaultColWidth="11.07421875" defaultRowHeight="15.5" x14ac:dyDescent="0.35"/>
  <cols>
    <col min="1" max="1" width="10.69140625" customWidth="1"/>
    <col min="2" max="2" width="30.69140625" customWidth="1"/>
    <col min="3" max="12" width="8.69140625" customWidth="1"/>
    <col min="13" max="14" width="10.69140625" customWidth="1"/>
  </cols>
  <sheetData>
    <row r="1" spans="1:14" ht="20" x14ac:dyDescent="0.4">
      <c r="A1" s="5" t="s">
        <v>380</v>
      </c>
    </row>
    <row r="2" spans="1:14" x14ac:dyDescent="0.35">
      <c r="A2" t="s">
        <v>62</v>
      </c>
    </row>
    <row r="3" spans="1:14" x14ac:dyDescent="0.35">
      <c r="A3" t="s">
        <v>381</v>
      </c>
    </row>
    <row r="4" spans="1:14" ht="46.5" x14ac:dyDescent="0.35">
      <c r="A4" s="21" t="s">
        <v>371</v>
      </c>
      <c r="B4" s="21" t="s">
        <v>382</v>
      </c>
      <c r="C4" s="21" t="s">
        <v>108</v>
      </c>
      <c r="D4" s="21" t="s">
        <v>109</v>
      </c>
      <c r="E4" s="21" t="s">
        <v>110</v>
      </c>
      <c r="F4" s="21" t="s">
        <v>111</v>
      </c>
      <c r="G4" s="21" t="s">
        <v>112</v>
      </c>
      <c r="H4" s="21" t="s">
        <v>113</v>
      </c>
      <c r="I4" s="21" t="s">
        <v>114</v>
      </c>
      <c r="J4" s="21" t="s">
        <v>115</v>
      </c>
      <c r="K4" s="21" t="s">
        <v>116</v>
      </c>
      <c r="L4" s="21" t="s">
        <v>117</v>
      </c>
      <c r="M4" s="21" t="s">
        <v>232</v>
      </c>
      <c r="N4" s="21" t="s">
        <v>233</v>
      </c>
    </row>
    <row r="5" spans="1:14" x14ac:dyDescent="0.35">
      <c r="A5" s="11" t="s">
        <v>247</v>
      </c>
      <c r="B5" s="11" t="s">
        <v>383</v>
      </c>
      <c r="C5" s="20">
        <v>12294</v>
      </c>
      <c r="D5" s="20">
        <v>13751</v>
      </c>
      <c r="E5" s="20">
        <v>13828</v>
      </c>
      <c r="F5" s="20">
        <v>12256</v>
      </c>
      <c r="G5" s="20">
        <v>11227</v>
      </c>
      <c r="H5" s="20">
        <v>10491</v>
      </c>
      <c r="I5" s="20">
        <v>10771</v>
      </c>
      <c r="J5" s="20">
        <v>8409</v>
      </c>
      <c r="K5" s="20">
        <v>10795</v>
      </c>
      <c r="L5" s="20">
        <v>11525</v>
      </c>
      <c r="M5" s="23">
        <v>6.7623899953682196</v>
      </c>
      <c r="N5" s="23">
        <v>-6.2550837807060402</v>
      </c>
    </row>
    <row r="6" spans="1:14" x14ac:dyDescent="0.35">
      <c r="A6" s="9" t="s">
        <v>247</v>
      </c>
      <c r="B6" s="9" t="s">
        <v>384</v>
      </c>
      <c r="C6" s="18">
        <v>11077</v>
      </c>
      <c r="D6" s="18">
        <v>12441</v>
      </c>
      <c r="E6" s="18">
        <v>12376</v>
      </c>
      <c r="F6" s="18">
        <v>10836</v>
      </c>
      <c r="G6" s="18">
        <v>9885</v>
      </c>
      <c r="H6" s="18">
        <v>9205</v>
      </c>
      <c r="I6" s="18">
        <v>9420</v>
      </c>
      <c r="J6" s="18">
        <v>7591</v>
      </c>
      <c r="K6" s="18">
        <v>9576</v>
      </c>
      <c r="L6" s="18">
        <v>9783</v>
      </c>
      <c r="M6" s="22">
        <v>2.1616541353383498</v>
      </c>
      <c r="N6" s="22">
        <v>-11.6818633203936</v>
      </c>
    </row>
    <row r="7" spans="1:14" x14ac:dyDescent="0.35">
      <c r="A7" s="9" t="s">
        <v>247</v>
      </c>
      <c r="B7" s="9" t="s">
        <v>385</v>
      </c>
      <c r="C7" s="16" t="s">
        <v>140</v>
      </c>
      <c r="D7" s="16" t="s">
        <v>140</v>
      </c>
      <c r="E7" s="16" t="s">
        <v>140</v>
      </c>
      <c r="F7" s="16" t="s">
        <v>140</v>
      </c>
      <c r="G7" s="18">
        <v>4327</v>
      </c>
      <c r="H7" s="18">
        <v>7751</v>
      </c>
      <c r="I7" s="18">
        <v>8174</v>
      </c>
      <c r="J7" s="18">
        <v>6529</v>
      </c>
      <c r="K7" s="18">
        <v>7801</v>
      </c>
      <c r="L7" s="18">
        <v>7805</v>
      </c>
      <c r="M7" s="18">
        <v>5.1275477502876803E-2</v>
      </c>
      <c r="N7" s="22" t="s">
        <v>140</v>
      </c>
    </row>
    <row r="8" spans="1:14" x14ac:dyDescent="0.35">
      <c r="A8" s="9" t="s">
        <v>247</v>
      </c>
      <c r="B8" s="9" t="s">
        <v>386</v>
      </c>
      <c r="C8" s="16" t="s">
        <v>140</v>
      </c>
      <c r="D8" s="16" t="s">
        <v>140</v>
      </c>
      <c r="E8" s="16" t="s">
        <v>140</v>
      </c>
      <c r="F8" s="16" t="s">
        <v>140</v>
      </c>
      <c r="G8" s="16" t="s">
        <v>140</v>
      </c>
      <c r="H8" s="16" t="s">
        <v>140</v>
      </c>
      <c r="I8" s="18">
        <v>39</v>
      </c>
      <c r="J8" s="18">
        <v>89</v>
      </c>
      <c r="K8" s="18">
        <v>140</v>
      </c>
      <c r="L8" s="18">
        <v>160</v>
      </c>
      <c r="M8" s="22">
        <v>14.285714285714301</v>
      </c>
      <c r="N8" s="22" t="s">
        <v>140</v>
      </c>
    </row>
    <row r="9" spans="1:14" x14ac:dyDescent="0.35">
      <c r="A9" s="9" t="s">
        <v>247</v>
      </c>
      <c r="B9" s="9" t="s">
        <v>387</v>
      </c>
      <c r="C9" s="18">
        <v>699</v>
      </c>
      <c r="D9" s="18">
        <v>701</v>
      </c>
      <c r="E9" s="18">
        <v>761</v>
      </c>
      <c r="F9" s="18">
        <v>719</v>
      </c>
      <c r="G9" s="18">
        <v>660</v>
      </c>
      <c r="H9" s="18">
        <v>631</v>
      </c>
      <c r="I9" s="18">
        <v>597</v>
      </c>
      <c r="J9" s="18">
        <v>349</v>
      </c>
      <c r="K9" s="18">
        <v>551</v>
      </c>
      <c r="L9" s="18">
        <v>708</v>
      </c>
      <c r="M9" s="22">
        <v>28.493647912885699</v>
      </c>
      <c r="N9" s="22">
        <v>1.28755364806867</v>
      </c>
    </row>
    <row r="10" spans="1:14" x14ac:dyDescent="0.35">
      <c r="A10" s="9" t="s">
        <v>247</v>
      </c>
      <c r="B10" s="9" t="s">
        <v>388</v>
      </c>
      <c r="C10" s="18">
        <v>256</v>
      </c>
      <c r="D10" s="18">
        <v>241</v>
      </c>
      <c r="E10" s="18">
        <v>247</v>
      </c>
      <c r="F10" s="18">
        <v>278</v>
      </c>
      <c r="G10" s="18">
        <v>253</v>
      </c>
      <c r="H10" s="18">
        <v>205</v>
      </c>
      <c r="I10" s="18">
        <v>230</v>
      </c>
      <c r="J10" s="18">
        <v>124</v>
      </c>
      <c r="K10" s="18">
        <v>151</v>
      </c>
      <c r="L10" s="18">
        <v>208</v>
      </c>
      <c r="M10" s="22">
        <v>37.748344370860899</v>
      </c>
      <c r="N10" s="22">
        <v>-18.75</v>
      </c>
    </row>
    <row r="11" spans="1:14" x14ac:dyDescent="0.35">
      <c r="A11" s="9" t="s">
        <v>247</v>
      </c>
      <c r="B11" s="9" t="s">
        <v>389</v>
      </c>
      <c r="C11" s="18">
        <v>227</v>
      </c>
      <c r="D11" s="18">
        <v>320</v>
      </c>
      <c r="E11" s="18">
        <v>369</v>
      </c>
      <c r="F11" s="18">
        <v>356</v>
      </c>
      <c r="G11" s="18">
        <v>358</v>
      </c>
      <c r="H11" s="18">
        <v>354</v>
      </c>
      <c r="I11" s="18">
        <v>422</v>
      </c>
      <c r="J11" s="18">
        <v>256</v>
      </c>
      <c r="K11" s="18">
        <v>384</v>
      </c>
      <c r="L11" s="18">
        <v>588</v>
      </c>
      <c r="M11" s="22">
        <v>53.125</v>
      </c>
      <c r="N11" s="22">
        <v>159.03083700440499</v>
      </c>
    </row>
    <row r="12" spans="1:14" x14ac:dyDescent="0.35">
      <c r="A12" s="9" t="s">
        <v>247</v>
      </c>
      <c r="B12" s="9" t="s">
        <v>390</v>
      </c>
      <c r="C12" s="18">
        <v>30</v>
      </c>
      <c r="D12" s="18">
        <v>40</v>
      </c>
      <c r="E12" s="18">
        <v>68</v>
      </c>
      <c r="F12" s="18">
        <v>53</v>
      </c>
      <c r="G12" s="18">
        <v>59</v>
      </c>
      <c r="H12" s="18">
        <v>89</v>
      </c>
      <c r="I12" s="18">
        <v>88</v>
      </c>
      <c r="J12" s="18">
        <v>79</v>
      </c>
      <c r="K12" s="18">
        <v>119</v>
      </c>
      <c r="L12" s="18">
        <v>214</v>
      </c>
      <c r="M12" s="22">
        <v>79.831932773109202</v>
      </c>
      <c r="N12" s="22">
        <v>613.33333333333303</v>
      </c>
    </row>
    <row r="13" spans="1:14" x14ac:dyDescent="0.35">
      <c r="A13" s="9" t="s">
        <v>247</v>
      </c>
      <c r="B13" s="9" t="s">
        <v>391</v>
      </c>
      <c r="C13" s="18">
        <v>5</v>
      </c>
      <c r="D13" s="18">
        <v>8</v>
      </c>
      <c r="E13" s="18">
        <v>7</v>
      </c>
      <c r="F13" s="18">
        <v>14</v>
      </c>
      <c r="G13" s="18">
        <v>12</v>
      </c>
      <c r="H13" s="18">
        <v>7</v>
      </c>
      <c r="I13" s="18">
        <v>14</v>
      </c>
      <c r="J13" s="18">
        <v>10</v>
      </c>
      <c r="K13" s="18">
        <v>14</v>
      </c>
      <c r="L13" s="18">
        <v>24</v>
      </c>
      <c r="M13" s="22">
        <v>71.428571428571402</v>
      </c>
      <c r="N13" s="22" t="s">
        <v>214</v>
      </c>
    </row>
    <row r="14" spans="1:14" x14ac:dyDescent="0.35">
      <c r="A14" s="11" t="s">
        <v>256</v>
      </c>
      <c r="B14" s="11" t="s">
        <v>383</v>
      </c>
      <c r="C14" s="20">
        <v>10715</v>
      </c>
      <c r="D14" s="20">
        <v>11884</v>
      </c>
      <c r="E14" s="20">
        <v>11980</v>
      </c>
      <c r="F14" s="20">
        <v>10694</v>
      </c>
      <c r="G14" s="20">
        <v>9827</v>
      </c>
      <c r="H14" s="20">
        <v>9233</v>
      </c>
      <c r="I14" s="20">
        <v>9503</v>
      </c>
      <c r="J14" s="20">
        <v>7444</v>
      </c>
      <c r="K14" s="20">
        <v>9479</v>
      </c>
      <c r="L14" s="20">
        <v>10026</v>
      </c>
      <c r="M14" s="23">
        <v>5.7706509125435197</v>
      </c>
      <c r="N14" s="23">
        <v>-6.43023798413439</v>
      </c>
    </row>
    <row r="15" spans="1:14" x14ac:dyDescent="0.35">
      <c r="A15" s="9" t="s">
        <v>256</v>
      </c>
      <c r="B15" s="9" t="s">
        <v>384</v>
      </c>
      <c r="C15" s="18">
        <v>9693</v>
      </c>
      <c r="D15" s="18">
        <v>10796</v>
      </c>
      <c r="E15" s="18">
        <v>10741</v>
      </c>
      <c r="F15" s="18">
        <v>9508</v>
      </c>
      <c r="G15" s="18">
        <v>8715</v>
      </c>
      <c r="H15" s="18">
        <v>8163</v>
      </c>
      <c r="I15" s="18">
        <v>8394</v>
      </c>
      <c r="J15" s="18">
        <v>6744</v>
      </c>
      <c r="K15" s="18">
        <v>8470</v>
      </c>
      <c r="L15" s="18">
        <v>8569</v>
      </c>
      <c r="M15" s="22">
        <v>1.1688311688311701</v>
      </c>
      <c r="N15" s="22">
        <v>-11.5959971113174</v>
      </c>
    </row>
    <row r="16" spans="1:14" x14ac:dyDescent="0.35">
      <c r="A16" s="9" t="s">
        <v>256</v>
      </c>
      <c r="B16" s="9" t="s">
        <v>385</v>
      </c>
      <c r="C16" s="16" t="s">
        <v>140</v>
      </c>
      <c r="D16" s="16" t="s">
        <v>140</v>
      </c>
      <c r="E16" s="16" t="s">
        <v>140</v>
      </c>
      <c r="F16" s="16" t="s">
        <v>140</v>
      </c>
      <c r="G16" s="18">
        <v>3889</v>
      </c>
      <c r="H16" s="18">
        <v>6888</v>
      </c>
      <c r="I16" s="18">
        <v>7296</v>
      </c>
      <c r="J16" s="18">
        <v>5780</v>
      </c>
      <c r="K16" s="18">
        <v>6860</v>
      </c>
      <c r="L16" s="18">
        <v>6774</v>
      </c>
      <c r="M16" s="22">
        <v>-1.2536443148688099</v>
      </c>
      <c r="N16" s="22" t="s">
        <v>140</v>
      </c>
    </row>
    <row r="17" spans="1:14" x14ac:dyDescent="0.35">
      <c r="A17" s="9" t="s">
        <v>256</v>
      </c>
      <c r="B17" s="9" t="s">
        <v>386</v>
      </c>
      <c r="C17" s="16" t="s">
        <v>140</v>
      </c>
      <c r="D17" s="16" t="s">
        <v>140</v>
      </c>
      <c r="E17" s="16" t="s">
        <v>140</v>
      </c>
      <c r="F17" s="16" t="s">
        <v>140</v>
      </c>
      <c r="G17" s="16" t="s">
        <v>140</v>
      </c>
      <c r="H17" s="16" t="s">
        <v>140</v>
      </c>
      <c r="I17" s="18">
        <v>39</v>
      </c>
      <c r="J17" s="18">
        <v>87</v>
      </c>
      <c r="K17" s="18">
        <v>135</v>
      </c>
      <c r="L17" s="18">
        <v>155</v>
      </c>
      <c r="M17" s="22">
        <v>14.814814814814801</v>
      </c>
      <c r="N17" s="22" t="s">
        <v>140</v>
      </c>
    </row>
    <row r="18" spans="1:14" x14ac:dyDescent="0.35">
      <c r="A18" s="9" t="s">
        <v>256</v>
      </c>
      <c r="B18" s="9" t="s">
        <v>387</v>
      </c>
      <c r="C18" s="18">
        <v>569</v>
      </c>
      <c r="D18" s="18">
        <v>573</v>
      </c>
      <c r="E18" s="18">
        <v>633</v>
      </c>
      <c r="F18" s="18">
        <v>586</v>
      </c>
      <c r="G18" s="18">
        <v>528</v>
      </c>
      <c r="H18" s="18">
        <v>507</v>
      </c>
      <c r="I18" s="18">
        <v>474</v>
      </c>
      <c r="J18" s="18">
        <v>301</v>
      </c>
      <c r="K18" s="18">
        <v>451</v>
      </c>
      <c r="L18" s="18">
        <v>575</v>
      </c>
      <c r="M18" s="22">
        <v>27.494456762749401</v>
      </c>
      <c r="N18" s="22">
        <v>1.05448154657293</v>
      </c>
    </row>
    <row r="19" spans="1:14" x14ac:dyDescent="0.35">
      <c r="A19" s="9" t="s">
        <v>256</v>
      </c>
      <c r="B19" s="9" t="s">
        <v>388</v>
      </c>
      <c r="C19" s="18">
        <v>239</v>
      </c>
      <c r="D19" s="18">
        <v>213</v>
      </c>
      <c r="E19" s="18">
        <v>230</v>
      </c>
      <c r="F19" s="18">
        <v>259</v>
      </c>
      <c r="G19" s="18">
        <v>234</v>
      </c>
      <c r="H19" s="18">
        <v>190</v>
      </c>
      <c r="I19" s="18">
        <v>203</v>
      </c>
      <c r="J19" s="18">
        <v>118</v>
      </c>
      <c r="K19" s="18">
        <v>133</v>
      </c>
      <c r="L19" s="18">
        <v>191</v>
      </c>
      <c r="M19" s="22">
        <v>43.609022556390997</v>
      </c>
      <c r="N19" s="22">
        <v>-20.0836820083682</v>
      </c>
    </row>
    <row r="20" spans="1:14" x14ac:dyDescent="0.35">
      <c r="A20" s="9" t="s">
        <v>256</v>
      </c>
      <c r="B20" s="9" t="s">
        <v>389</v>
      </c>
      <c r="C20" s="18">
        <v>186</v>
      </c>
      <c r="D20" s="18">
        <v>265</v>
      </c>
      <c r="E20" s="18">
        <v>316</v>
      </c>
      <c r="F20" s="18">
        <v>290</v>
      </c>
      <c r="G20" s="18">
        <v>298</v>
      </c>
      <c r="H20" s="18">
        <v>299</v>
      </c>
      <c r="I20" s="18">
        <v>354</v>
      </c>
      <c r="J20" s="18">
        <v>213</v>
      </c>
      <c r="K20" s="18">
        <v>321</v>
      </c>
      <c r="L20" s="18">
        <v>493</v>
      </c>
      <c r="M20" s="22">
        <v>53.582554517134</v>
      </c>
      <c r="N20" s="22">
        <v>165.05376344086</v>
      </c>
    </row>
    <row r="21" spans="1:14" x14ac:dyDescent="0.35">
      <c r="A21" s="9" t="s">
        <v>256</v>
      </c>
      <c r="B21" s="9" t="s">
        <v>390</v>
      </c>
      <c r="C21" s="18">
        <v>23</v>
      </c>
      <c r="D21" s="18">
        <v>33</v>
      </c>
      <c r="E21" s="18">
        <v>55</v>
      </c>
      <c r="F21" s="18">
        <v>40</v>
      </c>
      <c r="G21" s="18">
        <v>42</v>
      </c>
      <c r="H21" s="18">
        <v>67</v>
      </c>
      <c r="I21" s="18">
        <v>66</v>
      </c>
      <c r="J21" s="18">
        <v>61</v>
      </c>
      <c r="K21" s="18">
        <v>92</v>
      </c>
      <c r="L21" s="18">
        <v>177</v>
      </c>
      <c r="M21" s="22">
        <v>92.391304347826093</v>
      </c>
      <c r="N21" s="22">
        <v>669.56521739130403</v>
      </c>
    </row>
    <row r="22" spans="1:14" x14ac:dyDescent="0.35">
      <c r="A22" s="9" t="s">
        <v>256</v>
      </c>
      <c r="B22" s="9" t="s">
        <v>391</v>
      </c>
      <c r="C22" s="18">
        <v>5</v>
      </c>
      <c r="D22" s="18">
        <v>4</v>
      </c>
      <c r="E22" s="18">
        <v>5</v>
      </c>
      <c r="F22" s="18">
        <v>11</v>
      </c>
      <c r="G22" s="18">
        <v>10</v>
      </c>
      <c r="H22" s="18">
        <v>7</v>
      </c>
      <c r="I22" s="18">
        <v>12</v>
      </c>
      <c r="J22" s="18">
        <v>7</v>
      </c>
      <c r="K22" s="18">
        <v>12</v>
      </c>
      <c r="L22" s="18">
        <v>21</v>
      </c>
      <c r="M22" s="22">
        <v>75</v>
      </c>
      <c r="N22" s="22" t="s">
        <v>214</v>
      </c>
    </row>
    <row r="23" spans="1:14" x14ac:dyDescent="0.35">
      <c r="A23" s="11" t="s">
        <v>257</v>
      </c>
      <c r="B23" s="11" t="s">
        <v>383</v>
      </c>
      <c r="C23" s="20">
        <v>1579</v>
      </c>
      <c r="D23" s="20">
        <v>1867</v>
      </c>
      <c r="E23" s="20">
        <v>1848</v>
      </c>
      <c r="F23" s="20">
        <v>1562</v>
      </c>
      <c r="G23" s="20">
        <v>1400</v>
      </c>
      <c r="H23" s="20">
        <v>1258</v>
      </c>
      <c r="I23" s="20">
        <v>1268</v>
      </c>
      <c r="J23" s="20">
        <v>965</v>
      </c>
      <c r="K23" s="20">
        <v>1316</v>
      </c>
      <c r="L23" s="20">
        <v>1499</v>
      </c>
      <c r="M23" s="23">
        <v>13.905775075987799</v>
      </c>
      <c r="N23" s="23">
        <v>-5.06649778340722</v>
      </c>
    </row>
    <row r="24" spans="1:14" x14ac:dyDescent="0.35">
      <c r="A24" s="9" t="s">
        <v>257</v>
      </c>
      <c r="B24" s="9" t="s">
        <v>384</v>
      </c>
      <c r="C24" s="18">
        <v>1384</v>
      </c>
      <c r="D24" s="18">
        <v>1645</v>
      </c>
      <c r="E24" s="18">
        <v>1635</v>
      </c>
      <c r="F24" s="18">
        <v>1328</v>
      </c>
      <c r="G24" s="18">
        <v>1170</v>
      </c>
      <c r="H24" s="18">
        <v>1042</v>
      </c>
      <c r="I24" s="18">
        <v>1026</v>
      </c>
      <c r="J24" s="18">
        <v>847</v>
      </c>
      <c r="K24" s="18">
        <v>1106</v>
      </c>
      <c r="L24" s="18">
        <v>1214</v>
      </c>
      <c r="M24" s="22">
        <v>9.7649186256781206</v>
      </c>
      <c r="N24" s="22">
        <v>-12.2832369942196</v>
      </c>
    </row>
    <row r="25" spans="1:14" x14ac:dyDescent="0.35">
      <c r="A25" s="9" t="s">
        <v>257</v>
      </c>
      <c r="B25" s="9" t="s">
        <v>385</v>
      </c>
      <c r="C25" s="16" t="s">
        <v>140</v>
      </c>
      <c r="D25" s="16" t="s">
        <v>140</v>
      </c>
      <c r="E25" s="16" t="s">
        <v>140</v>
      </c>
      <c r="F25" s="16" t="s">
        <v>140</v>
      </c>
      <c r="G25" s="18">
        <v>438</v>
      </c>
      <c r="H25" s="18">
        <v>863</v>
      </c>
      <c r="I25" s="18">
        <v>878</v>
      </c>
      <c r="J25" s="18">
        <v>749</v>
      </c>
      <c r="K25" s="18">
        <v>941</v>
      </c>
      <c r="L25" s="18">
        <v>1031</v>
      </c>
      <c r="M25" s="22">
        <v>9.5642933049946901</v>
      </c>
      <c r="N25" s="22" t="s">
        <v>140</v>
      </c>
    </row>
    <row r="26" spans="1:14" x14ac:dyDescent="0.35">
      <c r="A26" s="9" t="s">
        <v>257</v>
      </c>
      <c r="B26" s="9" t="s">
        <v>386</v>
      </c>
      <c r="C26" s="16" t="s">
        <v>140</v>
      </c>
      <c r="D26" s="16" t="s">
        <v>140</v>
      </c>
      <c r="E26" s="16" t="s">
        <v>140</v>
      </c>
      <c r="F26" s="16" t="s">
        <v>140</v>
      </c>
      <c r="G26" s="16" t="s">
        <v>140</v>
      </c>
      <c r="H26" s="16" t="s">
        <v>140</v>
      </c>
      <c r="I26" s="18">
        <v>0</v>
      </c>
      <c r="J26" s="18">
        <v>2</v>
      </c>
      <c r="K26" s="18">
        <v>5</v>
      </c>
      <c r="L26" s="18">
        <v>5</v>
      </c>
      <c r="M26" s="22" t="s">
        <v>214</v>
      </c>
      <c r="N26" s="22" t="s">
        <v>140</v>
      </c>
    </row>
    <row r="27" spans="1:14" x14ac:dyDescent="0.35">
      <c r="A27" s="9" t="s">
        <v>257</v>
      </c>
      <c r="B27" s="9" t="s">
        <v>387</v>
      </c>
      <c r="C27" s="18">
        <v>130</v>
      </c>
      <c r="D27" s="18">
        <v>128</v>
      </c>
      <c r="E27" s="18">
        <v>128</v>
      </c>
      <c r="F27" s="18">
        <v>133</v>
      </c>
      <c r="G27" s="18">
        <v>132</v>
      </c>
      <c r="H27" s="18">
        <v>124</v>
      </c>
      <c r="I27" s="18">
        <v>123</v>
      </c>
      <c r="J27" s="18">
        <v>48</v>
      </c>
      <c r="K27" s="18">
        <v>100</v>
      </c>
      <c r="L27" s="18">
        <v>133</v>
      </c>
      <c r="M27" s="22">
        <v>33</v>
      </c>
      <c r="N27" s="22">
        <v>2.3076923076922999</v>
      </c>
    </row>
    <row r="28" spans="1:14" x14ac:dyDescent="0.35">
      <c r="A28" s="9" t="s">
        <v>257</v>
      </c>
      <c r="B28" s="9" t="s">
        <v>388</v>
      </c>
      <c r="C28" s="18">
        <v>17</v>
      </c>
      <c r="D28" s="18">
        <v>28</v>
      </c>
      <c r="E28" s="18">
        <v>17</v>
      </c>
      <c r="F28" s="18">
        <v>19</v>
      </c>
      <c r="G28" s="18">
        <v>19</v>
      </c>
      <c r="H28" s="18">
        <v>15</v>
      </c>
      <c r="I28" s="18">
        <v>27</v>
      </c>
      <c r="J28" s="18">
        <v>6</v>
      </c>
      <c r="K28" s="18">
        <v>18</v>
      </c>
      <c r="L28" s="18">
        <v>17</v>
      </c>
      <c r="M28" s="22">
        <v>-5.5555555555555598</v>
      </c>
      <c r="N28" s="22">
        <v>0</v>
      </c>
    </row>
    <row r="29" spans="1:14" x14ac:dyDescent="0.35">
      <c r="A29" s="9" t="s">
        <v>257</v>
      </c>
      <c r="B29" s="9" t="s">
        <v>389</v>
      </c>
      <c r="C29" s="18">
        <v>41</v>
      </c>
      <c r="D29" s="18">
        <v>55</v>
      </c>
      <c r="E29" s="18">
        <v>53</v>
      </c>
      <c r="F29" s="18">
        <v>66</v>
      </c>
      <c r="G29" s="18">
        <v>60</v>
      </c>
      <c r="H29" s="18">
        <v>55</v>
      </c>
      <c r="I29" s="18">
        <v>68</v>
      </c>
      <c r="J29" s="18">
        <v>43</v>
      </c>
      <c r="K29" s="18">
        <v>63</v>
      </c>
      <c r="L29" s="18">
        <v>95</v>
      </c>
      <c r="M29" s="22">
        <v>50.793650793650798</v>
      </c>
      <c r="N29" s="22">
        <v>131.707317073171</v>
      </c>
    </row>
    <row r="30" spans="1:14" x14ac:dyDescent="0.35">
      <c r="A30" s="9" t="s">
        <v>257</v>
      </c>
      <c r="B30" s="9" t="s">
        <v>390</v>
      </c>
      <c r="C30" s="18">
        <v>7</v>
      </c>
      <c r="D30" s="18">
        <v>7</v>
      </c>
      <c r="E30" s="18">
        <v>13</v>
      </c>
      <c r="F30" s="18">
        <v>13</v>
      </c>
      <c r="G30" s="18">
        <v>17</v>
      </c>
      <c r="H30" s="18">
        <v>22</v>
      </c>
      <c r="I30" s="18">
        <v>22</v>
      </c>
      <c r="J30" s="18">
        <v>18</v>
      </c>
      <c r="K30" s="18">
        <v>27</v>
      </c>
      <c r="L30" s="18">
        <v>37</v>
      </c>
      <c r="M30" s="22">
        <v>37.037037037037003</v>
      </c>
      <c r="N30" s="22" t="s">
        <v>214</v>
      </c>
    </row>
    <row r="31" spans="1:14" x14ac:dyDescent="0.35">
      <c r="A31" s="9" t="s">
        <v>257</v>
      </c>
      <c r="B31" s="9" t="s">
        <v>391</v>
      </c>
      <c r="C31" s="18">
        <v>0</v>
      </c>
      <c r="D31" s="18">
        <v>4</v>
      </c>
      <c r="E31" s="18">
        <v>2</v>
      </c>
      <c r="F31" s="18">
        <v>3</v>
      </c>
      <c r="G31" s="18">
        <v>2</v>
      </c>
      <c r="H31" s="18">
        <v>0</v>
      </c>
      <c r="I31" s="18">
        <v>2</v>
      </c>
      <c r="J31" s="18">
        <v>3</v>
      </c>
      <c r="K31" s="18">
        <v>2</v>
      </c>
      <c r="L31" s="18">
        <v>3</v>
      </c>
      <c r="M31" s="22" t="s">
        <v>214</v>
      </c>
      <c r="N31" s="22" t="s">
        <v>214</v>
      </c>
    </row>
    <row r="32" spans="1:14" x14ac:dyDescent="0.35">
      <c r="A32"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65"/>
  <sheetViews>
    <sheetView showGridLines="0" workbookViewId="0"/>
  </sheetViews>
  <sheetFormatPr defaultColWidth="11.07421875" defaultRowHeight="15.5" x14ac:dyDescent="0.35"/>
  <cols>
    <col min="1" max="1" width="37.69140625" customWidth="1"/>
    <col min="2" max="4" width="12.69140625" customWidth="1"/>
    <col min="5" max="5" width="9.69140625" customWidth="1"/>
    <col min="6" max="6" width="7.69140625" customWidth="1"/>
    <col min="7" max="8" width="10.69140625" customWidth="1"/>
    <col min="9" max="10" width="12.69140625" customWidth="1"/>
  </cols>
  <sheetData>
    <row r="1" spans="1:11" ht="20" x14ac:dyDescent="0.4">
      <c r="A1" s="5" t="s">
        <v>392</v>
      </c>
    </row>
    <row r="2" spans="1:11" x14ac:dyDescent="0.35">
      <c r="A2" t="s">
        <v>62</v>
      </c>
    </row>
    <row r="3" spans="1:11" x14ac:dyDescent="0.35">
      <c r="A3" t="s">
        <v>393</v>
      </c>
    </row>
    <row r="4" spans="1:11" ht="62" x14ac:dyDescent="0.35">
      <c r="A4" s="21" t="s">
        <v>143</v>
      </c>
      <c r="B4" s="21" t="s">
        <v>384</v>
      </c>
      <c r="C4" s="21" t="s">
        <v>385</v>
      </c>
      <c r="D4" s="21" t="s">
        <v>386</v>
      </c>
      <c r="E4" s="21" t="s">
        <v>390</v>
      </c>
      <c r="F4" s="21" t="s">
        <v>387</v>
      </c>
      <c r="G4" s="21" t="s">
        <v>388</v>
      </c>
      <c r="H4" s="21" t="s">
        <v>389</v>
      </c>
      <c r="I4" s="21" t="s">
        <v>391</v>
      </c>
      <c r="J4" s="21" t="s">
        <v>383</v>
      </c>
    </row>
    <row r="5" spans="1:11" x14ac:dyDescent="0.35">
      <c r="A5" s="11" t="s">
        <v>154</v>
      </c>
      <c r="B5" s="20">
        <v>9783</v>
      </c>
      <c r="C5" s="20">
        <v>7805</v>
      </c>
      <c r="D5" s="20">
        <v>160</v>
      </c>
      <c r="E5" s="20">
        <v>214</v>
      </c>
      <c r="F5" s="20">
        <v>708</v>
      </c>
      <c r="G5" s="20">
        <v>208</v>
      </c>
      <c r="H5" s="20">
        <v>588</v>
      </c>
      <c r="I5" s="20">
        <v>24</v>
      </c>
      <c r="J5" s="20">
        <v>11525</v>
      </c>
      <c r="K5" s="25"/>
    </row>
    <row r="6" spans="1:11" x14ac:dyDescent="0.35">
      <c r="A6" s="11" t="s">
        <v>155</v>
      </c>
      <c r="B6" s="20">
        <v>6642</v>
      </c>
      <c r="C6" s="20">
        <v>4818</v>
      </c>
      <c r="D6" s="20">
        <v>160</v>
      </c>
      <c r="E6" s="20">
        <v>26</v>
      </c>
      <c r="F6" s="20">
        <v>140</v>
      </c>
      <c r="G6" s="20">
        <v>29</v>
      </c>
      <c r="H6" s="20">
        <v>50</v>
      </c>
      <c r="I6" s="20">
        <v>4</v>
      </c>
      <c r="J6" s="20">
        <v>6891</v>
      </c>
      <c r="K6" s="25"/>
    </row>
    <row r="7" spans="1:11" x14ac:dyDescent="0.35">
      <c r="A7" s="11" t="s">
        <v>156</v>
      </c>
      <c r="B7" s="20">
        <v>3185</v>
      </c>
      <c r="C7" s="20">
        <v>2303</v>
      </c>
      <c r="D7" s="20">
        <v>160</v>
      </c>
      <c r="E7" s="20">
        <v>18</v>
      </c>
      <c r="F7" s="20">
        <v>124</v>
      </c>
      <c r="G7" s="20">
        <v>24</v>
      </c>
      <c r="H7" s="20">
        <v>41</v>
      </c>
      <c r="I7" s="20">
        <v>4</v>
      </c>
      <c r="J7" s="20">
        <v>3396</v>
      </c>
      <c r="K7" s="25"/>
    </row>
    <row r="8" spans="1:11" x14ac:dyDescent="0.35">
      <c r="A8" s="9" t="s">
        <v>157</v>
      </c>
      <c r="B8" s="18">
        <v>3</v>
      </c>
      <c r="C8" s="18">
        <v>3</v>
      </c>
      <c r="D8" s="18">
        <v>0</v>
      </c>
      <c r="E8" s="18">
        <v>0</v>
      </c>
      <c r="F8" s="18">
        <v>0</v>
      </c>
      <c r="G8" s="18">
        <v>0</v>
      </c>
      <c r="H8" s="18">
        <v>0</v>
      </c>
      <c r="I8" s="18">
        <v>0</v>
      </c>
      <c r="J8" s="18">
        <v>3</v>
      </c>
    </row>
    <row r="9" spans="1:11" x14ac:dyDescent="0.35">
      <c r="A9" s="9" t="s">
        <v>158</v>
      </c>
      <c r="B9" s="18">
        <v>0</v>
      </c>
      <c r="C9" s="18">
        <v>0</v>
      </c>
      <c r="D9" s="18">
        <v>0</v>
      </c>
      <c r="E9" s="18">
        <v>0</v>
      </c>
      <c r="F9" s="18">
        <v>0</v>
      </c>
      <c r="G9" s="18">
        <v>0</v>
      </c>
      <c r="H9" s="18">
        <v>0</v>
      </c>
      <c r="I9" s="18">
        <v>0</v>
      </c>
      <c r="J9" s="18">
        <v>0</v>
      </c>
    </row>
    <row r="10" spans="1:11" x14ac:dyDescent="0.35">
      <c r="A10" s="9" t="s">
        <v>159</v>
      </c>
      <c r="B10" s="18">
        <v>171</v>
      </c>
      <c r="C10" s="18">
        <v>140</v>
      </c>
      <c r="D10" s="18">
        <v>0</v>
      </c>
      <c r="E10" s="18">
        <v>0</v>
      </c>
      <c r="F10" s="18">
        <v>8</v>
      </c>
      <c r="G10" s="18">
        <v>4</v>
      </c>
      <c r="H10" s="18">
        <v>1</v>
      </c>
      <c r="I10" s="18">
        <v>0</v>
      </c>
      <c r="J10" s="18">
        <v>184</v>
      </c>
    </row>
    <row r="11" spans="1:11" x14ac:dyDescent="0.35">
      <c r="A11" s="9" t="s">
        <v>160</v>
      </c>
      <c r="B11" s="18">
        <v>1986</v>
      </c>
      <c r="C11" s="18">
        <v>1908</v>
      </c>
      <c r="D11" s="18">
        <v>0</v>
      </c>
      <c r="E11" s="18">
        <v>7</v>
      </c>
      <c r="F11" s="18">
        <v>101</v>
      </c>
      <c r="G11" s="18">
        <v>16</v>
      </c>
      <c r="H11" s="18">
        <v>36</v>
      </c>
      <c r="I11" s="18">
        <v>4</v>
      </c>
      <c r="J11" s="18">
        <v>2150</v>
      </c>
    </row>
    <row r="12" spans="1:11" x14ac:dyDescent="0.35">
      <c r="A12" s="9" t="s">
        <v>161</v>
      </c>
      <c r="B12" s="18">
        <v>15</v>
      </c>
      <c r="C12" s="18">
        <v>12</v>
      </c>
      <c r="D12" s="18">
        <v>0</v>
      </c>
      <c r="E12" s="18">
        <v>0</v>
      </c>
      <c r="F12" s="18">
        <v>2</v>
      </c>
      <c r="G12" s="18">
        <v>0</v>
      </c>
      <c r="H12" s="18">
        <v>0</v>
      </c>
      <c r="I12" s="18">
        <v>0</v>
      </c>
      <c r="J12" s="18">
        <v>17</v>
      </c>
    </row>
    <row r="13" spans="1:11" x14ac:dyDescent="0.35">
      <c r="A13" s="9" t="s">
        <v>162</v>
      </c>
      <c r="B13" s="18">
        <v>757</v>
      </c>
      <c r="C13" s="18">
        <v>5</v>
      </c>
      <c r="D13" s="18">
        <v>160</v>
      </c>
      <c r="E13" s="18">
        <v>5</v>
      </c>
      <c r="F13" s="18">
        <v>6</v>
      </c>
      <c r="G13" s="18">
        <v>1</v>
      </c>
      <c r="H13" s="18">
        <v>1</v>
      </c>
      <c r="I13" s="18">
        <v>0</v>
      </c>
      <c r="J13" s="18">
        <v>770</v>
      </c>
    </row>
    <row r="14" spans="1:11" x14ac:dyDescent="0.35">
      <c r="A14" s="9" t="s">
        <v>163</v>
      </c>
      <c r="B14" s="18">
        <v>253</v>
      </c>
      <c r="C14" s="18">
        <v>235</v>
      </c>
      <c r="D14" s="18">
        <v>0</v>
      </c>
      <c r="E14" s="18">
        <v>6</v>
      </c>
      <c r="F14" s="18">
        <v>7</v>
      </c>
      <c r="G14" s="18">
        <v>3</v>
      </c>
      <c r="H14" s="18">
        <v>3</v>
      </c>
      <c r="I14" s="18">
        <v>0</v>
      </c>
      <c r="J14" s="18">
        <v>272</v>
      </c>
    </row>
    <row r="15" spans="1:11" x14ac:dyDescent="0.35">
      <c r="A15" s="11" t="s">
        <v>164</v>
      </c>
      <c r="B15" s="20">
        <v>166</v>
      </c>
      <c r="C15" s="20">
        <v>115</v>
      </c>
      <c r="D15" s="20">
        <v>0</v>
      </c>
      <c r="E15" s="20">
        <v>1</v>
      </c>
      <c r="F15" s="20">
        <v>1</v>
      </c>
      <c r="G15" s="20">
        <v>1</v>
      </c>
      <c r="H15" s="20">
        <v>5</v>
      </c>
      <c r="I15" s="20">
        <v>0</v>
      </c>
      <c r="J15" s="20">
        <v>174</v>
      </c>
      <c r="K15" s="25"/>
    </row>
    <row r="16" spans="1:11" x14ac:dyDescent="0.35">
      <c r="A16" s="9" t="s">
        <v>165</v>
      </c>
      <c r="B16" s="18">
        <v>62</v>
      </c>
      <c r="C16" s="18">
        <v>29</v>
      </c>
      <c r="D16" s="18">
        <v>0</v>
      </c>
      <c r="E16" s="18">
        <v>0</v>
      </c>
      <c r="F16" s="18">
        <v>0</v>
      </c>
      <c r="G16" s="18">
        <v>0</v>
      </c>
      <c r="H16" s="18">
        <v>0</v>
      </c>
      <c r="I16" s="18">
        <v>0</v>
      </c>
      <c r="J16" s="18">
        <v>62</v>
      </c>
    </row>
    <row r="17" spans="1:11" x14ac:dyDescent="0.35">
      <c r="A17" s="9" t="s">
        <v>166</v>
      </c>
      <c r="B17" s="18">
        <v>20</v>
      </c>
      <c r="C17" s="18">
        <v>16</v>
      </c>
      <c r="D17" s="18">
        <v>0</v>
      </c>
      <c r="E17" s="18">
        <v>1</v>
      </c>
      <c r="F17" s="18">
        <v>0</v>
      </c>
      <c r="G17" s="18">
        <v>0</v>
      </c>
      <c r="H17" s="18">
        <v>0</v>
      </c>
      <c r="I17" s="18">
        <v>0</v>
      </c>
      <c r="J17" s="18">
        <v>21</v>
      </c>
    </row>
    <row r="18" spans="1:11" x14ac:dyDescent="0.35">
      <c r="A18" s="9" t="s">
        <v>167</v>
      </c>
      <c r="B18" s="18">
        <v>9</v>
      </c>
      <c r="C18" s="18">
        <v>6</v>
      </c>
      <c r="D18" s="18">
        <v>0</v>
      </c>
      <c r="E18" s="18">
        <v>0</v>
      </c>
      <c r="F18" s="18">
        <v>0</v>
      </c>
      <c r="G18" s="18">
        <v>0</v>
      </c>
      <c r="H18" s="18">
        <v>0</v>
      </c>
      <c r="I18" s="18">
        <v>0</v>
      </c>
      <c r="J18" s="18">
        <v>9</v>
      </c>
    </row>
    <row r="19" spans="1:11" x14ac:dyDescent="0.35">
      <c r="A19" s="9" t="s">
        <v>168</v>
      </c>
      <c r="B19" s="18">
        <v>1</v>
      </c>
      <c r="C19" s="18">
        <v>1</v>
      </c>
      <c r="D19" s="18">
        <v>0</v>
      </c>
      <c r="E19" s="18">
        <v>0</v>
      </c>
      <c r="F19" s="18">
        <v>0</v>
      </c>
      <c r="G19" s="18">
        <v>0</v>
      </c>
      <c r="H19" s="18">
        <v>2</v>
      </c>
      <c r="I19" s="18">
        <v>0</v>
      </c>
      <c r="J19" s="18">
        <v>3</v>
      </c>
    </row>
    <row r="20" spans="1:11" x14ac:dyDescent="0.35">
      <c r="A20" s="9" t="s">
        <v>169</v>
      </c>
      <c r="B20" s="18">
        <v>55</v>
      </c>
      <c r="C20" s="18">
        <v>51</v>
      </c>
      <c r="D20" s="18">
        <v>0</v>
      </c>
      <c r="E20" s="18">
        <v>0</v>
      </c>
      <c r="F20" s="18">
        <v>0</v>
      </c>
      <c r="G20" s="18">
        <v>0</v>
      </c>
      <c r="H20" s="18">
        <v>0</v>
      </c>
      <c r="I20" s="18">
        <v>0</v>
      </c>
      <c r="J20" s="18">
        <v>55</v>
      </c>
    </row>
    <row r="21" spans="1:11" x14ac:dyDescent="0.35">
      <c r="A21" s="9" t="s">
        <v>170</v>
      </c>
      <c r="B21" s="18">
        <v>0</v>
      </c>
      <c r="C21" s="18">
        <v>0</v>
      </c>
      <c r="D21" s="18">
        <v>0</v>
      </c>
      <c r="E21" s="18">
        <v>0</v>
      </c>
      <c r="F21" s="18">
        <v>0</v>
      </c>
      <c r="G21" s="18">
        <v>0</v>
      </c>
      <c r="H21" s="18">
        <v>0</v>
      </c>
      <c r="I21" s="18">
        <v>0</v>
      </c>
      <c r="J21" s="18">
        <v>0</v>
      </c>
    </row>
    <row r="22" spans="1:11" x14ac:dyDescent="0.35">
      <c r="A22" s="9" t="s">
        <v>171</v>
      </c>
      <c r="B22" s="18">
        <v>0</v>
      </c>
      <c r="C22" s="18">
        <v>0</v>
      </c>
      <c r="D22" s="18">
        <v>0</v>
      </c>
      <c r="E22" s="18">
        <v>0</v>
      </c>
      <c r="F22" s="18">
        <v>0</v>
      </c>
      <c r="G22" s="18">
        <v>0</v>
      </c>
      <c r="H22" s="18">
        <v>0</v>
      </c>
      <c r="I22" s="18">
        <v>0</v>
      </c>
      <c r="J22" s="18">
        <v>0</v>
      </c>
    </row>
    <row r="23" spans="1:11" x14ac:dyDescent="0.35">
      <c r="A23" s="9" t="s">
        <v>172</v>
      </c>
      <c r="B23" s="18">
        <v>19</v>
      </c>
      <c r="C23" s="18">
        <v>12</v>
      </c>
      <c r="D23" s="18">
        <v>0</v>
      </c>
      <c r="E23" s="18">
        <v>0</v>
      </c>
      <c r="F23" s="18">
        <v>1</v>
      </c>
      <c r="G23" s="18">
        <v>1</v>
      </c>
      <c r="H23" s="18">
        <v>3</v>
      </c>
      <c r="I23" s="18">
        <v>0</v>
      </c>
      <c r="J23" s="18">
        <v>24</v>
      </c>
    </row>
    <row r="24" spans="1:11" x14ac:dyDescent="0.35">
      <c r="A24" s="11" t="s">
        <v>173</v>
      </c>
      <c r="B24" s="20">
        <v>77</v>
      </c>
      <c r="C24" s="20">
        <v>68</v>
      </c>
      <c r="D24" s="20">
        <v>0</v>
      </c>
      <c r="E24" s="20">
        <v>2</v>
      </c>
      <c r="F24" s="20">
        <v>1</v>
      </c>
      <c r="G24" s="20">
        <v>0</v>
      </c>
      <c r="H24" s="20">
        <v>0</v>
      </c>
      <c r="I24" s="20">
        <v>0</v>
      </c>
      <c r="J24" s="20">
        <v>80</v>
      </c>
      <c r="K24" s="25"/>
    </row>
    <row r="25" spans="1:11" x14ac:dyDescent="0.35">
      <c r="A25" s="9" t="s">
        <v>174</v>
      </c>
      <c r="B25" s="18">
        <v>7</v>
      </c>
      <c r="C25" s="18">
        <v>6</v>
      </c>
      <c r="D25" s="18">
        <v>0</v>
      </c>
      <c r="E25" s="18">
        <v>0</v>
      </c>
      <c r="F25" s="18">
        <v>0</v>
      </c>
      <c r="G25" s="18">
        <v>0</v>
      </c>
      <c r="H25" s="18">
        <v>0</v>
      </c>
      <c r="I25" s="18">
        <v>0</v>
      </c>
      <c r="J25" s="18">
        <v>7</v>
      </c>
    </row>
    <row r="26" spans="1:11" x14ac:dyDescent="0.35">
      <c r="A26" s="9" t="s">
        <v>175</v>
      </c>
      <c r="B26" s="18">
        <v>0</v>
      </c>
      <c r="C26" s="18">
        <v>0</v>
      </c>
      <c r="D26" s="18">
        <v>0</v>
      </c>
      <c r="E26" s="18">
        <v>0</v>
      </c>
      <c r="F26" s="18">
        <v>0</v>
      </c>
      <c r="G26" s="18">
        <v>0</v>
      </c>
      <c r="H26" s="18">
        <v>0</v>
      </c>
      <c r="I26" s="18">
        <v>0</v>
      </c>
      <c r="J26" s="18">
        <v>0</v>
      </c>
    </row>
    <row r="27" spans="1:11" x14ac:dyDescent="0.35">
      <c r="A27" s="9" t="s">
        <v>176</v>
      </c>
      <c r="B27" s="18">
        <v>0</v>
      </c>
      <c r="C27" s="18">
        <v>0</v>
      </c>
      <c r="D27" s="18">
        <v>0</v>
      </c>
      <c r="E27" s="18">
        <v>0</v>
      </c>
      <c r="F27" s="18">
        <v>0</v>
      </c>
      <c r="G27" s="18">
        <v>0</v>
      </c>
      <c r="H27" s="18">
        <v>0</v>
      </c>
      <c r="I27" s="18">
        <v>0</v>
      </c>
      <c r="J27" s="18">
        <v>0</v>
      </c>
    </row>
    <row r="28" spans="1:11" x14ac:dyDescent="0.35">
      <c r="A28" s="9" t="s">
        <v>177</v>
      </c>
      <c r="B28" s="18">
        <v>12</v>
      </c>
      <c r="C28" s="18">
        <v>9</v>
      </c>
      <c r="D28" s="18">
        <v>0</v>
      </c>
      <c r="E28" s="18">
        <v>0</v>
      </c>
      <c r="F28" s="18">
        <v>0</v>
      </c>
      <c r="G28" s="18">
        <v>0</v>
      </c>
      <c r="H28" s="18">
        <v>0</v>
      </c>
      <c r="I28" s="18">
        <v>0</v>
      </c>
      <c r="J28" s="18">
        <v>12</v>
      </c>
    </row>
    <row r="29" spans="1:11" x14ac:dyDescent="0.35">
      <c r="A29" s="9" t="s">
        <v>178</v>
      </c>
      <c r="B29" s="18">
        <v>1</v>
      </c>
      <c r="C29" s="18">
        <v>1</v>
      </c>
      <c r="D29" s="18">
        <v>0</v>
      </c>
      <c r="E29" s="18">
        <v>0</v>
      </c>
      <c r="F29" s="18">
        <v>0</v>
      </c>
      <c r="G29" s="18">
        <v>0</v>
      </c>
      <c r="H29" s="18">
        <v>0</v>
      </c>
      <c r="I29" s="18">
        <v>0</v>
      </c>
      <c r="J29" s="18">
        <v>1</v>
      </c>
    </row>
    <row r="30" spans="1:11" x14ac:dyDescent="0.35">
      <c r="A30" s="9" t="s">
        <v>179</v>
      </c>
      <c r="B30" s="18">
        <v>42</v>
      </c>
      <c r="C30" s="18">
        <v>40</v>
      </c>
      <c r="D30" s="18">
        <v>0</v>
      </c>
      <c r="E30" s="18">
        <v>1</v>
      </c>
      <c r="F30" s="18">
        <v>0</v>
      </c>
      <c r="G30" s="18">
        <v>0</v>
      </c>
      <c r="H30" s="18">
        <v>0</v>
      </c>
      <c r="I30" s="18">
        <v>0</v>
      </c>
      <c r="J30" s="18">
        <v>43</v>
      </c>
    </row>
    <row r="31" spans="1:11" x14ac:dyDescent="0.35">
      <c r="A31" s="9" t="s">
        <v>180</v>
      </c>
      <c r="B31" s="18">
        <v>15</v>
      </c>
      <c r="C31" s="18">
        <v>12</v>
      </c>
      <c r="D31" s="18">
        <v>0</v>
      </c>
      <c r="E31" s="18">
        <v>1</v>
      </c>
      <c r="F31" s="18">
        <v>1</v>
      </c>
      <c r="G31" s="18">
        <v>0</v>
      </c>
      <c r="H31" s="18">
        <v>0</v>
      </c>
      <c r="I31" s="18">
        <v>0</v>
      </c>
      <c r="J31" s="18">
        <v>17</v>
      </c>
    </row>
    <row r="32" spans="1:11" x14ac:dyDescent="0.35">
      <c r="A32" s="9" t="s">
        <v>181</v>
      </c>
      <c r="B32" s="18">
        <v>0</v>
      </c>
      <c r="C32" s="18">
        <v>0</v>
      </c>
      <c r="D32" s="18">
        <v>0</v>
      </c>
      <c r="E32" s="18">
        <v>0</v>
      </c>
      <c r="F32" s="18">
        <v>0</v>
      </c>
      <c r="G32" s="18">
        <v>0</v>
      </c>
      <c r="H32" s="18">
        <v>0</v>
      </c>
      <c r="I32" s="18">
        <v>0</v>
      </c>
      <c r="J32" s="18">
        <v>0</v>
      </c>
    </row>
    <row r="33" spans="1:11" x14ac:dyDescent="0.35">
      <c r="A33" s="11" t="s">
        <v>182</v>
      </c>
      <c r="B33" s="20">
        <v>307</v>
      </c>
      <c r="C33" s="20">
        <v>289</v>
      </c>
      <c r="D33" s="20">
        <v>0</v>
      </c>
      <c r="E33" s="20">
        <v>1</v>
      </c>
      <c r="F33" s="20">
        <v>7</v>
      </c>
      <c r="G33" s="20">
        <v>2</v>
      </c>
      <c r="H33" s="20">
        <v>0</v>
      </c>
      <c r="I33" s="20">
        <v>0</v>
      </c>
      <c r="J33" s="20">
        <v>317</v>
      </c>
      <c r="K33" s="25"/>
    </row>
    <row r="34" spans="1:11" x14ac:dyDescent="0.35">
      <c r="A34" s="9" t="s">
        <v>183</v>
      </c>
      <c r="B34" s="18">
        <v>7</v>
      </c>
      <c r="C34" s="18">
        <v>7</v>
      </c>
      <c r="D34" s="18">
        <v>0</v>
      </c>
      <c r="E34" s="18">
        <v>0</v>
      </c>
      <c r="F34" s="18">
        <v>0</v>
      </c>
      <c r="G34" s="18">
        <v>0</v>
      </c>
      <c r="H34" s="18">
        <v>0</v>
      </c>
      <c r="I34" s="18">
        <v>0</v>
      </c>
      <c r="J34" s="18">
        <v>7</v>
      </c>
    </row>
    <row r="35" spans="1:11" x14ac:dyDescent="0.35">
      <c r="A35" s="9" t="s">
        <v>184</v>
      </c>
      <c r="B35" s="18">
        <v>278</v>
      </c>
      <c r="C35" s="18">
        <v>261</v>
      </c>
      <c r="D35" s="18">
        <v>0</v>
      </c>
      <c r="E35" s="18">
        <v>1</v>
      </c>
      <c r="F35" s="18">
        <v>7</v>
      </c>
      <c r="G35" s="18">
        <v>2</v>
      </c>
      <c r="H35" s="18">
        <v>0</v>
      </c>
      <c r="I35" s="18">
        <v>0</v>
      </c>
      <c r="J35" s="18">
        <v>288</v>
      </c>
    </row>
    <row r="36" spans="1:11" x14ac:dyDescent="0.35">
      <c r="A36" s="9" t="s">
        <v>185</v>
      </c>
      <c r="B36" s="18">
        <v>22</v>
      </c>
      <c r="C36" s="18">
        <v>21</v>
      </c>
      <c r="D36" s="18">
        <v>0</v>
      </c>
      <c r="E36" s="18">
        <v>0</v>
      </c>
      <c r="F36" s="18">
        <v>0</v>
      </c>
      <c r="G36" s="18">
        <v>0</v>
      </c>
      <c r="H36" s="18">
        <v>0</v>
      </c>
      <c r="I36" s="18">
        <v>0</v>
      </c>
      <c r="J36" s="18">
        <v>22</v>
      </c>
    </row>
    <row r="37" spans="1:11" x14ac:dyDescent="0.35">
      <c r="A37" s="11" t="s">
        <v>186</v>
      </c>
      <c r="B37" s="20">
        <v>2907</v>
      </c>
      <c r="C37" s="20">
        <v>2043</v>
      </c>
      <c r="D37" s="20">
        <v>0</v>
      </c>
      <c r="E37" s="20">
        <v>4</v>
      </c>
      <c r="F37" s="20">
        <v>7</v>
      </c>
      <c r="G37" s="20">
        <v>2</v>
      </c>
      <c r="H37" s="20">
        <v>4</v>
      </c>
      <c r="I37" s="20">
        <v>0</v>
      </c>
      <c r="J37" s="20">
        <v>2924</v>
      </c>
      <c r="K37" s="25"/>
    </row>
    <row r="38" spans="1:11" x14ac:dyDescent="0.35">
      <c r="A38" s="9" t="s">
        <v>187</v>
      </c>
      <c r="B38" s="18">
        <v>2883</v>
      </c>
      <c r="C38" s="18">
        <v>2026</v>
      </c>
      <c r="D38" s="18">
        <v>0</v>
      </c>
      <c r="E38" s="18">
        <v>4</v>
      </c>
      <c r="F38" s="18">
        <v>4</v>
      </c>
      <c r="G38" s="18">
        <v>2</v>
      </c>
      <c r="H38" s="18">
        <v>3</v>
      </c>
      <c r="I38" s="18">
        <v>0</v>
      </c>
      <c r="J38" s="18">
        <v>2896</v>
      </c>
    </row>
    <row r="39" spans="1:11" x14ac:dyDescent="0.35">
      <c r="A39" s="9" t="s">
        <v>188</v>
      </c>
      <c r="B39" s="18">
        <v>15</v>
      </c>
      <c r="C39" s="18">
        <v>12</v>
      </c>
      <c r="D39" s="18">
        <v>0</v>
      </c>
      <c r="E39" s="18">
        <v>0</v>
      </c>
      <c r="F39" s="18">
        <v>2</v>
      </c>
      <c r="G39" s="18">
        <v>0</v>
      </c>
      <c r="H39" s="18">
        <v>0</v>
      </c>
      <c r="I39" s="18">
        <v>0</v>
      </c>
      <c r="J39" s="18">
        <v>17</v>
      </c>
    </row>
    <row r="40" spans="1:11" x14ac:dyDescent="0.35">
      <c r="A40" s="9" t="s">
        <v>189</v>
      </c>
      <c r="B40" s="18">
        <v>4</v>
      </c>
      <c r="C40" s="18">
        <v>2</v>
      </c>
      <c r="D40" s="18">
        <v>0</v>
      </c>
      <c r="E40" s="18">
        <v>0</v>
      </c>
      <c r="F40" s="18">
        <v>0</v>
      </c>
      <c r="G40" s="18">
        <v>0</v>
      </c>
      <c r="H40" s="18">
        <v>0</v>
      </c>
      <c r="I40" s="18">
        <v>0</v>
      </c>
      <c r="J40" s="18">
        <v>4</v>
      </c>
    </row>
    <row r="41" spans="1:11" x14ac:dyDescent="0.35">
      <c r="A41" s="9" t="s">
        <v>190</v>
      </c>
      <c r="B41" s="18">
        <v>3</v>
      </c>
      <c r="C41" s="18">
        <v>1</v>
      </c>
      <c r="D41" s="18">
        <v>0</v>
      </c>
      <c r="E41" s="18">
        <v>0</v>
      </c>
      <c r="F41" s="18">
        <v>0</v>
      </c>
      <c r="G41" s="18">
        <v>0</v>
      </c>
      <c r="H41" s="18">
        <v>0</v>
      </c>
      <c r="I41" s="18">
        <v>0</v>
      </c>
      <c r="J41" s="18">
        <v>3</v>
      </c>
    </row>
    <row r="42" spans="1:11" x14ac:dyDescent="0.35">
      <c r="A42" s="9" t="s">
        <v>191</v>
      </c>
      <c r="B42" s="18">
        <v>2</v>
      </c>
      <c r="C42" s="18">
        <v>2</v>
      </c>
      <c r="D42" s="18">
        <v>0</v>
      </c>
      <c r="E42" s="18">
        <v>0</v>
      </c>
      <c r="F42" s="18">
        <v>1</v>
      </c>
      <c r="G42" s="18">
        <v>0</v>
      </c>
      <c r="H42" s="18">
        <v>1</v>
      </c>
      <c r="I42" s="18">
        <v>0</v>
      </c>
      <c r="J42" s="18">
        <v>4</v>
      </c>
    </row>
    <row r="43" spans="1:11" x14ac:dyDescent="0.35">
      <c r="A43" s="11" t="s">
        <v>192</v>
      </c>
      <c r="B43" s="20">
        <v>0</v>
      </c>
      <c r="C43" s="20">
        <v>0</v>
      </c>
      <c r="D43" s="20">
        <v>0</v>
      </c>
      <c r="E43" s="20">
        <v>0</v>
      </c>
      <c r="F43" s="20">
        <v>0</v>
      </c>
      <c r="G43" s="20">
        <v>0</v>
      </c>
      <c r="H43" s="20">
        <v>0</v>
      </c>
      <c r="I43" s="20">
        <v>0</v>
      </c>
      <c r="J43" s="20">
        <v>0</v>
      </c>
      <c r="K43" s="25"/>
    </row>
    <row r="44" spans="1:11" x14ac:dyDescent="0.35">
      <c r="A44" s="11" t="s">
        <v>193</v>
      </c>
      <c r="B44" s="20">
        <v>3141</v>
      </c>
      <c r="C44" s="20">
        <v>2987</v>
      </c>
      <c r="D44" s="20">
        <v>0</v>
      </c>
      <c r="E44" s="20">
        <v>188</v>
      </c>
      <c r="F44" s="20">
        <v>568</v>
      </c>
      <c r="G44" s="20">
        <v>179</v>
      </c>
      <c r="H44" s="20">
        <v>538</v>
      </c>
      <c r="I44" s="20">
        <v>20</v>
      </c>
      <c r="J44" s="20">
        <v>4634</v>
      </c>
      <c r="K44" s="25"/>
    </row>
    <row r="45" spans="1:11" x14ac:dyDescent="0.35">
      <c r="A45" s="11" t="s">
        <v>194</v>
      </c>
      <c r="B45" s="20">
        <v>2913</v>
      </c>
      <c r="C45" s="20">
        <v>2777</v>
      </c>
      <c r="D45" s="20">
        <v>0</v>
      </c>
      <c r="E45" s="20">
        <v>180</v>
      </c>
      <c r="F45" s="20">
        <v>550</v>
      </c>
      <c r="G45" s="20">
        <v>174</v>
      </c>
      <c r="H45" s="20">
        <v>525</v>
      </c>
      <c r="I45" s="20">
        <v>19</v>
      </c>
      <c r="J45" s="20">
        <v>4361</v>
      </c>
      <c r="K45" s="25"/>
    </row>
    <row r="46" spans="1:11" x14ac:dyDescent="0.35">
      <c r="A46" s="9" t="s">
        <v>195</v>
      </c>
      <c r="B46" s="18">
        <v>2909</v>
      </c>
      <c r="C46" s="18">
        <v>2774</v>
      </c>
      <c r="D46" s="18">
        <v>0</v>
      </c>
      <c r="E46" s="18">
        <v>180</v>
      </c>
      <c r="F46" s="18">
        <v>502</v>
      </c>
      <c r="G46" s="18">
        <v>170</v>
      </c>
      <c r="H46" s="18">
        <v>525</v>
      </c>
      <c r="I46" s="18">
        <v>19</v>
      </c>
      <c r="J46" s="18">
        <v>4305</v>
      </c>
    </row>
    <row r="47" spans="1:11" x14ac:dyDescent="0.35">
      <c r="A47" s="9" t="s">
        <v>196</v>
      </c>
      <c r="B47" s="18">
        <v>4</v>
      </c>
      <c r="C47" s="18">
        <v>3</v>
      </c>
      <c r="D47" s="18">
        <v>0</v>
      </c>
      <c r="E47" s="18">
        <v>0</v>
      </c>
      <c r="F47" s="18">
        <v>48</v>
      </c>
      <c r="G47" s="18">
        <v>4</v>
      </c>
      <c r="H47" s="18">
        <v>0</v>
      </c>
      <c r="I47" s="18">
        <v>0</v>
      </c>
      <c r="J47" s="18">
        <v>56</v>
      </c>
    </row>
    <row r="48" spans="1:11" x14ac:dyDescent="0.35">
      <c r="A48" s="9" t="s">
        <v>197</v>
      </c>
      <c r="B48" s="18">
        <v>0</v>
      </c>
      <c r="C48" s="18">
        <v>0</v>
      </c>
      <c r="D48" s="18">
        <v>0</v>
      </c>
      <c r="E48" s="18">
        <v>0</v>
      </c>
      <c r="F48" s="18">
        <v>0</v>
      </c>
      <c r="G48" s="18">
        <v>0</v>
      </c>
      <c r="H48" s="18">
        <v>0</v>
      </c>
      <c r="I48" s="18">
        <v>0</v>
      </c>
      <c r="J48" s="18">
        <v>0</v>
      </c>
    </row>
    <row r="49" spans="1:11" x14ac:dyDescent="0.35">
      <c r="A49" s="9" t="s">
        <v>198</v>
      </c>
      <c r="B49" s="18">
        <v>0</v>
      </c>
      <c r="C49" s="18">
        <v>0</v>
      </c>
      <c r="D49" s="18">
        <v>0</v>
      </c>
      <c r="E49" s="18">
        <v>0</v>
      </c>
      <c r="F49" s="18">
        <v>0</v>
      </c>
      <c r="G49" s="18">
        <v>0</v>
      </c>
      <c r="H49" s="18">
        <v>0</v>
      </c>
      <c r="I49" s="18">
        <v>0</v>
      </c>
      <c r="J49" s="18">
        <v>0</v>
      </c>
    </row>
    <row r="50" spans="1:11" x14ac:dyDescent="0.35">
      <c r="A50" s="11" t="s">
        <v>199</v>
      </c>
      <c r="B50" s="20">
        <v>217</v>
      </c>
      <c r="C50" s="20">
        <v>201</v>
      </c>
      <c r="D50" s="20">
        <v>0</v>
      </c>
      <c r="E50" s="20">
        <v>8</v>
      </c>
      <c r="F50" s="20">
        <v>18</v>
      </c>
      <c r="G50" s="20">
        <v>5</v>
      </c>
      <c r="H50" s="20">
        <v>13</v>
      </c>
      <c r="I50" s="20">
        <v>1</v>
      </c>
      <c r="J50" s="20">
        <v>262</v>
      </c>
      <c r="K50" s="25"/>
    </row>
    <row r="51" spans="1:11" x14ac:dyDescent="0.35">
      <c r="A51" s="9" t="s">
        <v>200</v>
      </c>
      <c r="B51" s="18">
        <v>217</v>
      </c>
      <c r="C51" s="18">
        <v>201</v>
      </c>
      <c r="D51" s="18">
        <v>0</v>
      </c>
      <c r="E51" s="18">
        <v>8</v>
      </c>
      <c r="F51" s="18">
        <v>18</v>
      </c>
      <c r="G51" s="18">
        <v>5</v>
      </c>
      <c r="H51" s="18">
        <v>13</v>
      </c>
      <c r="I51" s="18">
        <v>1</v>
      </c>
      <c r="J51" s="18">
        <v>262</v>
      </c>
    </row>
    <row r="52" spans="1:11" x14ac:dyDescent="0.35">
      <c r="A52" s="9" t="s">
        <v>201</v>
      </c>
      <c r="B52" s="18">
        <v>0</v>
      </c>
      <c r="C52" s="18">
        <v>0</v>
      </c>
      <c r="D52" s="18">
        <v>0</v>
      </c>
      <c r="E52" s="18">
        <v>0</v>
      </c>
      <c r="F52" s="18">
        <v>0</v>
      </c>
      <c r="G52" s="18">
        <v>0</v>
      </c>
      <c r="H52" s="18">
        <v>0</v>
      </c>
      <c r="I52" s="18">
        <v>0</v>
      </c>
      <c r="J52" s="18">
        <v>0</v>
      </c>
    </row>
    <row r="53" spans="1:11" x14ac:dyDescent="0.35">
      <c r="A53" s="9" t="s">
        <v>202</v>
      </c>
      <c r="B53" s="18">
        <v>0</v>
      </c>
      <c r="C53" s="18">
        <v>0</v>
      </c>
      <c r="D53" s="18">
        <v>0</v>
      </c>
      <c r="E53" s="18">
        <v>0</v>
      </c>
      <c r="F53" s="18">
        <v>0</v>
      </c>
      <c r="G53" s="18">
        <v>0</v>
      </c>
      <c r="H53" s="18">
        <v>0</v>
      </c>
      <c r="I53" s="18">
        <v>0</v>
      </c>
      <c r="J53" s="18">
        <v>0</v>
      </c>
    </row>
    <row r="54" spans="1:11" x14ac:dyDescent="0.35">
      <c r="A54" s="9" t="s">
        <v>203</v>
      </c>
      <c r="B54" s="18">
        <v>0</v>
      </c>
      <c r="C54" s="18">
        <v>0</v>
      </c>
      <c r="D54" s="18">
        <v>0</v>
      </c>
      <c r="E54" s="18">
        <v>0</v>
      </c>
      <c r="F54" s="18">
        <v>0</v>
      </c>
      <c r="G54" s="18">
        <v>0</v>
      </c>
      <c r="H54" s="18">
        <v>0</v>
      </c>
      <c r="I54" s="18">
        <v>0</v>
      </c>
      <c r="J54" s="18">
        <v>0</v>
      </c>
    </row>
    <row r="55" spans="1:11" x14ac:dyDescent="0.35">
      <c r="A55" s="9" t="s">
        <v>204</v>
      </c>
      <c r="B55" s="18">
        <v>0</v>
      </c>
      <c r="C55" s="18">
        <v>0</v>
      </c>
      <c r="D55" s="18">
        <v>0</v>
      </c>
      <c r="E55" s="18">
        <v>0</v>
      </c>
      <c r="F55" s="18">
        <v>0</v>
      </c>
      <c r="G55" s="18">
        <v>0</v>
      </c>
      <c r="H55" s="18">
        <v>0</v>
      </c>
      <c r="I55" s="18">
        <v>0</v>
      </c>
      <c r="J55" s="18">
        <v>0</v>
      </c>
    </row>
    <row r="56" spans="1:11" x14ac:dyDescent="0.35">
      <c r="A56" s="11" t="s">
        <v>205</v>
      </c>
      <c r="B56" s="20">
        <v>11</v>
      </c>
      <c r="C56" s="20">
        <v>9</v>
      </c>
      <c r="D56" s="20">
        <v>0</v>
      </c>
      <c r="E56" s="20">
        <v>0</v>
      </c>
      <c r="F56" s="20">
        <v>0</v>
      </c>
      <c r="G56" s="20">
        <v>0</v>
      </c>
      <c r="H56" s="20">
        <v>0</v>
      </c>
      <c r="I56" s="20">
        <v>0</v>
      </c>
      <c r="J56" s="20">
        <v>11</v>
      </c>
      <c r="K56" s="25"/>
    </row>
    <row r="57" spans="1:11" x14ac:dyDescent="0.35">
      <c r="A57" s="9" t="s">
        <v>206</v>
      </c>
      <c r="B57" s="18">
        <v>10</v>
      </c>
      <c r="C57" s="18">
        <v>9</v>
      </c>
      <c r="D57" s="18">
        <v>0</v>
      </c>
      <c r="E57" s="18">
        <v>0</v>
      </c>
      <c r="F57" s="18">
        <v>0</v>
      </c>
      <c r="G57" s="18">
        <v>0</v>
      </c>
      <c r="H57" s="18">
        <v>0</v>
      </c>
      <c r="I57" s="18">
        <v>0</v>
      </c>
      <c r="J57" s="18">
        <v>10</v>
      </c>
    </row>
    <row r="58" spans="1:11" x14ac:dyDescent="0.35">
      <c r="A58" s="9" t="s">
        <v>207</v>
      </c>
      <c r="B58" s="18">
        <v>0</v>
      </c>
      <c r="C58" s="18">
        <v>0</v>
      </c>
      <c r="D58" s="18">
        <v>0</v>
      </c>
      <c r="E58" s="18">
        <v>0</v>
      </c>
      <c r="F58" s="18">
        <v>0</v>
      </c>
      <c r="G58" s="18">
        <v>0</v>
      </c>
      <c r="H58" s="18">
        <v>0</v>
      </c>
      <c r="I58" s="18">
        <v>0</v>
      </c>
      <c r="J58" s="18">
        <v>0</v>
      </c>
    </row>
    <row r="59" spans="1:11" x14ac:dyDescent="0.35">
      <c r="A59" s="9" t="s">
        <v>208</v>
      </c>
      <c r="B59" s="18">
        <v>0</v>
      </c>
      <c r="C59" s="18">
        <v>0</v>
      </c>
      <c r="D59" s="18">
        <v>0</v>
      </c>
      <c r="E59" s="18">
        <v>0</v>
      </c>
      <c r="F59" s="18">
        <v>0</v>
      </c>
      <c r="G59" s="18">
        <v>0</v>
      </c>
      <c r="H59" s="18">
        <v>0</v>
      </c>
      <c r="I59" s="18">
        <v>0</v>
      </c>
      <c r="J59" s="18">
        <v>0</v>
      </c>
    </row>
    <row r="60" spans="1:11" x14ac:dyDescent="0.35">
      <c r="A60" s="9" t="s">
        <v>209</v>
      </c>
      <c r="B60" s="18">
        <v>0</v>
      </c>
      <c r="C60" s="18">
        <v>0</v>
      </c>
      <c r="D60" s="18">
        <v>0</v>
      </c>
      <c r="E60" s="18">
        <v>0</v>
      </c>
      <c r="F60" s="18">
        <v>0</v>
      </c>
      <c r="G60" s="18">
        <v>0</v>
      </c>
      <c r="H60" s="18">
        <v>0</v>
      </c>
      <c r="I60" s="18">
        <v>0</v>
      </c>
      <c r="J60" s="18">
        <v>0</v>
      </c>
    </row>
    <row r="61" spans="1:11" x14ac:dyDescent="0.35">
      <c r="A61" s="9" t="s">
        <v>210</v>
      </c>
      <c r="B61" s="18">
        <v>0</v>
      </c>
      <c r="C61" s="18">
        <v>0</v>
      </c>
      <c r="D61" s="18">
        <v>0</v>
      </c>
      <c r="E61" s="18">
        <v>0</v>
      </c>
      <c r="F61" s="18">
        <v>0</v>
      </c>
      <c r="G61" s="18">
        <v>0</v>
      </c>
      <c r="H61" s="18">
        <v>0</v>
      </c>
      <c r="I61" s="18">
        <v>0</v>
      </c>
      <c r="J61" s="18">
        <v>0</v>
      </c>
    </row>
    <row r="62" spans="1:11" x14ac:dyDescent="0.35">
      <c r="A62" s="9" t="s">
        <v>211</v>
      </c>
      <c r="B62" s="18">
        <v>0</v>
      </c>
      <c r="C62" s="18">
        <v>0</v>
      </c>
      <c r="D62" s="18">
        <v>0</v>
      </c>
      <c r="E62" s="18">
        <v>0</v>
      </c>
      <c r="F62" s="18">
        <v>0</v>
      </c>
      <c r="G62" s="18">
        <v>0</v>
      </c>
      <c r="H62" s="18">
        <v>0</v>
      </c>
      <c r="I62" s="18">
        <v>0</v>
      </c>
      <c r="J62" s="18">
        <v>0</v>
      </c>
    </row>
    <row r="63" spans="1:11" x14ac:dyDescent="0.35">
      <c r="A63" s="9" t="s">
        <v>212</v>
      </c>
      <c r="B63" s="18">
        <v>0</v>
      </c>
      <c r="C63" s="18">
        <v>0</v>
      </c>
      <c r="D63" s="18">
        <v>0</v>
      </c>
      <c r="E63" s="18">
        <v>0</v>
      </c>
      <c r="F63" s="18">
        <v>0</v>
      </c>
      <c r="G63" s="18">
        <v>0</v>
      </c>
      <c r="H63" s="18">
        <v>0</v>
      </c>
      <c r="I63" s="18">
        <v>0</v>
      </c>
      <c r="J63" s="18">
        <v>0</v>
      </c>
    </row>
    <row r="64" spans="1:11" x14ac:dyDescent="0.35">
      <c r="A64" s="9" t="s">
        <v>213</v>
      </c>
      <c r="B64" s="18">
        <v>1</v>
      </c>
      <c r="C64" s="18">
        <v>0</v>
      </c>
      <c r="D64" s="18">
        <v>0</v>
      </c>
      <c r="E64" s="18">
        <v>0</v>
      </c>
      <c r="F64" s="18">
        <v>0</v>
      </c>
      <c r="G64" s="18">
        <v>0</v>
      </c>
      <c r="H64" s="18">
        <v>0</v>
      </c>
      <c r="I64" s="18">
        <v>0</v>
      </c>
      <c r="J64" s="18">
        <v>1</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2"/>
  <sheetViews>
    <sheetView showGridLines="0" workbookViewId="0"/>
  </sheetViews>
  <sheetFormatPr defaultColWidth="11.07421875" defaultRowHeight="15.5" x14ac:dyDescent="0.35"/>
  <cols>
    <col min="1" max="1" width="18.69140625" customWidth="1"/>
    <col min="2" max="2" width="107.69140625" customWidth="1"/>
  </cols>
  <sheetData>
    <row r="1" spans="1:2" ht="20" x14ac:dyDescent="0.4">
      <c r="A1" s="5" t="s">
        <v>63</v>
      </c>
    </row>
    <row r="2" spans="1:2" x14ac:dyDescent="0.35">
      <c r="A2" t="s">
        <v>62</v>
      </c>
    </row>
    <row r="3" spans="1:2" x14ac:dyDescent="0.35">
      <c r="A3" s="6" t="s">
        <v>64</v>
      </c>
      <c r="B3" s="6" t="s">
        <v>65</v>
      </c>
    </row>
    <row r="4" spans="1:2" x14ac:dyDescent="0.35">
      <c r="A4" s="8" t="str">
        <f>HYPERLINK("#'Table_1'!A1", "Table_1")</f>
        <v>Table_1</v>
      </c>
      <c r="B4" s="7" t="s">
        <v>66</v>
      </c>
    </row>
    <row r="5" spans="1:2" ht="31" x14ac:dyDescent="0.35">
      <c r="A5" s="8" t="str">
        <f>HYPERLINK("#'Table_2'!A1", "Table_2")</f>
        <v>Table_2</v>
      </c>
      <c r="B5" s="7" t="s">
        <v>67</v>
      </c>
    </row>
    <row r="6" spans="1:2" x14ac:dyDescent="0.35">
      <c r="A6" s="8" t="str">
        <f>HYPERLINK("#'Table_3'!A1", "Table_3")</f>
        <v>Table_3</v>
      </c>
      <c r="B6" s="7" t="s">
        <v>68</v>
      </c>
    </row>
    <row r="7" spans="1:2" x14ac:dyDescent="0.35">
      <c r="A7" s="8" t="str">
        <f>HYPERLINK("#'Table_4a'!A1", "Table_4a")</f>
        <v>Table_4a</v>
      </c>
      <c r="B7" s="7" t="s">
        <v>69</v>
      </c>
    </row>
    <row r="8" spans="1:2" x14ac:dyDescent="0.35">
      <c r="A8" s="8" t="str">
        <f>HYPERLINK("#'Table_4b'!A1", "Table_4b")</f>
        <v>Table_4b</v>
      </c>
      <c r="B8" s="7" t="s">
        <v>70</v>
      </c>
    </row>
    <row r="9" spans="1:2" x14ac:dyDescent="0.35">
      <c r="A9" s="8" t="str">
        <f>HYPERLINK("#'Table_4c'!A1", "Table_4c")</f>
        <v>Table_4c</v>
      </c>
      <c r="B9" s="7" t="s">
        <v>71</v>
      </c>
    </row>
    <row r="10" spans="1:2" x14ac:dyDescent="0.35">
      <c r="A10" s="8" t="str">
        <f>HYPERLINK("#'Table_5a'!A1", "Table_5a")</f>
        <v>Table_5a</v>
      </c>
      <c r="B10" s="7" t="s">
        <v>72</v>
      </c>
    </row>
    <row r="11" spans="1:2" x14ac:dyDescent="0.35">
      <c r="A11" s="8" t="str">
        <f>HYPERLINK("#'Table_5b'!A1", "Table_5b")</f>
        <v>Table_5b</v>
      </c>
      <c r="B11" s="7" t="s">
        <v>73</v>
      </c>
    </row>
    <row r="12" spans="1:2" x14ac:dyDescent="0.35">
      <c r="A12" s="8" t="str">
        <f>HYPERLINK("#'Table_5c'!A1", "Table_5c")</f>
        <v>Table_5c</v>
      </c>
      <c r="B12" s="7" t="s">
        <v>74</v>
      </c>
    </row>
    <row r="13" spans="1:2" x14ac:dyDescent="0.35">
      <c r="A13" s="8" t="str">
        <f>HYPERLINK("#'Table_6a'!A1", "Table_6a")</f>
        <v>Table_6a</v>
      </c>
      <c r="B13" s="7" t="s">
        <v>75</v>
      </c>
    </row>
    <row r="14" spans="1:2" x14ac:dyDescent="0.35">
      <c r="A14" s="8" t="str">
        <f>HYPERLINK("#'Table_6b'!A1", "Table_6b")</f>
        <v>Table_6b</v>
      </c>
      <c r="B14" s="7" t="s">
        <v>76</v>
      </c>
    </row>
    <row r="15" spans="1:2" x14ac:dyDescent="0.35">
      <c r="A15" s="8" t="str">
        <f>HYPERLINK("#'Table_6c'!A1", "Table_6c")</f>
        <v>Table_6c</v>
      </c>
      <c r="B15" s="7" t="s">
        <v>77</v>
      </c>
    </row>
    <row r="16" spans="1:2" x14ac:dyDescent="0.35">
      <c r="A16" s="8" t="str">
        <f>HYPERLINK("#'Table_7a'!A1", "Table_7a")</f>
        <v>Table_7a</v>
      </c>
      <c r="B16" s="7" t="s">
        <v>78</v>
      </c>
    </row>
    <row r="17" spans="1:2" x14ac:dyDescent="0.35">
      <c r="A17" s="8" t="str">
        <f>HYPERLINK("#'Table_7b'!A1", "Table_7b")</f>
        <v>Table_7b</v>
      </c>
      <c r="B17" s="7" t="s">
        <v>79</v>
      </c>
    </row>
    <row r="18" spans="1:2" x14ac:dyDescent="0.35">
      <c r="A18" s="8" t="str">
        <f>HYPERLINK("#'Table_8a'!A1", "Table_8a")</f>
        <v>Table_8a</v>
      </c>
      <c r="B18" s="7" t="s">
        <v>80</v>
      </c>
    </row>
    <row r="19" spans="1:2" x14ac:dyDescent="0.35">
      <c r="A19" s="8" t="str">
        <f>HYPERLINK("#'Table_8b'!A1", "Table_8b")</f>
        <v>Table_8b</v>
      </c>
      <c r="B19" s="7" t="s">
        <v>81</v>
      </c>
    </row>
    <row r="20" spans="1:2" x14ac:dyDescent="0.35">
      <c r="A20" s="8" t="str">
        <f>HYPERLINK("#'Table_8c'!A1", "Table_8c")</f>
        <v>Table_8c</v>
      </c>
      <c r="B20" s="7" t="s">
        <v>82</v>
      </c>
    </row>
    <row r="21" spans="1:2" x14ac:dyDescent="0.35">
      <c r="A21" s="8" t="str">
        <f>HYPERLINK("#'Table_9a'!A1", "Table_9a")</f>
        <v>Table_9a</v>
      </c>
      <c r="B21" s="7" t="s">
        <v>83</v>
      </c>
    </row>
    <row r="22" spans="1:2" x14ac:dyDescent="0.35">
      <c r="A22" s="8" t="str">
        <f>HYPERLINK("#'Table_9b'!A1", "Table_9b")</f>
        <v>Table_9b</v>
      </c>
      <c r="B22" s="7" t="s">
        <v>84</v>
      </c>
    </row>
    <row r="23" spans="1:2" x14ac:dyDescent="0.35">
      <c r="A23" s="8" t="str">
        <f>HYPERLINK("#'Table_10a'!A1", "Table_10a")</f>
        <v>Table_10a</v>
      </c>
      <c r="B23" s="7" t="s">
        <v>85</v>
      </c>
    </row>
    <row r="24" spans="1:2" x14ac:dyDescent="0.35">
      <c r="A24" s="8" t="str">
        <f>HYPERLINK("#'Table_10b'!A1", "Table_10b")</f>
        <v>Table_10b</v>
      </c>
      <c r="B24" s="7" t="s">
        <v>86</v>
      </c>
    </row>
    <row r="25" spans="1:2" x14ac:dyDescent="0.35">
      <c r="A25" s="8" t="str">
        <f>HYPERLINK("#'Table_10c'!A1", "Table_10c")</f>
        <v>Table_10c</v>
      </c>
      <c r="B25" s="7" t="s">
        <v>87</v>
      </c>
    </row>
    <row r="26" spans="1:2" x14ac:dyDescent="0.35">
      <c r="A26" s="8" t="str">
        <f>HYPERLINK("#'Table_10d'!A1", "Table_10d")</f>
        <v>Table_10d</v>
      </c>
      <c r="B26" s="7" t="s">
        <v>88</v>
      </c>
    </row>
    <row r="27" spans="1:2" x14ac:dyDescent="0.35">
      <c r="A27" s="8" t="str">
        <f>HYPERLINK("#'Table_11'!A1", "Table_11")</f>
        <v>Table_11</v>
      </c>
      <c r="B27" s="7" t="s">
        <v>89</v>
      </c>
    </row>
    <row r="28" spans="1:2" x14ac:dyDescent="0.35">
      <c r="A28" s="8" t="str">
        <f>HYPERLINK("#'Table_12'!A1", "Table_12")</f>
        <v>Table_12</v>
      </c>
      <c r="B28" s="7" t="s">
        <v>90</v>
      </c>
    </row>
    <row r="29" spans="1:2" x14ac:dyDescent="0.35">
      <c r="A29" s="8" t="str">
        <f>HYPERLINK("#'Table_13'!A1", "Table_13")</f>
        <v>Table_13</v>
      </c>
      <c r="B29" s="7" t="s">
        <v>91</v>
      </c>
    </row>
    <row r="30" spans="1:2" x14ac:dyDescent="0.35">
      <c r="A30" s="8" t="str">
        <f>HYPERLINK("#'Table_14'!A1", "Table_14")</f>
        <v>Table_14</v>
      </c>
      <c r="B30" s="7" t="s">
        <v>92</v>
      </c>
    </row>
    <row r="31" spans="1:2" x14ac:dyDescent="0.35">
      <c r="A31" s="8" t="str">
        <f>HYPERLINK("#'Table_15'!A1", "Table_15")</f>
        <v>Table_15</v>
      </c>
      <c r="B31" s="7" t="s">
        <v>93</v>
      </c>
    </row>
    <row r="32" spans="1:2" x14ac:dyDescent="0.35">
      <c r="A32" s="8" t="str">
        <f>HYPERLINK("#'Table_16'!A1", "Table_16")</f>
        <v>Table_16</v>
      </c>
      <c r="B32" s="7" t="s">
        <v>94</v>
      </c>
    </row>
    <row r="33" spans="1:2" x14ac:dyDescent="0.35">
      <c r="A33" s="8" t="str">
        <f>HYPERLINK("#'Table_17'!A1", "Table_17")</f>
        <v>Table_17</v>
      </c>
      <c r="B33" s="7" t="s">
        <v>95</v>
      </c>
    </row>
    <row r="34" spans="1:2" x14ac:dyDescent="0.35">
      <c r="A34" s="8" t="str">
        <f>HYPERLINK("#'Table_18a'!A1", "Table_18a")</f>
        <v>Table_18a</v>
      </c>
      <c r="B34" s="7" t="s">
        <v>96</v>
      </c>
    </row>
    <row r="35" spans="1:2" x14ac:dyDescent="0.35">
      <c r="A35" s="8" t="str">
        <f>HYPERLINK("#'Table_18b'!A1", "Table_18b")</f>
        <v>Table_18b</v>
      </c>
      <c r="B35" s="7" t="s">
        <v>97</v>
      </c>
    </row>
    <row r="36" spans="1:2" x14ac:dyDescent="0.35">
      <c r="A36" s="8" t="str">
        <f>HYPERLINK("#'Table_18c'!A1", "Table_18c")</f>
        <v>Table_18c</v>
      </c>
      <c r="B36" s="7" t="s">
        <v>98</v>
      </c>
    </row>
    <row r="37" spans="1:2" x14ac:dyDescent="0.35">
      <c r="A37" s="8" t="str">
        <f>HYPERLINK("#'Table_19'!A1", "Table_19")</f>
        <v>Table_19</v>
      </c>
      <c r="B37" s="7" t="s">
        <v>99</v>
      </c>
    </row>
    <row r="38" spans="1:2" x14ac:dyDescent="0.35">
      <c r="A38" s="8" t="str">
        <f>HYPERLINK("#'Table_20'!A1", "Table_20")</f>
        <v>Table_20</v>
      </c>
      <c r="B38" s="7" t="s">
        <v>100</v>
      </c>
    </row>
    <row r="39" spans="1:2" x14ac:dyDescent="0.35">
      <c r="A39" s="8" t="str">
        <f>HYPERLINK("#'Table_21a'!A1", "Table_21a")</f>
        <v>Table_21a</v>
      </c>
      <c r="B39" s="7" t="s">
        <v>101</v>
      </c>
    </row>
    <row r="40" spans="1:2" x14ac:dyDescent="0.35">
      <c r="A40" s="8" t="str">
        <f>HYPERLINK("#'Table_21b'!A1", "Table_21b")</f>
        <v>Table_21b</v>
      </c>
      <c r="B40" s="7" t="s">
        <v>102</v>
      </c>
    </row>
    <row r="41" spans="1:2" x14ac:dyDescent="0.35">
      <c r="A41" s="8" t="str">
        <f>HYPERLINK("#'Table_21c'!A1", "Table_21c")</f>
        <v>Table_21c</v>
      </c>
      <c r="B41" s="7" t="s">
        <v>103</v>
      </c>
    </row>
    <row r="42" spans="1:2" x14ac:dyDescent="0.35">
      <c r="A42" s="8" t="str">
        <f>HYPERLINK("#'Table_22'!A1", "Table_22")</f>
        <v>Table_22</v>
      </c>
      <c r="B42" s="7" t="s">
        <v>104</v>
      </c>
    </row>
  </sheetData>
  <pageMargins left="0.7" right="0.7" top="0.75" bottom="0.75" header="0.3" footer="0.3"/>
  <pageSetup paperSize="9"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K33"/>
  <sheetViews>
    <sheetView showGridLines="0" workbookViewId="0"/>
  </sheetViews>
  <sheetFormatPr defaultColWidth="11.07421875" defaultRowHeight="15.5" x14ac:dyDescent="0.35"/>
  <cols>
    <col min="1" max="1" width="60.69140625" customWidth="1"/>
    <col min="2" max="11" width="8.69140625" customWidth="1"/>
  </cols>
  <sheetData>
    <row r="1" spans="1:11" ht="20" x14ac:dyDescent="0.4">
      <c r="A1" s="5" t="s">
        <v>394</v>
      </c>
    </row>
    <row r="2" spans="1:11" x14ac:dyDescent="0.35">
      <c r="A2" t="s">
        <v>62</v>
      </c>
    </row>
    <row r="3" spans="1:11" x14ac:dyDescent="0.35">
      <c r="A3" t="s">
        <v>395</v>
      </c>
    </row>
    <row r="4" spans="1:11" x14ac:dyDescent="0.35">
      <c r="A4" s="21" t="s">
        <v>143</v>
      </c>
      <c r="B4" s="21" t="s">
        <v>108</v>
      </c>
      <c r="C4" s="21" t="s">
        <v>109</v>
      </c>
      <c r="D4" s="21" t="s">
        <v>110</v>
      </c>
      <c r="E4" s="21" t="s">
        <v>111</v>
      </c>
      <c r="F4" s="21" t="s">
        <v>112</v>
      </c>
      <c r="G4" s="21" t="s">
        <v>113</v>
      </c>
      <c r="H4" s="21" t="s">
        <v>114</v>
      </c>
      <c r="I4" s="21" t="s">
        <v>115</v>
      </c>
      <c r="J4" s="21" t="s">
        <v>116</v>
      </c>
      <c r="K4" s="21" t="s">
        <v>117</v>
      </c>
    </row>
    <row r="5" spans="1:11" x14ac:dyDescent="0.35">
      <c r="A5" s="11" t="s">
        <v>396</v>
      </c>
      <c r="B5" s="20">
        <v>46123</v>
      </c>
      <c r="C5" s="20">
        <v>45523</v>
      </c>
      <c r="D5" s="20">
        <v>44169</v>
      </c>
      <c r="E5" s="20">
        <v>41125</v>
      </c>
      <c r="F5" s="20">
        <v>35775</v>
      </c>
      <c r="G5" s="20">
        <v>33607</v>
      </c>
      <c r="H5" s="20">
        <v>36400</v>
      </c>
      <c r="I5" s="20">
        <v>24219</v>
      </c>
      <c r="J5" s="20">
        <v>23901</v>
      </c>
      <c r="K5" s="20">
        <v>26562</v>
      </c>
    </row>
    <row r="6" spans="1:11" x14ac:dyDescent="0.35">
      <c r="A6" s="9" t="s">
        <v>397</v>
      </c>
      <c r="B6" s="18">
        <v>2789</v>
      </c>
      <c r="C6" s="18">
        <v>2843</v>
      </c>
      <c r="D6" s="18">
        <v>3040</v>
      </c>
      <c r="E6" s="18">
        <v>2886</v>
      </c>
      <c r="F6" s="18">
        <v>2587</v>
      </c>
      <c r="G6" s="18">
        <v>2543</v>
      </c>
      <c r="H6" s="18">
        <v>3206</v>
      </c>
      <c r="I6" s="18">
        <v>2757</v>
      </c>
      <c r="J6" s="18">
        <v>2427</v>
      </c>
      <c r="K6" s="18">
        <v>2587</v>
      </c>
    </row>
    <row r="7" spans="1:11" x14ac:dyDescent="0.35">
      <c r="A7" s="9" t="s">
        <v>160</v>
      </c>
      <c r="B7" s="18">
        <v>9334</v>
      </c>
      <c r="C7" s="18">
        <v>9368</v>
      </c>
      <c r="D7" s="18">
        <v>9096</v>
      </c>
      <c r="E7" s="18">
        <v>8071</v>
      </c>
      <c r="F7" s="18">
        <v>6452</v>
      </c>
      <c r="G7" s="18">
        <v>5729</v>
      </c>
      <c r="H7" s="18">
        <v>5832</v>
      </c>
      <c r="I7" s="18">
        <v>3261</v>
      </c>
      <c r="J7" s="18">
        <v>3027</v>
      </c>
      <c r="K7" s="18">
        <v>3339</v>
      </c>
    </row>
    <row r="8" spans="1:11" x14ac:dyDescent="0.35">
      <c r="A8" s="9" t="s">
        <v>164</v>
      </c>
      <c r="B8" s="18">
        <v>1414</v>
      </c>
      <c r="C8" s="18">
        <v>1574</v>
      </c>
      <c r="D8" s="18">
        <v>1434</v>
      </c>
      <c r="E8" s="18">
        <v>1370</v>
      </c>
      <c r="F8" s="18">
        <v>1589</v>
      </c>
      <c r="G8" s="18">
        <v>1455</v>
      </c>
      <c r="H8" s="18">
        <v>1489</v>
      </c>
      <c r="I8" s="18">
        <v>1023</v>
      </c>
      <c r="J8" s="18">
        <v>868</v>
      </c>
      <c r="K8" s="18">
        <v>935</v>
      </c>
    </row>
    <row r="9" spans="1:11" x14ac:dyDescent="0.35">
      <c r="A9" s="9" t="s">
        <v>173</v>
      </c>
      <c r="B9" s="18">
        <v>7651</v>
      </c>
      <c r="C9" s="18">
        <v>6707</v>
      </c>
      <c r="D9" s="18">
        <v>6400</v>
      </c>
      <c r="E9" s="18">
        <v>6163</v>
      </c>
      <c r="F9" s="18">
        <v>5570</v>
      </c>
      <c r="G9" s="18">
        <v>5398</v>
      </c>
      <c r="H9" s="18">
        <v>5589</v>
      </c>
      <c r="I9" s="18">
        <v>3042</v>
      </c>
      <c r="J9" s="18">
        <v>3085</v>
      </c>
      <c r="K9" s="18">
        <v>3587</v>
      </c>
    </row>
    <row r="10" spans="1:11" x14ac:dyDescent="0.35">
      <c r="A10" s="9" t="s">
        <v>182</v>
      </c>
      <c r="B10" s="18">
        <v>2488</v>
      </c>
      <c r="C10" s="18">
        <v>2406</v>
      </c>
      <c r="D10" s="18">
        <v>2456</v>
      </c>
      <c r="E10" s="18">
        <v>2511</v>
      </c>
      <c r="F10" s="18">
        <v>2230</v>
      </c>
      <c r="G10" s="18">
        <v>2274</v>
      </c>
      <c r="H10" s="18">
        <v>2443</v>
      </c>
      <c r="I10" s="18">
        <v>1895</v>
      </c>
      <c r="J10" s="18">
        <v>1724</v>
      </c>
      <c r="K10" s="18">
        <v>1837</v>
      </c>
    </row>
    <row r="11" spans="1:11" x14ac:dyDescent="0.35">
      <c r="A11" s="9" t="s">
        <v>188</v>
      </c>
      <c r="B11" s="18">
        <v>1584</v>
      </c>
      <c r="C11" s="18">
        <v>1471</v>
      </c>
      <c r="D11" s="18">
        <v>1243</v>
      </c>
      <c r="E11" s="18">
        <v>1265</v>
      </c>
      <c r="F11" s="18">
        <v>1422</v>
      </c>
      <c r="G11" s="18">
        <v>1510</v>
      </c>
      <c r="H11" s="18">
        <v>1665</v>
      </c>
      <c r="I11" s="18">
        <v>1017</v>
      </c>
      <c r="J11" s="18">
        <v>953</v>
      </c>
      <c r="K11" s="18">
        <v>1090</v>
      </c>
    </row>
    <row r="12" spans="1:11" x14ac:dyDescent="0.35">
      <c r="A12" s="9" t="s">
        <v>398</v>
      </c>
      <c r="B12" s="18">
        <v>2321</v>
      </c>
      <c r="C12" s="18">
        <v>2571</v>
      </c>
      <c r="D12" s="18">
        <v>2646</v>
      </c>
      <c r="E12" s="18">
        <v>2346</v>
      </c>
      <c r="F12" s="18">
        <v>1907</v>
      </c>
      <c r="G12" s="18">
        <v>1809</v>
      </c>
      <c r="H12" s="18">
        <v>1888</v>
      </c>
      <c r="I12" s="18">
        <v>1015</v>
      </c>
      <c r="J12" s="18">
        <v>1095</v>
      </c>
      <c r="K12" s="18">
        <v>1336</v>
      </c>
    </row>
    <row r="13" spans="1:11" x14ac:dyDescent="0.35">
      <c r="A13" s="9" t="s">
        <v>399</v>
      </c>
      <c r="B13" s="18">
        <v>8144</v>
      </c>
      <c r="C13" s="18">
        <v>8031</v>
      </c>
      <c r="D13" s="18">
        <v>7952</v>
      </c>
      <c r="E13" s="18">
        <v>7138</v>
      </c>
      <c r="F13" s="18">
        <v>6765</v>
      </c>
      <c r="G13" s="18">
        <v>6492</v>
      </c>
      <c r="H13" s="18">
        <v>7388</v>
      </c>
      <c r="I13" s="18">
        <v>7022</v>
      </c>
      <c r="J13" s="18">
        <v>7584</v>
      </c>
      <c r="K13" s="18">
        <v>8238</v>
      </c>
    </row>
    <row r="14" spans="1:11" x14ac:dyDescent="0.35">
      <c r="A14" s="9" t="s">
        <v>195</v>
      </c>
      <c r="B14" s="18">
        <v>7150</v>
      </c>
      <c r="C14" s="18">
        <v>7306</v>
      </c>
      <c r="D14" s="18">
        <v>6776</v>
      </c>
      <c r="E14" s="18">
        <v>6332</v>
      </c>
      <c r="F14" s="18">
        <v>4634</v>
      </c>
      <c r="G14" s="18">
        <v>4049</v>
      </c>
      <c r="H14" s="18">
        <v>4333</v>
      </c>
      <c r="I14" s="18">
        <v>2103</v>
      </c>
      <c r="J14" s="18">
        <v>1851</v>
      </c>
      <c r="K14" s="18">
        <v>2029</v>
      </c>
    </row>
    <row r="15" spans="1:11" x14ac:dyDescent="0.35">
      <c r="A15" s="9" t="s">
        <v>400</v>
      </c>
      <c r="B15" s="18">
        <v>606</v>
      </c>
      <c r="C15" s="18">
        <v>480</v>
      </c>
      <c r="D15" s="18">
        <v>436</v>
      </c>
      <c r="E15" s="18">
        <v>312</v>
      </c>
      <c r="F15" s="18">
        <v>234</v>
      </c>
      <c r="G15" s="18">
        <v>186</v>
      </c>
      <c r="H15" s="18">
        <v>179</v>
      </c>
      <c r="I15" s="18">
        <v>66</v>
      </c>
      <c r="J15" s="18">
        <v>83</v>
      </c>
      <c r="K15" s="18">
        <v>84</v>
      </c>
    </row>
    <row r="16" spans="1:11" x14ac:dyDescent="0.35">
      <c r="A16" s="9" t="s">
        <v>199</v>
      </c>
      <c r="B16" s="18">
        <v>901</v>
      </c>
      <c r="C16" s="18">
        <v>1012</v>
      </c>
      <c r="D16" s="18">
        <v>892</v>
      </c>
      <c r="E16" s="18">
        <v>778</v>
      </c>
      <c r="F16" s="18">
        <v>606</v>
      </c>
      <c r="G16" s="18">
        <v>555</v>
      </c>
      <c r="H16" s="18">
        <v>631</v>
      </c>
      <c r="I16" s="18">
        <v>371</v>
      </c>
      <c r="J16" s="18">
        <v>405</v>
      </c>
      <c r="K16" s="18">
        <v>460</v>
      </c>
    </row>
    <row r="17" spans="1:11" x14ac:dyDescent="0.35">
      <c r="A17" s="9" t="s">
        <v>205</v>
      </c>
      <c r="B17" s="18">
        <v>1716</v>
      </c>
      <c r="C17" s="18">
        <v>1730</v>
      </c>
      <c r="D17" s="18">
        <v>1768</v>
      </c>
      <c r="E17" s="18">
        <v>1925</v>
      </c>
      <c r="F17" s="18">
        <v>1761</v>
      </c>
      <c r="G17" s="18">
        <v>1584</v>
      </c>
      <c r="H17" s="18">
        <v>1726</v>
      </c>
      <c r="I17" s="18">
        <v>639</v>
      </c>
      <c r="J17" s="18">
        <v>788</v>
      </c>
      <c r="K17" s="18">
        <v>1030</v>
      </c>
    </row>
    <row r="18" spans="1:11" x14ac:dyDescent="0.35">
      <c r="A18" s="9" t="s">
        <v>401</v>
      </c>
      <c r="B18" s="18">
        <v>14</v>
      </c>
      <c r="C18" s="18">
        <v>12</v>
      </c>
      <c r="D18" s="18">
        <v>20</v>
      </c>
      <c r="E18" s="18">
        <v>18</v>
      </c>
      <c r="F18" s="18">
        <v>13</v>
      </c>
      <c r="G18" s="18">
        <v>15</v>
      </c>
      <c r="H18" s="18">
        <v>24</v>
      </c>
      <c r="I18" s="18">
        <v>4</v>
      </c>
      <c r="J18" s="18">
        <v>9</v>
      </c>
      <c r="K18" s="18">
        <v>7</v>
      </c>
    </row>
    <row r="19" spans="1:11" x14ac:dyDescent="0.35">
      <c r="A19" s="11" t="s">
        <v>317</v>
      </c>
      <c r="B19" s="20">
        <v>100</v>
      </c>
      <c r="C19" s="20">
        <v>100</v>
      </c>
      <c r="D19" s="20">
        <v>100</v>
      </c>
      <c r="E19" s="20">
        <v>100</v>
      </c>
      <c r="F19" s="20">
        <v>100</v>
      </c>
      <c r="G19" s="20">
        <v>100</v>
      </c>
      <c r="H19" s="20">
        <v>100</v>
      </c>
      <c r="I19" s="20">
        <v>100</v>
      </c>
      <c r="J19" s="20">
        <v>100</v>
      </c>
      <c r="K19" s="20">
        <v>100</v>
      </c>
    </row>
    <row r="20" spans="1:11" x14ac:dyDescent="0.35">
      <c r="A20" s="9" t="s">
        <v>402</v>
      </c>
      <c r="B20" s="18">
        <v>6.0468746612319197</v>
      </c>
      <c r="C20" s="18">
        <v>6.2451947367264902</v>
      </c>
      <c r="D20" s="18">
        <v>6.8826552559487402</v>
      </c>
      <c r="E20" s="18">
        <v>7.0176291793313101</v>
      </c>
      <c r="F20" s="18">
        <v>7.2313067784765899</v>
      </c>
      <c r="G20" s="18">
        <v>7.5668759484631201</v>
      </c>
      <c r="H20" s="18">
        <v>8.8076923076923102</v>
      </c>
      <c r="I20" s="18">
        <v>11.383624427102699</v>
      </c>
      <c r="J20" s="18">
        <v>10.154386845738699</v>
      </c>
      <c r="K20" s="18">
        <v>9.7394774489872695</v>
      </c>
    </row>
    <row r="21" spans="1:11" x14ac:dyDescent="0.35">
      <c r="A21" s="9" t="s">
        <v>403</v>
      </c>
      <c r="B21" s="18">
        <v>20.237191856557502</v>
      </c>
      <c r="C21" s="18">
        <v>20.5786086154252</v>
      </c>
      <c r="D21" s="18">
        <v>20.593629015825599</v>
      </c>
      <c r="E21" s="18">
        <v>19.6255319148936</v>
      </c>
      <c r="F21" s="18">
        <v>18.034940600978299</v>
      </c>
      <c r="G21" s="18">
        <v>17.047043770643</v>
      </c>
      <c r="H21" s="18">
        <v>16.021978021978001</v>
      </c>
      <c r="I21" s="18">
        <v>13.464635203765599</v>
      </c>
      <c r="J21" s="18">
        <v>12.664742061001601</v>
      </c>
      <c r="K21" s="18">
        <v>12.570589564038899</v>
      </c>
    </row>
    <row r="22" spans="1:11" x14ac:dyDescent="0.35">
      <c r="A22" s="9" t="s">
        <v>404</v>
      </c>
      <c r="B22" s="18">
        <v>3.0657155865836998</v>
      </c>
      <c r="C22" s="18">
        <v>3.4575928651450898</v>
      </c>
      <c r="D22" s="18">
        <v>3.2466209332337201</v>
      </c>
      <c r="E22" s="18">
        <v>3.3313069908814601</v>
      </c>
      <c r="F22" s="18">
        <v>4.4416491963661802</v>
      </c>
      <c r="G22" s="18">
        <v>4.3294551730294302</v>
      </c>
      <c r="H22" s="18">
        <v>4.0906593406593403</v>
      </c>
      <c r="I22" s="18">
        <v>4.2239563978694399</v>
      </c>
      <c r="J22" s="18">
        <v>3.6316472114137501</v>
      </c>
      <c r="K22" s="18">
        <v>3.5200662600707799</v>
      </c>
    </row>
    <row r="23" spans="1:11" x14ac:dyDescent="0.35">
      <c r="A23" s="9" t="s">
        <v>405</v>
      </c>
      <c r="B23" s="18">
        <v>16.588253149187999</v>
      </c>
      <c r="C23" s="18">
        <v>14.733211783054699</v>
      </c>
      <c r="D23" s="18">
        <v>14.4898005388395</v>
      </c>
      <c r="E23" s="18">
        <v>14.986018237082099</v>
      </c>
      <c r="F23" s="18">
        <v>15.569531795946901</v>
      </c>
      <c r="G23" s="18">
        <v>16.062129913410899</v>
      </c>
      <c r="H23" s="18">
        <v>15.3543956043956</v>
      </c>
      <c r="I23" s="18">
        <v>12.56038647343</v>
      </c>
      <c r="J23" s="18">
        <v>12.9074097318104</v>
      </c>
      <c r="K23" s="18">
        <v>13.5042541977261</v>
      </c>
    </row>
    <row r="24" spans="1:11" x14ac:dyDescent="0.35">
      <c r="A24" s="9" t="s">
        <v>406</v>
      </c>
      <c r="B24" s="18">
        <v>5.3942718383452899</v>
      </c>
      <c r="C24" s="18">
        <v>5.2852404279155598</v>
      </c>
      <c r="D24" s="18">
        <v>5.5604609567796404</v>
      </c>
      <c r="E24" s="18">
        <v>6.1057750759878404</v>
      </c>
      <c r="F24" s="18">
        <v>6.23340321453529</v>
      </c>
      <c r="G24" s="18">
        <v>6.7664474663016598</v>
      </c>
      <c r="H24" s="18">
        <v>6.7115384615384599</v>
      </c>
      <c r="I24" s="18">
        <v>7.8244353606672403</v>
      </c>
      <c r="J24" s="18">
        <v>7.2130873185222404</v>
      </c>
      <c r="K24" s="18">
        <v>6.91589488743318</v>
      </c>
    </row>
    <row r="25" spans="1:11" x14ac:dyDescent="0.35">
      <c r="A25" s="9" t="s">
        <v>407</v>
      </c>
      <c r="B25" s="18">
        <v>3.4342952539947502</v>
      </c>
      <c r="C25" s="18">
        <v>3.2313336115809599</v>
      </c>
      <c r="D25" s="18">
        <v>2.8141909484027301</v>
      </c>
      <c r="E25" s="18">
        <v>3.07598784194529</v>
      </c>
      <c r="F25" s="18">
        <v>3.9748427672956002</v>
      </c>
      <c r="G25" s="18">
        <v>4.4931115541405102</v>
      </c>
      <c r="H25" s="18">
        <v>4.5741758241758204</v>
      </c>
      <c r="I25" s="18">
        <v>4.1991824600520298</v>
      </c>
      <c r="J25" s="18">
        <v>3.9872808669093298</v>
      </c>
      <c r="K25" s="18">
        <v>4.1036066561252902</v>
      </c>
    </row>
    <row r="26" spans="1:11" x14ac:dyDescent="0.35">
      <c r="A26" s="9" t="s">
        <v>408</v>
      </c>
      <c r="B26" s="18">
        <v>5.0321965180061996</v>
      </c>
      <c r="C26" s="18">
        <v>5.6476945719746103</v>
      </c>
      <c r="D26" s="18">
        <v>5.9906269102764398</v>
      </c>
      <c r="E26" s="18">
        <v>5.7045592705167198</v>
      </c>
      <c r="F26" s="18">
        <v>5.3305380852550703</v>
      </c>
      <c r="G26" s="18">
        <v>5.3828071532716404</v>
      </c>
      <c r="H26" s="18">
        <v>5.1868131868131897</v>
      </c>
      <c r="I26" s="18">
        <v>4.1909244807795503</v>
      </c>
      <c r="J26" s="18">
        <v>4.5813982678549001</v>
      </c>
      <c r="K26" s="18">
        <v>5.0297417363150396</v>
      </c>
    </row>
    <row r="27" spans="1:11" x14ac:dyDescent="0.35">
      <c r="A27" s="9" t="s">
        <v>409</v>
      </c>
      <c r="B27" s="18">
        <v>17.6571341846801</v>
      </c>
      <c r="C27" s="18">
        <v>17.6416317026558</v>
      </c>
      <c r="D27" s="18">
        <v>18.003577169507999</v>
      </c>
      <c r="E27" s="18">
        <v>17.356838905775099</v>
      </c>
      <c r="F27" s="18">
        <v>18.909853249475901</v>
      </c>
      <c r="G27" s="18">
        <v>19.317404112238499</v>
      </c>
      <c r="H27" s="18">
        <v>20.296703296703299</v>
      </c>
      <c r="I27" s="18">
        <v>28.993765225649302</v>
      </c>
      <c r="J27" s="18">
        <v>31.730889920923801</v>
      </c>
      <c r="K27" s="18">
        <v>31.014230856110199</v>
      </c>
    </row>
    <row r="28" spans="1:11" x14ac:dyDescent="0.35">
      <c r="A28" s="9" t="s">
        <v>410</v>
      </c>
      <c r="B28" s="18">
        <v>15.5020271881708</v>
      </c>
      <c r="C28" s="18">
        <v>16.049030160578202</v>
      </c>
      <c r="D28" s="18">
        <v>15.341076320496301</v>
      </c>
      <c r="E28" s="18">
        <v>15.3969604863222</v>
      </c>
      <c r="F28" s="18">
        <v>12.953179594689001</v>
      </c>
      <c r="G28" s="18">
        <v>12.048085220340999</v>
      </c>
      <c r="H28" s="18">
        <v>11.903846153846199</v>
      </c>
      <c r="I28" s="18">
        <v>8.6832652050043393</v>
      </c>
      <c r="J28" s="18">
        <v>7.7444458390862296</v>
      </c>
      <c r="K28" s="18">
        <v>7.6387320231910296</v>
      </c>
    </row>
    <row r="29" spans="1:11" x14ac:dyDescent="0.35">
      <c r="A29" s="9" t="s">
        <v>411</v>
      </c>
      <c r="B29" s="18">
        <v>1.3138781085358699</v>
      </c>
      <c r="C29" s="18">
        <v>1.0544120554445</v>
      </c>
      <c r="D29" s="18">
        <v>0.98711766170843795</v>
      </c>
      <c r="E29" s="18">
        <v>0.75866261398176305</v>
      </c>
      <c r="F29" s="18">
        <v>0.65408805031446504</v>
      </c>
      <c r="G29" s="18">
        <v>0.55345612521200904</v>
      </c>
      <c r="H29" s="18">
        <v>0.49175824175824201</v>
      </c>
      <c r="I29" s="18">
        <v>0.27251331599157702</v>
      </c>
      <c r="J29" s="18">
        <v>0.34726580477804297</v>
      </c>
      <c r="K29" s="18">
        <v>0.31624124689405902</v>
      </c>
    </row>
    <row r="30" spans="1:11" x14ac:dyDescent="0.35">
      <c r="A30" s="9" t="s">
        <v>412</v>
      </c>
      <c r="B30" s="18">
        <v>1.95347223727858</v>
      </c>
      <c r="C30" s="18">
        <v>2.2230520835621599</v>
      </c>
      <c r="D30" s="18">
        <v>2.0195159501007498</v>
      </c>
      <c r="E30" s="18">
        <v>1.8917933130699101</v>
      </c>
      <c r="F30" s="18">
        <v>1.6939203354297701</v>
      </c>
      <c r="G30" s="18">
        <v>1.6514416639390599</v>
      </c>
      <c r="H30" s="18">
        <v>1.73351648351648</v>
      </c>
      <c r="I30" s="18">
        <v>1.53185515504356</v>
      </c>
      <c r="J30" s="18">
        <v>1.6944897703024999</v>
      </c>
      <c r="K30" s="18">
        <v>1.73179730441985</v>
      </c>
    </row>
    <row r="31" spans="1:11" x14ac:dyDescent="0.35">
      <c r="A31" s="9" t="s">
        <v>413</v>
      </c>
      <c r="B31" s="18">
        <v>3.7204865251609802</v>
      </c>
      <c r="C31" s="18">
        <v>3.8002767831645499</v>
      </c>
      <c r="D31" s="18">
        <v>4.0028073988544</v>
      </c>
      <c r="E31" s="18">
        <v>4.68085106382979</v>
      </c>
      <c r="F31" s="18">
        <v>4.9224318658280897</v>
      </c>
      <c r="G31" s="18">
        <v>4.7133037759990497</v>
      </c>
      <c r="H31" s="18">
        <v>4.74175824175824</v>
      </c>
      <c r="I31" s="18">
        <v>2.6384243775548102</v>
      </c>
      <c r="J31" s="18">
        <v>3.2969331827120198</v>
      </c>
      <c r="K31" s="18">
        <v>3.87772005120096</v>
      </c>
    </row>
    <row r="32" spans="1:11" x14ac:dyDescent="0.35">
      <c r="A32" s="9" t="s">
        <v>414</v>
      </c>
      <c r="B32" s="18">
        <v>3.0353619669145501E-2</v>
      </c>
      <c r="C32" s="18">
        <v>2.6360301386112499E-2</v>
      </c>
      <c r="D32" s="18">
        <v>4.5280626683873303E-2</v>
      </c>
      <c r="E32" s="18">
        <v>4.3768996960486299E-2</v>
      </c>
      <c r="F32" s="18">
        <v>3.6338225017470298E-2</v>
      </c>
      <c r="G32" s="18">
        <v>4.4633558484839499E-2</v>
      </c>
      <c r="H32" s="18">
        <v>6.5934065934065894E-2</v>
      </c>
      <c r="I32" s="18">
        <v>1.6515958544944101E-2</v>
      </c>
      <c r="J32" s="18">
        <v>3.76553282289444E-2</v>
      </c>
      <c r="K32" s="18">
        <v>2.63534372411716E-2</v>
      </c>
    </row>
    <row r="33" spans="1:1" x14ac:dyDescent="0.35">
      <c r="A33"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7"/>
  <sheetViews>
    <sheetView showGridLines="0" workbookViewId="0">
      <selection activeCell="M5" sqref="M5"/>
    </sheetView>
  </sheetViews>
  <sheetFormatPr defaultColWidth="11.07421875" defaultRowHeight="15.5" x14ac:dyDescent="0.35"/>
  <cols>
    <col min="1" max="1" width="52.69140625" customWidth="1"/>
    <col min="2" max="11" width="8.69140625" customWidth="1"/>
    <col min="12" max="13" width="15.69140625" customWidth="1"/>
  </cols>
  <sheetData>
    <row r="1" spans="1:13" ht="20" x14ac:dyDescent="0.4">
      <c r="A1" s="5" t="s">
        <v>415</v>
      </c>
    </row>
    <row r="2" spans="1:13" x14ac:dyDescent="0.35">
      <c r="A2" t="s">
        <v>62</v>
      </c>
    </row>
    <row r="3" spans="1:13" x14ac:dyDescent="0.35">
      <c r="A3" t="s">
        <v>416</v>
      </c>
    </row>
    <row r="4" spans="1:13" ht="31" x14ac:dyDescent="0.35">
      <c r="A4" s="21" t="s">
        <v>417</v>
      </c>
      <c r="B4" s="21" t="s">
        <v>108</v>
      </c>
      <c r="C4" s="21" t="s">
        <v>109</v>
      </c>
      <c r="D4" s="21" t="s">
        <v>110</v>
      </c>
      <c r="E4" s="21" t="s">
        <v>111</v>
      </c>
      <c r="F4" s="21" t="s">
        <v>112</v>
      </c>
      <c r="G4" s="21" t="s">
        <v>113</v>
      </c>
      <c r="H4" s="21" t="s">
        <v>114</v>
      </c>
      <c r="I4" s="21" t="s">
        <v>115</v>
      </c>
      <c r="J4" s="21" t="s">
        <v>116</v>
      </c>
      <c r="K4" s="21" t="s">
        <v>117</v>
      </c>
      <c r="L4" s="21" t="s">
        <v>232</v>
      </c>
      <c r="M4" s="21" t="s">
        <v>233</v>
      </c>
    </row>
    <row r="5" spans="1:13" x14ac:dyDescent="0.35">
      <c r="A5" s="11" t="s">
        <v>418</v>
      </c>
      <c r="B5" s="20">
        <v>8003</v>
      </c>
      <c r="C5" s="20">
        <v>8547</v>
      </c>
      <c r="D5" s="20">
        <v>8589</v>
      </c>
      <c r="E5" s="20">
        <v>7702</v>
      </c>
      <c r="F5" s="20">
        <v>7000</v>
      </c>
      <c r="G5" s="20">
        <v>6504</v>
      </c>
      <c r="H5" s="20">
        <v>6835</v>
      </c>
      <c r="I5" s="20">
        <v>6331</v>
      </c>
      <c r="J5" s="20">
        <v>7224</v>
      </c>
      <c r="K5" s="20">
        <v>7988</v>
      </c>
      <c r="L5" s="23">
        <v>10.5758582502768</v>
      </c>
      <c r="M5" s="20">
        <v>-0.18742971385730101</v>
      </c>
    </row>
    <row r="6" spans="1:13" x14ac:dyDescent="0.35">
      <c r="A6" s="9" t="s">
        <v>419</v>
      </c>
      <c r="B6" s="18">
        <v>17.351429872297999</v>
      </c>
      <c r="C6" s="18">
        <v>18.775124662258602</v>
      </c>
      <c r="D6" s="18">
        <v>19.4457651293894</v>
      </c>
      <c r="E6" s="18">
        <v>18.728267477203602</v>
      </c>
      <c r="F6" s="18">
        <v>19.566736547868601</v>
      </c>
      <c r="G6" s="18">
        <v>19.353110959026399</v>
      </c>
      <c r="H6" s="18">
        <v>18.777472527472501</v>
      </c>
      <c r="I6" s="18">
        <v>26.140633387010201</v>
      </c>
      <c r="J6" s="18">
        <v>30.224676791766001</v>
      </c>
      <c r="K6" s="18">
        <v>30.0730366689255</v>
      </c>
      <c r="L6" s="22">
        <v>-0.50170965891622699</v>
      </c>
      <c r="M6" s="22">
        <v>73.317339782687995</v>
      </c>
    </row>
    <row r="7" spans="1:13" x14ac:dyDescent="0.35">
      <c r="A7" s="9" t="s">
        <v>264</v>
      </c>
      <c r="B7" s="18">
        <v>1412</v>
      </c>
      <c r="C7" s="18">
        <v>1355</v>
      </c>
      <c r="D7" s="18">
        <v>1384</v>
      </c>
      <c r="E7" s="18">
        <v>1302</v>
      </c>
      <c r="F7" s="18">
        <v>969</v>
      </c>
      <c r="G7" s="18">
        <v>820</v>
      </c>
      <c r="H7" s="18">
        <v>862</v>
      </c>
      <c r="I7" s="18">
        <v>689</v>
      </c>
      <c r="J7" s="18">
        <v>660</v>
      </c>
      <c r="K7" s="18">
        <v>814</v>
      </c>
      <c r="L7" s="22">
        <v>23.3333333333333</v>
      </c>
      <c r="M7" s="22">
        <v>-42.351274787535402</v>
      </c>
    </row>
    <row r="8" spans="1:13" x14ac:dyDescent="0.35">
      <c r="A8" s="9" t="s">
        <v>265</v>
      </c>
      <c r="B8" s="18">
        <v>2936</v>
      </c>
      <c r="C8" s="18">
        <v>3043</v>
      </c>
      <c r="D8" s="18">
        <v>2994</v>
      </c>
      <c r="E8" s="18">
        <v>2671</v>
      </c>
      <c r="F8" s="18">
        <v>2359</v>
      </c>
      <c r="G8" s="18">
        <v>2248</v>
      </c>
      <c r="H8" s="18">
        <v>2124</v>
      </c>
      <c r="I8" s="18">
        <v>1991</v>
      </c>
      <c r="J8" s="18">
        <v>2248</v>
      </c>
      <c r="K8" s="18">
        <v>2318</v>
      </c>
      <c r="L8" s="22">
        <v>3.11387900355873</v>
      </c>
      <c r="M8" s="22">
        <v>-21.0490463215259</v>
      </c>
    </row>
    <row r="9" spans="1:13" x14ac:dyDescent="0.35">
      <c r="A9" s="9" t="s">
        <v>266</v>
      </c>
      <c r="B9" s="18">
        <v>2050</v>
      </c>
      <c r="C9" s="18">
        <v>2262</v>
      </c>
      <c r="D9" s="18">
        <v>2301</v>
      </c>
      <c r="E9" s="18">
        <v>2084</v>
      </c>
      <c r="F9" s="18">
        <v>2105</v>
      </c>
      <c r="G9" s="18">
        <v>1993</v>
      </c>
      <c r="H9" s="18">
        <v>2214</v>
      </c>
      <c r="I9" s="18">
        <v>2006</v>
      </c>
      <c r="J9" s="18">
        <v>2436</v>
      </c>
      <c r="K9" s="18">
        <v>2649</v>
      </c>
      <c r="L9" s="22">
        <v>8.7438423645320302</v>
      </c>
      <c r="M9" s="22">
        <v>29.219512195122</v>
      </c>
    </row>
    <row r="10" spans="1:13" x14ac:dyDescent="0.35">
      <c r="A10" s="9" t="s">
        <v>267</v>
      </c>
      <c r="B10" s="18">
        <v>1605</v>
      </c>
      <c r="C10" s="18">
        <v>1887</v>
      </c>
      <c r="D10" s="18">
        <v>1910</v>
      </c>
      <c r="E10" s="18">
        <v>1645</v>
      </c>
      <c r="F10" s="18">
        <v>1567</v>
      </c>
      <c r="G10" s="18">
        <v>1443</v>
      </c>
      <c r="H10" s="18">
        <v>1635</v>
      </c>
      <c r="I10" s="18">
        <v>1645</v>
      </c>
      <c r="J10" s="18">
        <v>1880</v>
      </c>
      <c r="K10" s="18">
        <v>2207</v>
      </c>
      <c r="L10" s="22">
        <v>17.393617021276601</v>
      </c>
      <c r="M10" s="22">
        <v>37.507788161993801</v>
      </c>
    </row>
    <row r="11" spans="1:13" x14ac:dyDescent="0.35">
      <c r="A11" s="9" t="s">
        <v>256</v>
      </c>
      <c r="B11" s="18">
        <v>6939</v>
      </c>
      <c r="C11" s="18">
        <v>7413</v>
      </c>
      <c r="D11" s="18">
        <v>7364</v>
      </c>
      <c r="E11" s="18">
        <v>6597</v>
      </c>
      <c r="F11" s="18">
        <v>5972</v>
      </c>
      <c r="G11" s="18">
        <v>5578</v>
      </c>
      <c r="H11" s="18">
        <v>5811</v>
      </c>
      <c r="I11" s="18">
        <v>5554</v>
      </c>
      <c r="J11" s="18">
        <v>6248</v>
      </c>
      <c r="K11" s="18">
        <v>6965</v>
      </c>
      <c r="L11" s="22">
        <v>11.4756722151088</v>
      </c>
      <c r="M11" s="18">
        <v>0.37469375990777398</v>
      </c>
    </row>
    <row r="12" spans="1:13" x14ac:dyDescent="0.35">
      <c r="A12" s="9" t="s">
        <v>257</v>
      </c>
      <c r="B12" s="18">
        <v>1064</v>
      </c>
      <c r="C12" s="18">
        <v>1134</v>
      </c>
      <c r="D12" s="18">
        <v>1225</v>
      </c>
      <c r="E12" s="18">
        <v>1105</v>
      </c>
      <c r="F12" s="18">
        <v>1028</v>
      </c>
      <c r="G12" s="18">
        <v>926</v>
      </c>
      <c r="H12" s="18">
        <v>1024</v>
      </c>
      <c r="I12" s="18">
        <v>777</v>
      </c>
      <c r="J12" s="18">
        <v>976</v>
      </c>
      <c r="K12" s="18">
        <v>1023</v>
      </c>
      <c r="L12" s="22">
        <v>4.8155737704917998</v>
      </c>
      <c r="M12" s="22">
        <v>-3.8533834586466198</v>
      </c>
    </row>
    <row r="13" spans="1:13" x14ac:dyDescent="0.35">
      <c r="A13" s="9" t="s">
        <v>376</v>
      </c>
      <c r="B13" s="18">
        <v>2018</v>
      </c>
      <c r="C13" s="18">
        <v>2147</v>
      </c>
      <c r="D13" s="18">
        <v>2013</v>
      </c>
      <c r="E13" s="18">
        <v>1659</v>
      </c>
      <c r="F13" s="18">
        <v>1621</v>
      </c>
      <c r="G13" s="18">
        <v>1623</v>
      </c>
      <c r="H13" s="18">
        <v>1449</v>
      </c>
      <c r="I13" s="18">
        <v>1485</v>
      </c>
      <c r="J13" s="18">
        <v>1535</v>
      </c>
      <c r="K13" s="18">
        <v>1684</v>
      </c>
      <c r="L13" s="22">
        <v>9.7068403908794796</v>
      </c>
      <c r="M13" s="22">
        <v>-16.5510406342914</v>
      </c>
    </row>
    <row r="14" spans="1:13" x14ac:dyDescent="0.35">
      <c r="A14" s="9" t="s">
        <v>377</v>
      </c>
      <c r="B14" s="18">
        <v>1644</v>
      </c>
      <c r="C14" s="18">
        <v>1811</v>
      </c>
      <c r="D14" s="18">
        <v>1853</v>
      </c>
      <c r="E14" s="18">
        <v>1794</v>
      </c>
      <c r="F14" s="18">
        <v>1507</v>
      </c>
      <c r="G14" s="18">
        <v>1296</v>
      </c>
      <c r="H14" s="18">
        <v>1594</v>
      </c>
      <c r="I14" s="18">
        <v>1400</v>
      </c>
      <c r="J14" s="18">
        <v>1813</v>
      </c>
      <c r="K14" s="18">
        <v>1857</v>
      </c>
      <c r="L14" s="22">
        <v>2.4269167126309998</v>
      </c>
      <c r="M14" s="22">
        <v>12.956204379561999</v>
      </c>
    </row>
    <row r="15" spans="1:13" x14ac:dyDescent="0.35">
      <c r="A15" s="9" t="s">
        <v>420</v>
      </c>
      <c r="B15" s="18">
        <v>1508</v>
      </c>
      <c r="C15" s="18">
        <v>1555</v>
      </c>
      <c r="D15" s="18">
        <v>1509</v>
      </c>
      <c r="E15" s="18">
        <v>1342</v>
      </c>
      <c r="F15" s="18">
        <v>1160</v>
      </c>
      <c r="G15" s="18">
        <v>1097</v>
      </c>
      <c r="H15" s="18">
        <v>1113</v>
      </c>
      <c r="I15" s="18">
        <v>1143</v>
      </c>
      <c r="J15" s="18">
        <v>1230</v>
      </c>
      <c r="K15" s="18">
        <v>1294</v>
      </c>
      <c r="L15" s="22">
        <v>5.2032520325203198</v>
      </c>
      <c r="M15" s="22">
        <v>-14.190981432360701</v>
      </c>
    </row>
    <row r="16" spans="1:13" x14ac:dyDescent="0.35">
      <c r="A16" s="9" t="s">
        <v>421</v>
      </c>
      <c r="B16" s="18">
        <v>2833</v>
      </c>
      <c r="C16" s="18">
        <v>3034</v>
      </c>
      <c r="D16" s="18">
        <v>3214</v>
      </c>
      <c r="E16" s="18">
        <v>2907</v>
      </c>
      <c r="F16" s="18">
        <v>2712</v>
      </c>
      <c r="G16" s="18">
        <v>2488</v>
      </c>
      <c r="H16" s="18">
        <v>2679</v>
      </c>
      <c r="I16" s="18">
        <v>2303</v>
      </c>
      <c r="J16" s="18">
        <v>2646</v>
      </c>
      <c r="K16" s="18">
        <v>3153</v>
      </c>
      <c r="L16" s="22">
        <v>19.160997732426299</v>
      </c>
      <c r="M16" s="22">
        <v>11.2954465231204</v>
      </c>
    </row>
    <row r="17" spans="1:1" x14ac:dyDescent="0.35">
      <c r="A17"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20"/>
  <sheetViews>
    <sheetView showGridLines="0" workbookViewId="0"/>
  </sheetViews>
  <sheetFormatPr defaultColWidth="11.07421875" defaultRowHeight="15.5" x14ac:dyDescent="0.35"/>
  <cols>
    <col min="1" max="1" width="23.69140625" customWidth="1"/>
    <col min="2" max="11" width="8.69140625" customWidth="1"/>
  </cols>
  <sheetData>
    <row r="1" spans="1:11" ht="20" x14ac:dyDescent="0.4">
      <c r="A1" s="5" t="s">
        <v>422</v>
      </c>
    </row>
    <row r="2" spans="1:11" x14ac:dyDescent="0.35">
      <c r="A2" t="s">
        <v>62</v>
      </c>
    </row>
    <row r="3" spans="1:11" x14ac:dyDescent="0.35">
      <c r="A3" t="s">
        <v>423</v>
      </c>
    </row>
    <row r="4" spans="1:11" x14ac:dyDescent="0.35">
      <c r="A4" s="21" t="s">
        <v>424</v>
      </c>
      <c r="B4" s="21" t="s">
        <v>108</v>
      </c>
      <c r="C4" s="21" t="s">
        <v>109</v>
      </c>
      <c r="D4" s="21" t="s">
        <v>110</v>
      </c>
      <c r="E4" s="21" t="s">
        <v>111</v>
      </c>
      <c r="F4" s="21" t="s">
        <v>112</v>
      </c>
      <c r="G4" s="21" t="s">
        <v>113</v>
      </c>
      <c r="H4" s="21" t="s">
        <v>114</v>
      </c>
      <c r="I4" s="21" t="s">
        <v>115</v>
      </c>
      <c r="J4" s="21" t="s">
        <v>116</v>
      </c>
      <c r="K4" s="21" t="s">
        <v>117</v>
      </c>
    </row>
    <row r="5" spans="1:11" x14ac:dyDescent="0.35">
      <c r="A5" s="11" t="s">
        <v>425</v>
      </c>
      <c r="B5" s="20">
        <v>22101</v>
      </c>
      <c r="C5" s="20">
        <v>16745</v>
      </c>
      <c r="D5" s="20">
        <v>15632</v>
      </c>
      <c r="E5" s="20">
        <v>14438</v>
      </c>
      <c r="F5" s="20">
        <v>17628</v>
      </c>
      <c r="G5" s="20">
        <v>15636</v>
      </c>
      <c r="H5" s="20">
        <v>15549</v>
      </c>
      <c r="I5" s="20">
        <v>25046</v>
      </c>
      <c r="J5" s="20">
        <v>24613</v>
      </c>
      <c r="K5" s="20">
        <v>23747</v>
      </c>
    </row>
    <row r="6" spans="1:11" x14ac:dyDescent="0.35">
      <c r="A6" s="9" t="s">
        <v>426</v>
      </c>
      <c r="B6" s="18">
        <v>16635</v>
      </c>
      <c r="C6" s="18">
        <v>12728</v>
      </c>
      <c r="D6" s="18">
        <v>11761</v>
      </c>
      <c r="E6" s="18">
        <v>10763</v>
      </c>
      <c r="F6" s="18">
        <v>13391</v>
      </c>
      <c r="G6" s="18">
        <v>12024</v>
      </c>
      <c r="H6" s="18">
        <v>12051</v>
      </c>
      <c r="I6" s="18">
        <v>19701</v>
      </c>
      <c r="J6" s="18">
        <v>19608</v>
      </c>
      <c r="K6" s="18">
        <v>18661</v>
      </c>
    </row>
    <row r="7" spans="1:11" x14ac:dyDescent="0.35">
      <c r="A7" s="9" t="s">
        <v>427</v>
      </c>
      <c r="B7" s="18">
        <v>5463</v>
      </c>
      <c r="C7" s="18">
        <v>4013</v>
      </c>
      <c r="D7" s="18">
        <v>3869</v>
      </c>
      <c r="E7" s="18">
        <v>3675</v>
      </c>
      <c r="F7" s="18">
        <v>4233</v>
      </c>
      <c r="G7" s="18">
        <v>3607</v>
      </c>
      <c r="H7" s="18">
        <v>3496</v>
      </c>
      <c r="I7" s="18">
        <v>5341</v>
      </c>
      <c r="J7" s="18">
        <v>4993</v>
      </c>
      <c r="K7" s="18">
        <v>5063</v>
      </c>
    </row>
    <row r="8" spans="1:11" x14ac:dyDescent="0.35">
      <c r="A8" s="9" t="s">
        <v>428</v>
      </c>
      <c r="B8" s="18">
        <v>3</v>
      </c>
      <c r="C8" s="18">
        <v>4</v>
      </c>
      <c r="D8" s="18">
        <v>2</v>
      </c>
      <c r="E8" s="18">
        <v>0</v>
      </c>
      <c r="F8" s="18">
        <v>4</v>
      </c>
      <c r="G8" s="18">
        <v>5</v>
      </c>
      <c r="H8" s="18">
        <v>2</v>
      </c>
      <c r="I8" s="18">
        <v>4</v>
      </c>
      <c r="J8" s="18">
        <v>12</v>
      </c>
      <c r="K8" s="18">
        <v>24</v>
      </c>
    </row>
    <row r="9" spans="1:11" x14ac:dyDescent="0.35">
      <c r="A9" s="9" t="s">
        <v>264</v>
      </c>
      <c r="B9" s="18">
        <v>3991</v>
      </c>
      <c r="C9" s="18">
        <v>2810</v>
      </c>
      <c r="D9" s="18">
        <v>2542</v>
      </c>
      <c r="E9" s="18">
        <v>2224</v>
      </c>
      <c r="F9" s="18">
        <v>2453</v>
      </c>
      <c r="G9" s="18">
        <v>2156</v>
      </c>
      <c r="H9" s="18">
        <v>2198</v>
      </c>
      <c r="I9" s="18">
        <v>2792</v>
      </c>
      <c r="J9" s="18">
        <v>2947</v>
      </c>
      <c r="K9" s="18">
        <v>3148</v>
      </c>
    </row>
    <row r="10" spans="1:11" x14ac:dyDescent="0.35">
      <c r="A10" s="9" t="s">
        <v>265</v>
      </c>
      <c r="B10" s="18">
        <v>7201</v>
      </c>
      <c r="C10" s="18">
        <v>5354</v>
      </c>
      <c r="D10" s="18">
        <v>4826</v>
      </c>
      <c r="E10" s="18">
        <v>4415</v>
      </c>
      <c r="F10" s="18">
        <v>5499</v>
      </c>
      <c r="G10" s="18">
        <v>4682</v>
      </c>
      <c r="H10" s="18">
        <v>4495</v>
      </c>
      <c r="I10" s="18">
        <v>6986</v>
      </c>
      <c r="J10" s="18">
        <v>6778</v>
      </c>
      <c r="K10" s="18">
        <v>6199</v>
      </c>
    </row>
    <row r="11" spans="1:11" x14ac:dyDescent="0.35">
      <c r="A11" s="9" t="s">
        <v>266</v>
      </c>
      <c r="B11" s="18">
        <v>5092</v>
      </c>
      <c r="C11" s="18">
        <v>3913</v>
      </c>
      <c r="D11" s="18">
        <v>3684</v>
      </c>
      <c r="E11" s="18">
        <v>3465</v>
      </c>
      <c r="F11" s="18">
        <v>4558</v>
      </c>
      <c r="G11" s="18">
        <v>4066</v>
      </c>
      <c r="H11" s="18">
        <v>4085</v>
      </c>
      <c r="I11" s="18">
        <v>7525</v>
      </c>
      <c r="J11" s="18">
        <v>7150</v>
      </c>
      <c r="K11" s="18">
        <v>6807</v>
      </c>
    </row>
    <row r="12" spans="1:11" x14ac:dyDescent="0.35">
      <c r="A12" s="9" t="s">
        <v>267</v>
      </c>
      <c r="B12" s="18">
        <v>5817</v>
      </c>
      <c r="C12" s="18">
        <v>4668</v>
      </c>
      <c r="D12" s="18">
        <v>4580</v>
      </c>
      <c r="E12" s="18">
        <v>4334</v>
      </c>
      <c r="F12" s="18">
        <v>5118</v>
      </c>
      <c r="G12" s="18">
        <v>4732</v>
      </c>
      <c r="H12" s="18">
        <v>4771</v>
      </c>
      <c r="I12" s="18">
        <v>7743</v>
      </c>
      <c r="J12" s="18">
        <v>7738</v>
      </c>
      <c r="K12" s="18">
        <v>7593</v>
      </c>
    </row>
    <row r="13" spans="1:11" x14ac:dyDescent="0.35">
      <c r="A13" s="9" t="s">
        <v>429</v>
      </c>
      <c r="B13" s="18">
        <v>75.268087416859004</v>
      </c>
      <c r="C13" s="18">
        <v>76.010749477455903</v>
      </c>
      <c r="D13" s="18">
        <v>75.236693961105402</v>
      </c>
      <c r="E13" s="18">
        <v>74.546336057625695</v>
      </c>
      <c r="F13" s="18">
        <v>75.964374858180193</v>
      </c>
      <c r="G13" s="18">
        <v>76.899462778204096</v>
      </c>
      <c r="H13" s="18">
        <v>77.503376422921093</v>
      </c>
      <c r="I13" s="18">
        <v>78.659266948814206</v>
      </c>
      <c r="J13" s="18">
        <v>79.665217567951899</v>
      </c>
      <c r="K13" s="18">
        <v>78.579248778844502</v>
      </c>
    </row>
    <row r="14" spans="1:11" x14ac:dyDescent="0.35">
      <c r="A14" s="9" t="s">
        <v>430</v>
      </c>
      <c r="B14" s="18">
        <v>24.718338536717798</v>
      </c>
      <c r="C14" s="18">
        <v>23.965362794864099</v>
      </c>
      <c r="D14" s="18">
        <v>24.7505117707267</v>
      </c>
      <c r="E14" s="18">
        <v>25.453663942374298</v>
      </c>
      <c r="F14" s="18">
        <v>24.012933968686198</v>
      </c>
      <c r="G14" s="18">
        <v>23.0685597339473</v>
      </c>
      <c r="H14" s="18">
        <v>22.48376101357</v>
      </c>
      <c r="I14" s="18">
        <v>21.324762437115702</v>
      </c>
      <c r="J14" s="18">
        <v>20.286027708934299</v>
      </c>
      <c r="K14" s="18">
        <v>21.319690079164602</v>
      </c>
    </row>
    <row r="15" spans="1:11" x14ac:dyDescent="0.35">
      <c r="A15" s="9" t="s">
        <v>431</v>
      </c>
      <c r="B15" s="18">
        <v>1.3574046423238799E-2</v>
      </c>
      <c r="C15" s="18">
        <v>2.3887727679904401E-2</v>
      </c>
      <c r="D15" s="18">
        <v>1.2794268167860799E-2</v>
      </c>
      <c r="E15" s="18">
        <v>0</v>
      </c>
      <c r="F15" s="18">
        <v>2.2691173133650999E-2</v>
      </c>
      <c r="G15" s="18">
        <v>3.19774878485546E-2</v>
      </c>
      <c r="H15" s="18">
        <v>1.28625635089073E-2</v>
      </c>
      <c r="I15" s="18">
        <v>1.5970614070111001E-2</v>
      </c>
      <c r="J15" s="18">
        <v>4.87547231138016E-2</v>
      </c>
      <c r="K15" s="18">
        <v>0.101061141990905</v>
      </c>
    </row>
    <row r="16" spans="1:11" x14ac:dyDescent="0.35">
      <c r="A16" s="9" t="s">
        <v>269</v>
      </c>
      <c r="B16" s="18">
        <v>18.0580064250486</v>
      </c>
      <c r="C16" s="18">
        <v>16.7811286951329</v>
      </c>
      <c r="D16" s="18">
        <v>16.261514841351101</v>
      </c>
      <c r="E16" s="18">
        <v>15.403795539548399</v>
      </c>
      <c r="F16" s="18">
        <v>13.915361924211499</v>
      </c>
      <c r="G16" s="18">
        <v>13.788692760296801</v>
      </c>
      <c r="H16" s="18">
        <v>14.135957296289201</v>
      </c>
      <c r="I16" s="18">
        <v>11.1474886209375</v>
      </c>
      <c r="J16" s="18">
        <v>11.9733474180311</v>
      </c>
      <c r="K16" s="18">
        <v>13.256411336168799</v>
      </c>
    </row>
    <row r="17" spans="1:11" x14ac:dyDescent="0.35">
      <c r="A17" s="9" t="s">
        <v>270</v>
      </c>
      <c r="B17" s="18">
        <v>32.582236097914098</v>
      </c>
      <c r="C17" s="18">
        <v>31.973723499552101</v>
      </c>
      <c r="D17" s="18">
        <v>30.872569089048099</v>
      </c>
      <c r="E17" s="18">
        <v>30.579027566144902</v>
      </c>
      <c r="F17" s="18">
        <v>31.194690265486699</v>
      </c>
      <c r="G17" s="18">
        <v>29.943719621386499</v>
      </c>
      <c r="H17" s="18">
        <v>28.908611486269201</v>
      </c>
      <c r="I17" s="18">
        <v>27.892677473448899</v>
      </c>
      <c r="J17" s="18">
        <v>27.5382927721123</v>
      </c>
      <c r="K17" s="18">
        <v>26.104350023160801</v>
      </c>
    </row>
    <row r="18" spans="1:11" x14ac:dyDescent="0.35">
      <c r="A18" s="9" t="s">
        <v>271</v>
      </c>
      <c r="B18" s="18">
        <v>23.039681462377299</v>
      </c>
      <c r="C18" s="18">
        <v>23.368169602866502</v>
      </c>
      <c r="D18" s="18">
        <v>23.5670419651996</v>
      </c>
      <c r="E18" s="18">
        <v>23.999168859952899</v>
      </c>
      <c r="F18" s="18">
        <v>25.856591785795299</v>
      </c>
      <c r="G18" s="18">
        <v>26.004093118444601</v>
      </c>
      <c r="H18" s="18">
        <v>26.271785966943199</v>
      </c>
      <c r="I18" s="18">
        <v>30.044717719396299</v>
      </c>
      <c r="J18" s="18">
        <v>29.049689188640102</v>
      </c>
      <c r="K18" s="18">
        <v>28.664673432433599</v>
      </c>
    </row>
    <row r="19" spans="1:11" x14ac:dyDescent="0.35">
      <c r="A19" s="9" t="s">
        <v>272</v>
      </c>
      <c r="B19" s="18">
        <v>26.32007601466</v>
      </c>
      <c r="C19" s="18">
        <v>27.876978202448502</v>
      </c>
      <c r="D19" s="18">
        <v>29.2988741044012</v>
      </c>
      <c r="E19" s="18">
        <v>30.018008034353802</v>
      </c>
      <c r="F19" s="18">
        <v>29.033356024506499</v>
      </c>
      <c r="G19" s="18">
        <v>30.263494499872099</v>
      </c>
      <c r="H19" s="18">
        <v>30.683645250498401</v>
      </c>
      <c r="I19" s="18">
        <v>30.9151161862174</v>
      </c>
      <c r="J19" s="18">
        <v>31.438670621216399</v>
      </c>
      <c r="K19" s="18">
        <v>31.9745652082368</v>
      </c>
    </row>
    <row r="20" spans="1:11" x14ac:dyDescent="0.35">
      <c r="A20"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1"/>
  <sheetViews>
    <sheetView showGridLines="0" workbookViewId="0">
      <selection activeCell="L5" sqref="L5"/>
    </sheetView>
  </sheetViews>
  <sheetFormatPr defaultColWidth="11.07421875" defaultRowHeight="15.5" x14ac:dyDescent="0.35"/>
  <cols>
    <col min="1" max="1" width="45.69140625" customWidth="1"/>
    <col min="2" max="11" width="8.69140625" customWidth="1"/>
    <col min="12" max="13" width="15.69140625" customWidth="1"/>
  </cols>
  <sheetData>
    <row r="1" spans="1:13" ht="20" x14ac:dyDescent="0.4">
      <c r="A1" s="5" t="s">
        <v>432</v>
      </c>
    </row>
    <row r="2" spans="1:13" x14ac:dyDescent="0.35">
      <c r="A2" t="s">
        <v>62</v>
      </c>
    </row>
    <row r="3" spans="1:13" x14ac:dyDescent="0.35">
      <c r="A3" t="s">
        <v>433</v>
      </c>
    </row>
    <row r="4" spans="1:13" ht="31" x14ac:dyDescent="0.35">
      <c r="A4" s="21" t="s">
        <v>434</v>
      </c>
      <c r="B4" s="21" t="s">
        <v>108</v>
      </c>
      <c r="C4" s="21" t="s">
        <v>109</v>
      </c>
      <c r="D4" s="21" t="s">
        <v>110</v>
      </c>
      <c r="E4" s="21" t="s">
        <v>111</v>
      </c>
      <c r="F4" s="21" t="s">
        <v>112</v>
      </c>
      <c r="G4" s="21" t="s">
        <v>113</v>
      </c>
      <c r="H4" s="21" t="s">
        <v>114</v>
      </c>
      <c r="I4" s="21" t="s">
        <v>115</v>
      </c>
      <c r="J4" s="21" t="s">
        <v>116</v>
      </c>
      <c r="K4" s="21" t="s">
        <v>117</v>
      </c>
      <c r="L4" s="21" t="s">
        <v>232</v>
      </c>
      <c r="M4" s="21" t="s">
        <v>233</v>
      </c>
    </row>
    <row r="5" spans="1:13" x14ac:dyDescent="0.35">
      <c r="A5" s="11" t="s">
        <v>435</v>
      </c>
      <c r="B5" s="20">
        <v>68289</v>
      </c>
      <c r="C5" s="20">
        <v>53272</v>
      </c>
      <c r="D5" s="20">
        <v>44110</v>
      </c>
      <c r="E5" s="20">
        <v>41939</v>
      </c>
      <c r="F5" s="20">
        <v>34774</v>
      </c>
      <c r="G5" s="20">
        <v>36164</v>
      </c>
      <c r="H5" s="20">
        <v>34700</v>
      </c>
      <c r="I5" s="20">
        <v>30616</v>
      </c>
      <c r="J5" s="20">
        <v>31271</v>
      </c>
      <c r="K5" s="20">
        <v>31278</v>
      </c>
      <c r="L5" s="20">
        <v>2.2384957308685401E-2</v>
      </c>
      <c r="M5" s="23">
        <v>-54.197601370645302</v>
      </c>
    </row>
    <row r="6" spans="1:13" x14ac:dyDescent="0.35">
      <c r="A6" s="9" t="s">
        <v>436</v>
      </c>
      <c r="B6" s="18">
        <v>55622</v>
      </c>
      <c r="C6" s="18">
        <v>42920</v>
      </c>
      <c r="D6" s="18">
        <v>29389</v>
      </c>
      <c r="E6" s="18">
        <v>15381</v>
      </c>
      <c r="F6" s="18">
        <v>11018</v>
      </c>
      <c r="G6" s="18">
        <v>8893</v>
      </c>
      <c r="H6" s="18">
        <v>7043</v>
      </c>
      <c r="I6" s="18">
        <v>5168</v>
      </c>
      <c r="J6" s="18">
        <v>5300</v>
      </c>
      <c r="K6" s="18">
        <v>4722</v>
      </c>
      <c r="L6" s="22">
        <v>-10.905660377358499</v>
      </c>
      <c r="M6" s="22">
        <v>-91.510553378159699</v>
      </c>
    </row>
    <row r="7" spans="1:13" x14ac:dyDescent="0.35">
      <c r="A7" s="9" t="s">
        <v>437</v>
      </c>
      <c r="B7" s="18">
        <v>7263</v>
      </c>
      <c r="C7" s="18">
        <v>4807</v>
      </c>
      <c r="D7" s="18">
        <v>3377</v>
      </c>
      <c r="E7" s="18">
        <v>298</v>
      </c>
      <c r="F7" s="18">
        <v>203</v>
      </c>
      <c r="G7" s="18">
        <v>33</v>
      </c>
      <c r="H7" s="18">
        <v>18</v>
      </c>
      <c r="I7" s="18">
        <v>11</v>
      </c>
      <c r="J7" s="18">
        <v>6</v>
      </c>
      <c r="K7" s="18">
        <v>7</v>
      </c>
      <c r="L7" s="22" t="s">
        <v>214</v>
      </c>
      <c r="M7" s="22">
        <v>-99.903621093212195</v>
      </c>
    </row>
    <row r="8" spans="1:13" x14ac:dyDescent="0.35">
      <c r="A8" s="9" t="s">
        <v>438</v>
      </c>
      <c r="B8" s="18">
        <v>448</v>
      </c>
      <c r="C8" s="18">
        <v>242</v>
      </c>
      <c r="D8" s="18">
        <v>392</v>
      </c>
      <c r="E8" s="18">
        <v>361</v>
      </c>
      <c r="F8" s="18">
        <v>411</v>
      </c>
      <c r="G8" s="18">
        <v>304</v>
      </c>
      <c r="H8" s="18">
        <v>330</v>
      </c>
      <c r="I8" s="18">
        <v>163</v>
      </c>
      <c r="J8" s="18">
        <v>266</v>
      </c>
      <c r="K8" s="18">
        <v>283</v>
      </c>
      <c r="L8" s="22">
        <v>6.3909774436090103</v>
      </c>
      <c r="M8" s="22">
        <v>-36.830357142857103</v>
      </c>
    </row>
    <row r="9" spans="1:13" x14ac:dyDescent="0.35">
      <c r="A9" s="9" t="s">
        <v>439</v>
      </c>
      <c r="B9" s="18">
        <v>4927</v>
      </c>
      <c r="C9" s="18">
        <v>5283</v>
      </c>
      <c r="D9" s="18">
        <v>6655</v>
      </c>
      <c r="E9" s="18">
        <v>6126</v>
      </c>
      <c r="F9" s="18">
        <v>5716</v>
      </c>
      <c r="G9" s="18">
        <v>4742</v>
      </c>
      <c r="H9" s="18">
        <v>4818</v>
      </c>
      <c r="I9" s="18">
        <v>4134</v>
      </c>
      <c r="J9" s="18">
        <v>5496</v>
      </c>
      <c r="K9" s="18">
        <v>5093</v>
      </c>
      <c r="L9" s="22">
        <v>-7.3326055312954903</v>
      </c>
      <c r="M9" s="22">
        <v>3.3691901765780399</v>
      </c>
    </row>
    <row r="10" spans="1:13" x14ac:dyDescent="0.35">
      <c r="A10" s="9" t="s">
        <v>440</v>
      </c>
      <c r="B10" s="16" t="s">
        <v>140</v>
      </c>
      <c r="C10" s="16" t="s">
        <v>140</v>
      </c>
      <c r="D10" s="18">
        <v>4242</v>
      </c>
      <c r="E10" s="18">
        <v>19678</v>
      </c>
      <c r="F10" s="18">
        <v>17332</v>
      </c>
      <c r="G10" s="18">
        <v>22108</v>
      </c>
      <c r="H10" s="18">
        <v>22401</v>
      </c>
      <c r="I10" s="18">
        <v>21039</v>
      </c>
      <c r="J10" s="18">
        <v>20139</v>
      </c>
      <c r="K10" s="18">
        <v>21127</v>
      </c>
      <c r="L10" s="22">
        <v>4.9059039674263802</v>
      </c>
      <c r="M10" s="22" t="s">
        <v>140</v>
      </c>
    </row>
    <row r="11" spans="1:13" x14ac:dyDescent="0.35">
      <c r="A11"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441</v>
      </c>
    </row>
    <row r="2" spans="1:11" x14ac:dyDescent="0.35">
      <c r="A2" t="s">
        <v>62</v>
      </c>
    </row>
    <row r="3" spans="1:11" x14ac:dyDescent="0.35">
      <c r="A3" t="s">
        <v>423</v>
      </c>
    </row>
    <row r="4" spans="1:11" ht="46.5" x14ac:dyDescent="0.35">
      <c r="A4" s="21" t="s">
        <v>143</v>
      </c>
      <c r="B4" s="21" t="s">
        <v>264</v>
      </c>
      <c r="C4" s="21" t="s">
        <v>265</v>
      </c>
      <c r="D4" s="21" t="s">
        <v>266</v>
      </c>
      <c r="E4" s="21" t="s">
        <v>267</v>
      </c>
      <c r="F4" s="21" t="s">
        <v>279</v>
      </c>
      <c r="G4" s="21" t="s">
        <v>269</v>
      </c>
      <c r="H4" s="21" t="s">
        <v>270</v>
      </c>
      <c r="I4" s="21" t="s">
        <v>271</v>
      </c>
      <c r="J4" s="21" t="s">
        <v>272</v>
      </c>
      <c r="K4" s="21" t="s">
        <v>317</v>
      </c>
    </row>
    <row r="5" spans="1:11" x14ac:dyDescent="0.35">
      <c r="A5" s="11" t="s">
        <v>154</v>
      </c>
      <c r="B5" s="20">
        <v>3687</v>
      </c>
      <c r="C5" s="20">
        <v>5772</v>
      </c>
      <c r="D5" s="20">
        <v>4916</v>
      </c>
      <c r="E5" s="20">
        <v>6737</v>
      </c>
      <c r="F5" s="20">
        <v>21112</v>
      </c>
      <c r="G5" s="20">
        <v>100</v>
      </c>
      <c r="H5" s="20">
        <v>100</v>
      </c>
      <c r="I5" s="20">
        <v>100</v>
      </c>
      <c r="J5" s="20">
        <v>100</v>
      </c>
      <c r="K5" s="20">
        <v>100</v>
      </c>
    </row>
    <row r="6" spans="1:11" x14ac:dyDescent="0.35">
      <c r="A6" s="11" t="s">
        <v>155</v>
      </c>
      <c r="B6" s="20">
        <v>2727</v>
      </c>
      <c r="C6" s="20">
        <v>4006</v>
      </c>
      <c r="D6" s="20">
        <v>3102</v>
      </c>
      <c r="E6" s="20">
        <v>3852</v>
      </c>
      <c r="F6" s="20">
        <v>13687</v>
      </c>
      <c r="G6" s="20">
        <v>73.962571196094402</v>
      </c>
      <c r="H6" s="20">
        <v>69.404019404019394</v>
      </c>
      <c r="I6" s="20">
        <v>63.100081366965</v>
      </c>
      <c r="J6" s="20">
        <v>57.176784919103497</v>
      </c>
      <c r="K6" s="20">
        <v>64.830428192497195</v>
      </c>
    </row>
    <row r="7" spans="1:11" x14ac:dyDescent="0.35">
      <c r="A7" s="11" t="s">
        <v>156</v>
      </c>
      <c r="B7" s="20">
        <v>448</v>
      </c>
      <c r="C7" s="20">
        <v>698</v>
      </c>
      <c r="D7" s="20">
        <v>717</v>
      </c>
      <c r="E7" s="20">
        <v>1239</v>
      </c>
      <c r="F7" s="20">
        <v>3102</v>
      </c>
      <c r="G7" s="20">
        <v>12.1508001084893</v>
      </c>
      <c r="H7" s="20">
        <v>12.0928620928621</v>
      </c>
      <c r="I7" s="20">
        <v>14.585028478437801</v>
      </c>
      <c r="J7" s="20">
        <v>18.390975211518501</v>
      </c>
      <c r="K7" s="20">
        <v>14.693065555134501</v>
      </c>
    </row>
    <row r="8" spans="1:11" x14ac:dyDescent="0.35">
      <c r="A8" s="9" t="s">
        <v>157</v>
      </c>
      <c r="B8" s="18">
        <v>0</v>
      </c>
      <c r="C8" s="18">
        <v>0</v>
      </c>
      <c r="D8" s="18">
        <v>0</v>
      </c>
      <c r="E8" s="18">
        <v>0</v>
      </c>
      <c r="F8" s="18">
        <v>0</v>
      </c>
      <c r="G8" s="18">
        <v>0</v>
      </c>
      <c r="H8" s="18">
        <v>0</v>
      </c>
      <c r="I8" s="18">
        <v>0</v>
      </c>
      <c r="J8" s="18">
        <v>0</v>
      </c>
      <c r="K8" s="18">
        <v>0</v>
      </c>
    </row>
    <row r="9" spans="1:11" x14ac:dyDescent="0.35">
      <c r="A9" s="9" t="s">
        <v>158</v>
      </c>
      <c r="B9" s="18">
        <v>0</v>
      </c>
      <c r="C9" s="18">
        <v>0</v>
      </c>
      <c r="D9" s="18">
        <v>0</v>
      </c>
      <c r="E9" s="18">
        <v>0</v>
      </c>
      <c r="F9" s="18">
        <v>0</v>
      </c>
      <c r="G9" s="18">
        <v>0</v>
      </c>
      <c r="H9" s="18">
        <v>0</v>
      </c>
      <c r="I9" s="18">
        <v>0</v>
      </c>
      <c r="J9" s="18">
        <v>0</v>
      </c>
      <c r="K9" s="18">
        <v>0</v>
      </c>
    </row>
    <row r="10" spans="1:11" x14ac:dyDescent="0.35">
      <c r="A10" s="9" t="s">
        <v>159</v>
      </c>
      <c r="B10" s="18">
        <v>0</v>
      </c>
      <c r="C10" s="18">
        <v>0</v>
      </c>
      <c r="D10" s="18">
        <v>0</v>
      </c>
      <c r="E10" s="18">
        <v>0</v>
      </c>
      <c r="F10" s="18">
        <v>0</v>
      </c>
      <c r="G10" s="18">
        <v>0</v>
      </c>
      <c r="H10" s="18">
        <v>0</v>
      </c>
      <c r="I10" s="18">
        <v>0</v>
      </c>
      <c r="J10" s="18">
        <v>0</v>
      </c>
      <c r="K10" s="18">
        <v>0</v>
      </c>
    </row>
    <row r="11" spans="1:11" x14ac:dyDescent="0.35">
      <c r="A11" s="9" t="s">
        <v>160</v>
      </c>
      <c r="B11" s="18">
        <v>448</v>
      </c>
      <c r="C11" s="18">
        <v>698</v>
      </c>
      <c r="D11" s="18">
        <v>717</v>
      </c>
      <c r="E11" s="18">
        <v>1239</v>
      </c>
      <c r="F11" s="18">
        <v>3102</v>
      </c>
      <c r="G11" s="18">
        <v>12.1508001084893</v>
      </c>
      <c r="H11" s="18">
        <v>12.0928620928621</v>
      </c>
      <c r="I11" s="18">
        <v>14.585028478437801</v>
      </c>
      <c r="J11" s="18">
        <v>18.390975211518501</v>
      </c>
      <c r="K11" s="18">
        <v>14.693065555134501</v>
      </c>
    </row>
    <row r="12" spans="1:11" x14ac:dyDescent="0.35">
      <c r="A12" s="9" t="s">
        <v>161</v>
      </c>
      <c r="B12" s="18">
        <v>0</v>
      </c>
      <c r="C12" s="18">
        <v>0</v>
      </c>
      <c r="D12" s="18">
        <v>0</v>
      </c>
      <c r="E12" s="18">
        <v>0</v>
      </c>
      <c r="F12" s="18">
        <v>0</v>
      </c>
      <c r="G12" s="18">
        <v>0</v>
      </c>
      <c r="H12" s="18">
        <v>0</v>
      </c>
      <c r="I12" s="18">
        <v>0</v>
      </c>
      <c r="J12" s="18">
        <v>0</v>
      </c>
      <c r="K12" s="18">
        <v>0</v>
      </c>
    </row>
    <row r="13" spans="1:11" x14ac:dyDescent="0.35">
      <c r="A13" s="9" t="s">
        <v>162</v>
      </c>
      <c r="B13" s="18">
        <v>0</v>
      </c>
      <c r="C13" s="18">
        <v>0</v>
      </c>
      <c r="D13" s="18">
        <v>0</v>
      </c>
      <c r="E13" s="18">
        <v>0</v>
      </c>
      <c r="F13" s="18">
        <v>0</v>
      </c>
      <c r="G13" s="18">
        <v>0</v>
      </c>
      <c r="H13" s="18">
        <v>0</v>
      </c>
      <c r="I13" s="18">
        <v>0</v>
      </c>
      <c r="J13" s="18">
        <v>0</v>
      </c>
      <c r="K13" s="18">
        <v>0</v>
      </c>
    </row>
    <row r="14" spans="1:11" x14ac:dyDescent="0.35">
      <c r="A14" s="9" t="s">
        <v>163</v>
      </c>
      <c r="B14" s="18">
        <v>0</v>
      </c>
      <c r="C14" s="18">
        <v>0</v>
      </c>
      <c r="D14" s="18">
        <v>0</v>
      </c>
      <c r="E14" s="18">
        <v>0</v>
      </c>
      <c r="F14" s="18">
        <v>0</v>
      </c>
      <c r="G14" s="18">
        <v>0</v>
      </c>
      <c r="H14" s="18">
        <v>0</v>
      </c>
      <c r="I14" s="18">
        <v>0</v>
      </c>
      <c r="J14" s="18">
        <v>0</v>
      </c>
      <c r="K14" s="18">
        <v>0</v>
      </c>
    </row>
    <row r="15" spans="1:11" x14ac:dyDescent="0.35">
      <c r="A15" s="11" t="s">
        <v>164</v>
      </c>
      <c r="B15" s="20">
        <v>0</v>
      </c>
      <c r="C15" s="20">
        <v>0</v>
      </c>
      <c r="D15" s="20">
        <v>0</v>
      </c>
      <c r="E15" s="20">
        <v>2</v>
      </c>
      <c r="F15" s="20">
        <v>2</v>
      </c>
      <c r="G15" s="20">
        <v>0</v>
      </c>
      <c r="H15" s="20">
        <v>0</v>
      </c>
      <c r="I15" s="20">
        <v>0</v>
      </c>
      <c r="J15" s="20">
        <v>2.9686804215526202E-2</v>
      </c>
      <c r="K15" s="20">
        <v>9.4732853353542996E-3</v>
      </c>
    </row>
    <row r="16" spans="1:11" x14ac:dyDescent="0.35">
      <c r="A16" s="9" t="s">
        <v>165</v>
      </c>
      <c r="B16" s="18">
        <v>0</v>
      </c>
      <c r="C16" s="18">
        <v>0</v>
      </c>
      <c r="D16" s="18">
        <v>0</v>
      </c>
      <c r="E16" s="18">
        <v>0</v>
      </c>
      <c r="F16" s="18">
        <v>0</v>
      </c>
      <c r="G16" s="18">
        <v>0</v>
      </c>
      <c r="H16" s="18">
        <v>0</v>
      </c>
      <c r="I16" s="18">
        <v>0</v>
      </c>
      <c r="J16" s="18">
        <v>0</v>
      </c>
      <c r="K16" s="18">
        <v>0</v>
      </c>
    </row>
    <row r="17" spans="1:11" x14ac:dyDescent="0.35">
      <c r="A17" s="9" t="s">
        <v>166</v>
      </c>
      <c r="B17" s="18">
        <v>0</v>
      </c>
      <c r="C17" s="18">
        <v>0</v>
      </c>
      <c r="D17" s="18">
        <v>0</v>
      </c>
      <c r="E17" s="18">
        <v>0</v>
      </c>
      <c r="F17" s="18">
        <v>0</v>
      </c>
      <c r="G17" s="18">
        <v>0</v>
      </c>
      <c r="H17" s="18">
        <v>0</v>
      </c>
      <c r="I17" s="18">
        <v>0</v>
      </c>
      <c r="J17" s="18">
        <v>0</v>
      </c>
      <c r="K17" s="18">
        <v>0</v>
      </c>
    </row>
    <row r="18" spans="1:11" x14ac:dyDescent="0.35">
      <c r="A18" s="9" t="s">
        <v>167</v>
      </c>
      <c r="B18" s="18">
        <v>0</v>
      </c>
      <c r="C18" s="18">
        <v>0</v>
      </c>
      <c r="D18" s="18">
        <v>0</v>
      </c>
      <c r="E18" s="18">
        <v>1</v>
      </c>
      <c r="F18" s="18">
        <v>1</v>
      </c>
      <c r="G18" s="18">
        <v>0</v>
      </c>
      <c r="H18" s="18">
        <v>0</v>
      </c>
      <c r="I18" s="18">
        <v>0</v>
      </c>
      <c r="J18" s="18">
        <v>1.4843402107763101E-2</v>
      </c>
      <c r="K18" s="18">
        <v>4.7366426676771498E-3</v>
      </c>
    </row>
    <row r="19" spans="1:11" x14ac:dyDescent="0.35">
      <c r="A19" s="9" t="s">
        <v>168</v>
      </c>
      <c r="B19" s="18">
        <v>0</v>
      </c>
      <c r="C19" s="18">
        <v>0</v>
      </c>
      <c r="D19" s="18">
        <v>0</v>
      </c>
      <c r="E19" s="18">
        <v>1</v>
      </c>
      <c r="F19" s="18">
        <v>1</v>
      </c>
      <c r="G19" s="18">
        <v>0</v>
      </c>
      <c r="H19" s="18">
        <v>0</v>
      </c>
      <c r="I19" s="18">
        <v>0</v>
      </c>
      <c r="J19" s="18">
        <v>1.4843402107763101E-2</v>
      </c>
      <c r="K19" s="18">
        <v>4.7366426676771498E-3</v>
      </c>
    </row>
    <row r="20" spans="1:11" x14ac:dyDescent="0.35">
      <c r="A20" s="9" t="s">
        <v>169</v>
      </c>
      <c r="B20" s="18">
        <v>0</v>
      </c>
      <c r="C20" s="18">
        <v>0</v>
      </c>
      <c r="D20" s="18">
        <v>0</v>
      </c>
      <c r="E20" s="18">
        <v>0</v>
      </c>
      <c r="F20" s="18">
        <v>0</v>
      </c>
      <c r="G20" s="18">
        <v>0</v>
      </c>
      <c r="H20" s="18">
        <v>0</v>
      </c>
      <c r="I20" s="18">
        <v>0</v>
      </c>
      <c r="J20" s="18">
        <v>0</v>
      </c>
      <c r="K20" s="18">
        <v>0</v>
      </c>
    </row>
    <row r="21" spans="1:11" x14ac:dyDescent="0.35">
      <c r="A21" s="9" t="s">
        <v>170</v>
      </c>
      <c r="B21" s="18">
        <v>0</v>
      </c>
      <c r="C21" s="18">
        <v>0</v>
      </c>
      <c r="D21" s="18">
        <v>0</v>
      </c>
      <c r="E21" s="18">
        <v>0</v>
      </c>
      <c r="F21" s="18">
        <v>0</v>
      </c>
      <c r="G21" s="18">
        <v>0</v>
      </c>
      <c r="H21" s="18">
        <v>0</v>
      </c>
      <c r="I21" s="18">
        <v>0</v>
      </c>
      <c r="J21" s="18">
        <v>0</v>
      </c>
      <c r="K21" s="18">
        <v>0</v>
      </c>
    </row>
    <row r="22" spans="1:11" x14ac:dyDescent="0.35">
      <c r="A22" s="9" t="s">
        <v>171</v>
      </c>
      <c r="B22" s="18">
        <v>0</v>
      </c>
      <c r="C22" s="18">
        <v>0</v>
      </c>
      <c r="D22" s="18">
        <v>0</v>
      </c>
      <c r="E22" s="18">
        <v>0</v>
      </c>
      <c r="F22" s="18">
        <v>0</v>
      </c>
      <c r="G22" s="18">
        <v>0</v>
      </c>
      <c r="H22" s="18">
        <v>0</v>
      </c>
      <c r="I22" s="18">
        <v>0</v>
      </c>
      <c r="J22" s="18">
        <v>0</v>
      </c>
      <c r="K22" s="18">
        <v>0</v>
      </c>
    </row>
    <row r="23" spans="1:11" x14ac:dyDescent="0.35">
      <c r="A23" s="9" t="s">
        <v>172</v>
      </c>
      <c r="B23" s="18">
        <v>0</v>
      </c>
      <c r="C23" s="18">
        <v>0</v>
      </c>
      <c r="D23" s="18">
        <v>0</v>
      </c>
      <c r="E23" s="18">
        <v>0</v>
      </c>
      <c r="F23" s="18">
        <v>0</v>
      </c>
      <c r="G23" s="18">
        <v>0</v>
      </c>
      <c r="H23" s="18">
        <v>0</v>
      </c>
      <c r="I23" s="18">
        <v>0</v>
      </c>
      <c r="J23" s="18">
        <v>0</v>
      </c>
      <c r="K23" s="18">
        <v>0</v>
      </c>
    </row>
    <row r="24" spans="1:11" x14ac:dyDescent="0.35">
      <c r="A24" s="11" t="s">
        <v>173</v>
      </c>
      <c r="B24" s="20">
        <v>392</v>
      </c>
      <c r="C24" s="20">
        <v>612</v>
      </c>
      <c r="D24" s="20">
        <v>733</v>
      </c>
      <c r="E24" s="20">
        <v>1102</v>
      </c>
      <c r="F24" s="20">
        <v>2839</v>
      </c>
      <c r="G24" s="20">
        <v>10.631950094928101</v>
      </c>
      <c r="H24" s="20">
        <v>10.602910602910599</v>
      </c>
      <c r="I24" s="20">
        <v>14.910496338486601</v>
      </c>
      <c r="J24" s="20">
        <v>16.357429122754901</v>
      </c>
      <c r="K24" s="20">
        <v>13.4473285335354</v>
      </c>
    </row>
    <row r="25" spans="1:11" x14ac:dyDescent="0.35">
      <c r="A25" s="9" t="s">
        <v>174</v>
      </c>
      <c r="B25" s="18">
        <v>10</v>
      </c>
      <c r="C25" s="18">
        <v>1</v>
      </c>
      <c r="D25" s="18">
        <v>3</v>
      </c>
      <c r="E25" s="18">
        <v>2</v>
      </c>
      <c r="F25" s="18">
        <v>16</v>
      </c>
      <c r="G25" s="18">
        <v>0.27122321670735</v>
      </c>
      <c r="H25" s="18">
        <v>1.7325017325017299E-2</v>
      </c>
      <c r="I25" s="18">
        <v>6.1025223759153799E-2</v>
      </c>
      <c r="J25" s="18">
        <v>2.9686804215526202E-2</v>
      </c>
      <c r="K25" s="18">
        <v>7.5786282682834397E-2</v>
      </c>
    </row>
    <row r="26" spans="1:11" x14ac:dyDescent="0.35">
      <c r="A26" s="9" t="s">
        <v>175</v>
      </c>
      <c r="B26" s="18">
        <v>3</v>
      </c>
      <c r="C26" s="18">
        <v>1</v>
      </c>
      <c r="D26" s="18">
        <v>5</v>
      </c>
      <c r="E26" s="18">
        <v>3</v>
      </c>
      <c r="F26" s="18">
        <v>12</v>
      </c>
      <c r="G26" s="18">
        <v>8.1366965012205E-2</v>
      </c>
      <c r="H26" s="18">
        <v>1.7325017325017299E-2</v>
      </c>
      <c r="I26" s="18">
        <v>0.10170870626525599</v>
      </c>
      <c r="J26" s="18">
        <v>4.4530206323289301E-2</v>
      </c>
      <c r="K26" s="18">
        <v>5.6839712012125801E-2</v>
      </c>
    </row>
    <row r="27" spans="1:11" x14ac:dyDescent="0.35">
      <c r="A27" s="9" t="s">
        <v>176</v>
      </c>
      <c r="B27" s="18">
        <v>0</v>
      </c>
      <c r="C27" s="18">
        <v>2</v>
      </c>
      <c r="D27" s="18">
        <v>0</v>
      </c>
      <c r="E27" s="18">
        <v>0</v>
      </c>
      <c r="F27" s="18">
        <v>2</v>
      </c>
      <c r="G27" s="18">
        <v>0</v>
      </c>
      <c r="H27" s="18">
        <v>3.4650034650034599E-2</v>
      </c>
      <c r="I27" s="18">
        <v>0</v>
      </c>
      <c r="J27" s="18">
        <v>0</v>
      </c>
      <c r="K27" s="18">
        <v>9.4732853353542996E-3</v>
      </c>
    </row>
    <row r="28" spans="1:11" x14ac:dyDescent="0.35">
      <c r="A28" s="9" t="s">
        <v>177</v>
      </c>
      <c r="B28" s="18">
        <v>0</v>
      </c>
      <c r="C28" s="18">
        <v>0</v>
      </c>
      <c r="D28" s="18">
        <v>2</v>
      </c>
      <c r="E28" s="18">
        <v>2</v>
      </c>
      <c r="F28" s="18">
        <v>4</v>
      </c>
      <c r="G28" s="18">
        <v>0</v>
      </c>
      <c r="H28" s="18">
        <v>0</v>
      </c>
      <c r="I28" s="18">
        <v>4.06834825061025E-2</v>
      </c>
      <c r="J28" s="18">
        <v>2.9686804215526202E-2</v>
      </c>
      <c r="K28" s="18">
        <v>1.8946570670708599E-2</v>
      </c>
    </row>
    <row r="29" spans="1:11" x14ac:dyDescent="0.35">
      <c r="A29" s="9" t="s">
        <v>178</v>
      </c>
      <c r="B29" s="18">
        <v>227</v>
      </c>
      <c r="C29" s="18">
        <v>301</v>
      </c>
      <c r="D29" s="18">
        <v>370</v>
      </c>
      <c r="E29" s="18">
        <v>615</v>
      </c>
      <c r="F29" s="18">
        <v>1513</v>
      </c>
      <c r="G29" s="18">
        <v>6.1567670192568498</v>
      </c>
      <c r="H29" s="18">
        <v>5.2148302148302204</v>
      </c>
      <c r="I29" s="18">
        <v>7.5264442636289699</v>
      </c>
      <c r="J29" s="18">
        <v>9.1286922962743091</v>
      </c>
      <c r="K29" s="18">
        <v>7.1665403561955303</v>
      </c>
    </row>
    <row r="30" spans="1:11" x14ac:dyDescent="0.35">
      <c r="A30" s="9" t="s">
        <v>179</v>
      </c>
      <c r="B30" s="18">
        <v>93</v>
      </c>
      <c r="C30" s="18">
        <v>210</v>
      </c>
      <c r="D30" s="18">
        <v>285</v>
      </c>
      <c r="E30" s="18">
        <v>401</v>
      </c>
      <c r="F30" s="18">
        <v>989</v>
      </c>
      <c r="G30" s="18">
        <v>2.52237591537836</v>
      </c>
      <c r="H30" s="18">
        <v>3.6382536382536399</v>
      </c>
      <c r="I30" s="18">
        <v>5.79739625711961</v>
      </c>
      <c r="J30" s="18">
        <v>5.9522042452130002</v>
      </c>
      <c r="K30" s="18">
        <v>4.6845395983326998</v>
      </c>
    </row>
    <row r="31" spans="1:11" x14ac:dyDescent="0.35">
      <c r="A31" s="9" t="s">
        <v>180</v>
      </c>
      <c r="B31" s="18">
        <v>53</v>
      </c>
      <c r="C31" s="18">
        <v>91</v>
      </c>
      <c r="D31" s="18">
        <v>65</v>
      </c>
      <c r="E31" s="18">
        <v>74</v>
      </c>
      <c r="F31" s="18">
        <v>283</v>
      </c>
      <c r="G31" s="18">
        <v>1.43748304854896</v>
      </c>
      <c r="H31" s="18">
        <v>1.57657657657658</v>
      </c>
      <c r="I31" s="18">
        <v>1.32221318144833</v>
      </c>
      <c r="J31" s="18">
        <v>1.0984117559744699</v>
      </c>
      <c r="K31" s="18">
        <v>1.34046987495263</v>
      </c>
    </row>
    <row r="32" spans="1:11" x14ac:dyDescent="0.35">
      <c r="A32" s="9" t="s">
        <v>181</v>
      </c>
      <c r="B32" s="18">
        <v>6</v>
      </c>
      <c r="C32" s="18">
        <v>6</v>
      </c>
      <c r="D32" s="18">
        <v>3</v>
      </c>
      <c r="E32" s="18">
        <v>5</v>
      </c>
      <c r="F32" s="18">
        <v>20</v>
      </c>
      <c r="G32" s="18">
        <v>0.16273393002441</v>
      </c>
      <c r="H32" s="18">
        <v>0.103950103950104</v>
      </c>
      <c r="I32" s="18">
        <v>6.1025223759153799E-2</v>
      </c>
      <c r="J32" s="18">
        <v>7.4217010538815506E-2</v>
      </c>
      <c r="K32" s="18">
        <v>9.4732853353543006E-2</v>
      </c>
    </row>
    <row r="33" spans="1:11" x14ac:dyDescent="0.35">
      <c r="A33" s="11" t="s">
        <v>182</v>
      </c>
      <c r="B33" s="20">
        <v>218</v>
      </c>
      <c r="C33" s="20">
        <v>254</v>
      </c>
      <c r="D33" s="20">
        <v>183</v>
      </c>
      <c r="E33" s="20">
        <v>254</v>
      </c>
      <c r="F33" s="20">
        <v>909</v>
      </c>
      <c r="G33" s="20">
        <v>5.9126661242202303</v>
      </c>
      <c r="H33" s="20">
        <v>4.4005544005543999</v>
      </c>
      <c r="I33" s="20">
        <v>3.7225386493083801</v>
      </c>
      <c r="J33" s="20">
        <v>3.77022413537183</v>
      </c>
      <c r="K33" s="20">
        <v>4.3056081849185297</v>
      </c>
    </row>
    <row r="34" spans="1:11" x14ac:dyDescent="0.35">
      <c r="A34" s="9" t="s">
        <v>183</v>
      </c>
      <c r="B34" s="18">
        <v>10</v>
      </c>
      <c r="C34" s="18">
        <v>2</v>
      </c>
      <c r="D34" s="18">
        <v>3</v>
      </c>
      <c r="E34" s="18">
        <v>3</v>
      </c>
      <c r="F34" s="18">
        <v>18</v>
      </c>
      <c r="G34" s="18">
        <v>0.27122321670735</v>
      </c>
      <c r="H34" s="18">
        <v>3.4650034650034599E-2</v>
      </c>
      <c r="I34" s="18">
        <v>6.1025223759153799E-2</v>
      </c>
      <c r="J34" s="18">
        <v>4.4530206323289301E-2</v>
      </c>
      <c r="K34" s="18">
        <v>8.5259568018188694E-2</v>
      </c>
    </row>
    <row r="35" spans="1:11" x14ac:dyDescent="0.35">
      <c r="A35" s="9" t="s">
        <v>184</v>
      </c>
      <c r="B35" s="18">
        <v>185</v>
      </c>
      <c r="C35" s="18">
        <v>233</v>
      </c>
      <c r="D35" s="18">
        <v>163</v>
      </c>
      <c r="E35" s="18">
        <v>227</v>
      </c>
      <c r="F35" s="18">
        <v>808</v>
      </c>
      <c r="G35" s="18">
        <v>5.0176295090859799</v>
      </c>
      <c r="H35" s="18">
        <v>4.0367290367290396</v>
      </c>
      <c r="I35" s="18">
        <v>3.3157038242473602</v>
      </c>
      <c r="J35" s="18">
        <v>3.3694522784622198</v>
      </c>
      <c r="K35" s="18">
        <v>3.8272072754831399</v>
      </c>
    </row>
    <row r="36" spans="1:11" x14ac:dyDescent="0.35">
      <c r="A36" s="9" t="s">
        <v>185</v>
      </c>
      <c r="B36" s="18">
        <v>23</v>
      </c>
      <c r="C36" s="18">
        <v>19</v>
      </c>
      <c r="D36" s="18">
        <v>17</v>
      </c>
      <c r="E36" s="18">
        <v>24</v>
      </c>
      <c r="F36" s="18">
        <v>83</v>
      </c>
      <c r="G36" s="18">
        <v>0.62381339842690497</v>
      </c>
      <c r="H36" s="18">
        <v>0.32917532917532899</v>
      </c>
      <c r="I36" s="18">
        <v>0.34580960130187099</v>
      </c>
      <c r="J36" s="18">
        <v>0.35624165058631402</v>
      </c>
      <c r="K36" s="18">
        <v>0.39314134141720403</v>
      </c>
    </row>
    <row r="37" spans="1:11" x14ac:dyDescent="0.35">
      <c r="A37" s="11" t="s">
        <v>186</v>
      </c>
      <c r="B37" s="20">
        <v>1669</v>
      </c>
      <c r="C37" s="20">
        <v>2442</v>
      </c>
      <c r="D37" s="20">
        <v>1469</v>
      </c>
      <c r="E37" s="20">
        <v>1255</v>
      </c>
      <c r="F37" s="20">
        <v>6835</v>
      </c>
      <c r="G37" s="20">
        <v>45.2671548684567</v>
      </c>
      <c r="H37" s="20">
        <v>42.307692307692299</v>
      </c>
      <c r="I37" s="20">
        <v>29.882017900732301</v>
      </c>
      <c r="J37" s="20">
        <v>18.628469645242699</v>
      </c>
      <c r="K37" s="20">
        <v>32.374952633573301</v>
      </c>
    </row>
    <row r="38" spans="1:11" x14ac:dyDescent="0.35">
      <c r="A38" s="9" t="s">
        <v>187</v>
      </c>
      <c r="B38" s="18">
        <v>35</v>
      </c>
      <c r="C38" s="18">
        <v>58</v>
      </c>
      <c r="D38" s="18">
        <v>51</v>
      </c>
      <c r="E38" s="18">
        <v>77</v>
      </c>
      <c r="F38" s="18">
        <v>221</v>
      </c>
      <c r="G38" s="18">
        <v>0.94928125847572498</v>
      </c>
      <c r="H38" s="18">
        <v>1.004851004851</v>
      </c>
      <c r="I38" s="18">
        <v>1.0374288039056101</v>
      </c>
      <c r="J38" s="18">
        <v>1.1429419622977599</v>
      </c>
      <c r="K38" s="18">
        <v>1.0467980295566499</v>
      </c>
    </row>
    <row r="39" spans="1:11" x14ac:dyDescent="0.35">
      <c r="A39" s="9" t="s">
        <v>188</v>
      </c>
      <c r="B39" s="18">
        <v>0</v>
      </c>
      <c r="C39" s="18">
        <v>0</v>
      </c>
      <c r="D39" s="18">
        <v>1</v>
      </c>
      <c r="E39" s="18">
        <v>0</v>
      </c>
      <c r="F39" s="18">
        <v>1</v>
      </c>
      <c r="G39" s="18">
        <v>0</v>
      </c>
      <c r="H39" s="18">
        <v>0</v>
      </c>
      <c r="I39" s="18">
        <v>2.0341741253051299E-2</v>
      </c>
      <c r="J39" s="18">
        <v>0</v>
      </c>
      <c r="K39" s="18">
        <v>4.7366426676771498E-3</v>
      </c>
    </row>
    <row r="40" spans="1:11" x14ac:dyDescent="0.35">
      <c r="A40" s="9" t="s">
        <v>189</v>
      </c>
      <c r="B40" s="18">
        <v>0</v>
      </c>
      <c r="C40" s="18">
        <v>0</v>
      </c>
      <c r="D40" s="18">
        <v>0</v>
      </c>
      <c r="E40" s="18">
        <v>0</v>
      </c>
      <c r="F40" s="18">
        <v>0</v>
      </c>
      <c r="G40" s="18">
        <v>0</v>
      </c>
      <c r="H40" s="18">
        <v>0</v>
      </c>
      <c r="I40" s="18">
        <v>0</v>
      </c>
      <c r="J40" s="18">
        <v>0</v>
      </c>
      <c r="K40" s="18">
        <v>0</v>
      </c>
    </row>
    <row r="41" spans="1:11" x14ac:dyDescent="0.35">
      <c r="A41" s="9" t="s">
        <v>190</v>
      </c>
      <c r="B41" s="18">
        <v>1634</v>
      </c>
      <c r="C41" s="18">
        <v>2384</v>
      </c>
      <c r="D41" s="18">
        <v>1416</v>
      </c>
      <c r="E41" s="18">
        <v>1176</v>
      </c>
      <c r="F41" s="18">
        <v>6610</v>
      </c>
      <c r="G41" s="18">
        <v>44.317873609981</v>
      </c>
      <c r="H41" s="18">
        <v>41.302841302841301</v>
      </c>
      <c r="I41" s="18">
        <v>28.803905614320598</v>
      </c>
      <c r="J41" s="18">
        <v>17.455840878729401</v>
      </c>
      <c r="K41" s="18">
        <v>31.309208033346</v>
      </c>
    </row>
    <row r="42" spans="1:11" x14ac:dyDescent="0.35">
      <c r="A42" s="9" t="s">
        <v>191</v>
      </c>
      <c r="B42" s="18">
        <v>0</v>
      </c>
      <c r="C42" s="18">
        <v>0</v>
      </c>
      <c r="D42" s="18">
        <v>1</v>
      </c>
      <c r="E42" s="18">
        <v>2</v>
      </c>
      <c r="F42" s="18">
        <v>3</v>
      </c>
      <c r="G42" s="18">
        <v>0</v>
      </c>
      <c r="H42" s="18">
        <v>0</v>
      </c>
      <c r="I42" s="18">
        <v>2.0341741253051299E-2</v>
      </c>
      <c r="J42" s="18">
        <v>2.9686804215526202E-2</v>
      </c>
      <c r="K42" s="18">
        <v>1.4209928003031501E-2</v>
      </c>
    </row>
    <row r="43" spans="1:11" x14ac:dyDescent="0.35">
      <c r="A43" s="11" t="s">
        <v>192</v>
      </c>
      <c r="B43" s="20">
        <v>0</v>
      </c>
      <c r="C43" s="20">
        <v>0</v>
      </c>
      <c r="D43" s="20">
        <v>0</v>
      </c>
      <c r="E43" s="20">
        <v>0</v>
      </c>
      <c r="F43" s="20">
        <v>0</v>
      </c>
      <c r="G43" s="20">
        <v>0</v>
      </c>
      <c r="H43" s="20">
        <v>0</v>
      </c>
      <c r="I43" s="20">
        <v>0</v>
      </c>
      <c r="J43" s="20">
        <v>0</v>
      </c>
      <c r="K43" s="20">
        <v>0</v>
      </c>
    </row>
    <row r="44" spans="1:11" x14ac:dyDescent="0.35">
      <c r="A44" s="11" t="s">
        <v>193</v>
      </c>
      <c r="B44" s="20">
        <v>960</v>
      </c>
      <c r="C44" s="20">
        <v>1766</v>
      </c>
      <c r="D44" s="20">
        <v>1814</v>
      </c>
      <c r="E44" s="20">
        <v>2885</v>
      </c>
      <c r="F44" s="20">
        <v>7425</v>
      </c>
      <c r="G44" s="20">
        <v>26.037428803905598</v>
      </c>
      <c r="H44" s="20">
        <v>30.595980595980599</v>
      </c>
      <c r="I44" s="20">
        <v>36.899918633035</v>
      </c>
      <c r="J44" s="20">
        <v>42.823215080896503</v>
      </c>
      <c r="K44" s="20">
        <v>35.169571807502798</v>
      </c>
    </row>
    <row r="45" spans="1:11" x14ac:dyDescent="0.35">
      <c r="A45" s="11" t="s">
        <v>194</v>
      </c>
      <c r="B45" s="20">
        <v>849</v>
      </c>
      <c r="C45" s="20">
        <v>1545</v>
      </c>
      <c r="D45" s="20">
        <v>1569</v>
      </c>
      <c r="E45" s="20">
        <v>2574</v>
      </c>
      <c r="F45" s="20">
        <v>6537</v>
      </c>
      <c r="G45" s="20">
        <v>23.026851098453999</v>
      </c>
      <c r="H45" s="20">
        <v>26.767151767151798</v>
      </c>
      <c r="I45" s="20">
        <v>31.9161920260374</v>
      </c>
      <c r="J45" s="20">
        <v>38.206917025382197</v>
      </c>
      <c r="K45" s="20">
        <v>30.963433118605501</v>
      </c>
    </row>
    <row r="46" spans="1:11" x14ac:dyDescent="0.35">
      <c r="A46" s="9" t="s">
        <v>195</v>
      </c>
      <c r="B46" s="18">
        <v>627</v>
      </c>
      <c r="C46" s="18">
        <v>1226</v>
      </c>
      <c r="D46" s="18">
        <v>1298</v>
      </c>
      <c r="E46" s="18">
        <v>2222</v>
      </c>
      <c r="F46" s="18">
        <v>5373</v>
      </c>
      <c r="G46" s="18">
        <v>17.005695687550901</v>
      </c>
      <c r="H46" s="18">
        <v>21.240471240471201</v>
      </c>
      <c r="I46" s="18">
        <v>26.403580146460499</v>
      </c>
      <c r="J46" s="18">
        <v>32.982039483449597</v>
      </c>
      <c r="K46" s="18">
        <v>25.449981053429301</v>
      </c>
    </row>
    <row r="47" spans="1:11" x14ac:dyDescent="0.35">
      <c r="A47" s="9" t="s">
        <v>196</v>
      </c>
      <c r="B47" s="18">
        <v>0</v>
      </c>
      <c r="C47" s="18">
        <v>0</v>
      </c>
      <c r="D47" s="18">
        <v>0</v>
      </c>
      <c r="E47" s="18">
        <v>0</v>
      </c>
      <c r="F47" s="18">
        <v>0</v>
      </c>
      <c r="G47" s="18">
        <v>0</v>
      </c>
      <c r="H47" s="18">
        <v>0</v>
      </c>
      <c r="I47" s="18">
        <v>0</v>
      </c>
      <c r="J47" s="18">
        <v>0</v>
      </c>
      <c r="K47" s="18">
        <v>0</v>
      </c>
    </row>
    <row r="48" spans="1:11" x14ac:dyDescent="0.35">
      <c r="A48" s="9" t="s">
        <v>197</v>
      </c>
      <c r="B48" s="18">
        <v>168</v>
      </c>
      <c r="C48" s="18">
        <v>229</v>
      </c>
      <c r="D48" s="18">
        <v>230</v>
      </c>
      <c r="E48" s="18">
        <v>294</v>
      </c>
      <c r="F48" s="18">
        <v>921</v>
      </c>
      <c r="G48" s="18">
        <v>4.5565500406834802</v>
      </c>
      <c r="H48" s="18">
        <v>3.9674289674289702</v>
      </c>
      <c r="I48" s="18">
        <v>4.6786004882017904</v>
      </c>
      <c r="J48" s="18">
        <v>4.3639602196823502</v>
      </c>
      <c r="K48" s="18">
        <v>4.3624478969306599</v>
      </c>
    </row>
    <row r="49" spans="1:11" x14ac:dyDescent="0.35">
      <c r="A49" s="9" t="s">
        <v>198</v>
      </c>
      <c r="B49" s="18">
        <v>54</v>
      </c>
      <c r="C49" s="18">
        <v>90</v>
      </c>
      <c r="D49" s="18">
        <v>41</v>
      </c>
      <c r="E49" s="18">
        <v>58</v>
      </c>
      <c r="F49" s="18">
        <v>243</v>
      </c>
      <c r="G49" s="18">
        <v>1.46460537021969</v>
      </c>
      <c r="H49" s="18">
        <v>1.5592515592515599</v>
      </c>
      <c r="I49" s="18">
        <v>0.83401139137510205</v>
      </c>
      <c r="J49" s="18">
        <v>0.86091732225025996</v>
      </c>
      <c r="K49" s="18">
        <v>1.1510041682455501</v>
      </c>
    </row>
    <row r="50" spans="1:11" x14ac:dyDescent="0.35">
      <c r="A50" s="11" t="s">
        <v>199</v>
      </c>
      <c r="B50" s="20">
        <v>108</v>
      </c>
      <c r="C50" s="20">
        <v>182</v>
      </c>
      <c r="D50" s="20">
        <v>202</v>
      </c>
      <c r="E50" s="20">
        <v>268</v>
      </c>
      <c r="F50" s="20">
        <v>760</v>
      </c>
      <c r="G50" s="20">
        <v>2.9292107404393799</v>
      </c>
      <c r="H50" s="20">
        <v>3.1531531531531498</v>
      </c>
      <c r="I50" s="20">
        <v>4.1090317331163604</v>
      </c>
      <c r="J50" s="20">
        <v>3.9780317648805101</v>
      </c>
      <c r="K50" s="20">
        <v>3.5998484274346301</v>
      </c>
    </row>
    <row r="51" spans="1:11" x14ac:dyDescent="0.35">
      <c r="A51" s="9" t="s">
        <v>200</v>
      </c>
      <c r="B51" s="18">
        <v>91</v>
      </c>
      <c r="C51" s="18">
        <v>148</v>
      </c>
      <c r="D51" s="18">
        <v>176</v>
      </c>
      <c r="E51" s="18">
        <v>189</v>
      </c>
      <c r="F51" s="18">
        <v>604</v>
      </c>
      <c r="G51" s="18">
        <v>2.46813127203689</v>
      </c>
      <c r="H51" s="18">
        <v>2.5641025641025599</v>
      </c>
      <c r="I51" s="18">
        <v>3.5801464605370201</v>
      </c>
      <c r="J51" s="18">
        <v>2.8054029983672302</v>
      </c>
      <c r="K51" s="18">
        <v>2.8609321712770002</v>
      </c>
    </row>
    <row r="52" spans="1:11" x14ac:dyDescent="0.35">
      <c r="A52" s="9" t="s">
        <v>201</v>
      </c>
      <c r="B52" s="18">
        <v>8</v>
      </c>
      <c r="C52" s="18">
        <v>11</v>
      </c>
      <c r="D52" s="18">
        <v>10</v>
      </c>
      <c r="E52" s="18">
        <v>13</v>
      </c>
      <c r="F52" s="18">
        <v>42</v>
      </c>
      <c r="G52" s="18">
        <v>0.21697857336588</v>
      </c>
      <c r="H52" s="18">
        <v>0.19057519057519101</v>
      </c>
      <c r="I52" s="18">
        <v>0.20341741253051299</v>
      </c>
      <c r="J52" s="18">
        <v>0.19296422740092001</v>
      </c>
      <c r="K52" s="18">
        <v>0.19893899204244</v>
      </c>
    </row>
    <row r="53" spans="1:11" x14ac:dyDescent="0.35">
      <c r="A53" s="9" t="s">
        <v>202</v>
      </c>
      <c r="B53" s="18">
        <v>5</v>
      </c>
      <c r="C53" s="18">
        <v>11</v>
      </c>
      <c r="D53" s="18">
        <v>5</v>
      </c>
      <c r="E53" s="18">
        <v>7</v>
      </c>
      <c r="F53" s="18">
        <v>28</v>
      </c>
      <c r="G53" s="18">
        <v>0.135611608353675</v>
      </c>
      <c r="H53" s="18">
        <v>0.19057519057519101</v>
      </c>
      <c r="I53" s="18">
        <v>0.10170870626525599</v>
      </c>
      <c r="J53" s="18">
        <v>0.103903814754342</v>
      </c>
      <c r="K53" s="18">
        <v>0.13262599469496</v>
      </c>
    </row>
    <row r="54" spans="1:11" x14ac:dyDescent="0.35">
      <c r="A54" s="9" t="s">
        <v>203</v>
      </c>
      <c r="B54" s="18">
        <v>4</v>
      </c>
      <c r="C54" s="18">
        <v>10</v>
      </c>
      <c r="D54" s="18">
        <v>10</v>
      </c>
      <c r="E54" s="18">
        <v>55</v>
      </c>
      <c r="F54" s="18">
        <v>79</v>
      </c>
      <c r="G54" s="18">
        <v>0.10848928668294</v>
      </c>
      <c r="H54" s="18">
        <v>0.173250173250173</v>
      </c>
      <c r="I54" s="18">
        <v>0.20341741253051299</v>
      </c>
      <c r="J54" s="18">
        <v>0.81638711592697</v>
      </c>
      <c r="K54" s="18">
        <v>0.37419477074649499</v>
      </c>
    </row>
    <row r="55" spans="1:11" x14ac:dyDescent="0.35">
      <c r="A55" s="9" t="s">
        <v>204</v>
      </c>
      <c r="B55" s="18">
        <v>0</v>
      </c>
      <c r="C55" s="18">
        <v>2</v>
      </c>
      <c r="D55" s="18">
        <v>1</v>
      </c>
      <c r="E55" s="18">
        <v>4</v>
      </c>
      <c r="F55" s="18">
        <v>7</v>
      </c>
      <c r="G55" s="18">
        <v>0</v>
      </c>
      <c r="H55" s="18">
        <v>3.4650034650034599E-2</v>
      </c>
      <c r="I55" s="18">
        <v>2.0341741253051299E-2</v>
      </c>
      <c r="J55" s="18">
        <v>5.9373608431052403E-2</v>
      </c>
      <c r="K55" s="18">
        <v>3.3156498673740001E-2</v>
      </c>
    </row>
    <row r="56" spans="1:11" x14ac:dyDescent="0.35">
      <c r="A56" s="11" t="s">
        <v>205</v>
      </c>
      <c r="B56" s="20">
        <v>3</v>
      </c>
      <c r="C56" s="20">
        <v>39</v>
      </c>
      <c r="D56" s="20">
        <v>43</v>
      </c>
      <c r="E56" s="20">
        <v>43</v>
      </c>
      <c r="F56" s="20">
        <v>128</v>
      </c>
      <c r="G56" s="20">
        <v>8.1366965012205E-2</v>
      </c>
      <c r="H56" s="20">
        <v>0.67567567567567599</v>
      </c>
      <c r="I56" s="20">
        <v>0.87469487388120404</v>
      </c>
      <c r="J56" s="20">
        <v>0.63826629063381302</v>
      </c>
      <c r="K56" s="20">
        <v>0.60629026146267495</v>
      </c>
    </row>
    <row r="57" spans="1:11" x14ac:dyDescent="0.35">
      <c r="A57" s="9" t="s">
        <v>206</v>
      </c>
      <c r="B57" s="18">
        <v>1</v>
      </c>
      <c r="C57" s="18">
        <v>8</v>
      </c>
      <c r="D57" s="18">
        <v>1</v>
      </c>
      <c r="E57" s="18">
        <v>1</v>
      </c>
      <c r="F57" s="18">
        <v>11</v>
      </c>
      <c r="G57" s="18">
        <v>2.7122321670735E-2</v>
      </c>
      <c r="H57" s="18">
        <v>0.13860013860013901</v>
      </c>
      <c r="I57" s="18">
        <v>2.0341741253051299E-2</v>
      </c>
      <c r="J57" s="18">
        <v>1.4843402107763101E-2</v>
      </c>
      <c r="K57" s="18">
        <v>5.2103069344448701E-2</v>
      </c>
    </row>
    <row r="58" spans="1:11" x14ac:dyDescent="0.35">
      <c r="A58" s="9" t="s">
        <v>207</v>
      </c>
      <c r="B58" s="18">
        <v>0</v>
      </c>
      <c r="C58" s="18">
        <v>0</v>
      </c>
      <c r="D58" s="18">
        <v>0</v>
      </c>
      <c r="E58" s="18">
        <v>0</v>
      </c>
      <c r="F58" s="18">
        <v>0</v>
      </c>
      <c r="G58" s="18">
        <v>0</v>
      </c>
      <c r="H58" s="18">
        <v>0</v>
      </c>
      <c r="I58" s="18">
        <v>0</v>
      </c>
      <c r="J58" s="18">
        <v>0</v>
      </c>
      <c r="K58" s="18">
        <v>0</v>
      </c>
    </row>
    <row r="59" spans="1:11" x14ac:dyDescent="0.35">
      <c r="A59" s="9" t="s">
        <v>208</v>
      </c>
      <c r="B59" s="18">
        <v>0</v>
      </c>
      <c r="C59" s="18">
        <v>1</v>
      </c>
      <c r="D59" s="18">
        <v>1</v>
      </c>
      <c r="E59" s="18">
        <v>0</v>
      </c>
      <c r="F59" s="18">
        <v>2</v>
      </c>
      <c r="G59" s="18">
        <v>0</v>
      </c>
      <c r="H59" s="18">
        <v>1.7325017325017299E-2</v>
      </c>
      <c r="I59" s="18">
        <v>2.0341741253051299E-2</v>
      </c>
      <c r="J59" s="18">
        <v>0</v>
      </c>
      <c r="K59" s="18">
        <v>9.4732853353542996E-3</v>
      </c>
    </row>
    <row r="60" spans="1:11" x14ac:dyDescent="0.35">
      <c r="A60" s="9" t="s">
        <v>209</v>
      </c>
      <c r="B60" s="18">
        <v>2</v>
      </c>
      <c r="C60" s="18">
        <v>27</v>
      </c>
      <c r="D60" s="18">
        <v>39</v>
      </c>
      <c r="E60" s="18">
        <v>31</v>
      </c>
      <c r="F60" s="18">
        <v>99</v>
      </c>
      <c r="G60" s="18">
        <v>5.424464334147E-2</v>
      </c>
      <c r="H60" s="18">
        <v>0.46777546777546802</v>
      </c>
      <c r="I60" s="18">
        <v>0.79332790886899895</v>
      </c>
      <c r="J60" s="18">
        <v>0.46014546534065598</v>
      </c>
      <c r="K60" s="18">
        <v>0.46892762410003802</v>
      </c>
    </row>
    <row r="61" spans="1:11" x14ac:dyDescent="0.35">
      <c r="A61" s="9" t="s">
        <v>210</v>
      </c>
      <c r="B61" s="18">
        <v>0</v>
      </c>
      <c r="C61" s="18">
        <v>1</v>
      </c>
      <c r="D61" s="18">
        <v>0</v>
      </c>
      <c r="E61" s="18">
        <v>0</v>
      </c>
      <c r="F61" s="18">
        <v>1</v>
      </c>
      <c r="G61" s="18">
        <v>0</v>
      </c>
      <c r="H61" s="18">
        <v>1.7325017325017299E-2</v>
      </c>
      <c r="I61" s="18">
        <v>0</v>
      </c>
      <c r="J61" s="18">
        <v>0</v>
      </c>
      <c r="K61" s="18">
        <v>4.7366426676771498E-3</v>
      </c>
    </row>
    <row r="62" spans="1:11" x14ac:dyDescent="0.35">
      <c r="A62" s="9" t="s">
        <v>211</v>
      </c>
      <c r="B62" s="18">
        <v>0</v>
      </c>
      <c r="C62" s="18">
        <v>0</v>
      </c>
      <c r="D62" s="18">
        <v>0</v>
      </c>
      <c r="E62" s="18">
        <v>0</v>
      </c>
      <c r="F62" s="18">
        <v>0</v>
      </c>
      <c r="G62" s="18">
        <v>0</v>
      </c>
      <c r="H62" s="18">
        <v>0</v>
      </c>
      <c r="I62" s="18">
        <v>0</v>
      </c>
      <c r="J62" s="18">
        <v>0</v>
      </c>
      <c r="K62" s="18">
        <v>0</v>
      </c>
    </row>
    <row r="63" spans="1:11" x14ac:dyDescent="0.35">
      <c r="A63" s="9" t="s">
        <v>212</v>
      </c>
      <c r="B63" s="18">
        <v>0</v>
      </c>
      <c r="C63" s="18">
        <v>0</v>
      </c>
      <c r="D63" s="18">
        <v>0</v>
      </c>
      <c r="E63" s="18">
        <v>0</v>
      </c>
      <c r="F63" s="18">
        <v>0</v>
      </c>
      <c r="G63" s="18">
        <v>0</v>
      </c>
      <c r="H63" s="18">
        <v>0</v>
      </c>
      <c r="I63" s="18">
        <v>0</v>
      </c>
      <c r="J63" s="18">
        <v>0</v>
      </c>
      <c r="K63" s="18">
        <v>0</v>
      </c>
    </row>
    <row r="64" spans="1:11" x14ac:dyDescent="0.35">
      <c r="A64" s="9" t="s">
        <v>213</v>
      </c>
      <c r="B64" s="18">
        <v>0</v>
      </c>
      <c r="C64" s="18">
        <v>2</v>
      </c>
      <c r="D64" s="18">
        <v>2</v>
      </c>
      <c r="E64" s="18">
        <v>11</v>
      </c>
      <c r="F64" s="18">
        <v>15</v>
      </c>
      <c r="G64" s="18">
        <v>0</v>
      </c>
      <c r="H64" s="18">
        <v>3.4650034650034599E-2</v>
      </c>
      <c r="I64" s="18">
        <v>4.06834825061025E-2</v>
      </c>
      <c r="J64" s="18">
        <v>0.16327742318539401</v>
      </c>
      <c r="K64" s="18">
        <v>7.1049640015157303E-2</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442</v>
      </c>
    </row>
    <row r="2" spans="1:11" x14ac:dyDescent="0.35">
      <c r="A2" t="s">
        <v>62</v>
      </c>
    </row>
    <row r="3" spans="1:11" x14ac:dyDescent="0.35">
      <c r="A3" t="s">
        <v>423</v>
      </c>
    </row>
    <row r="4" spans="1:11" ht="46.5" x14ac:dyDescent="0.35">
      <c r="A4" s="21" t="s">
        <v>143</v>
      </c>
      <c r="B4" s="21" t="s">
        <v>264</v>
      </c>
      <c r="C4" s="21" t="s">
        <v>265</v>
      </c>
      <c r="D4" s="21" t="s">
        <v>266</v>
      </c>
      <c r="E4" s="21" t="s">
        <v>267</v>
      </c>
      <c r="F4" s="21" t="s">
        <v>279</v>
      </c>
      <c r="G4" s="21" t="s">
        <v>269</v>
      </c>
      <c r="H4" s="21" t="s">
        <v>270</v>
      </c>
      <c r="I4" s="21" t="s">
        <v>271</v>
      </c>
      <c r="J4" s="21" t="s">
        <v>272</v>
      </c>
      <c r="K4" s="21" t="s">
        <v>317</v>
      </c>
    </row>
    <row r="5" spans="1:11" x14ac:dyDescent="0.35">
      <c r="A5" s="11" t="s">
        <v>154</v>
      </c>
      <c r="B5" s="20">
        <v>2869</v>
      </c>
      <c r="C5" s="20">
        <v>4360</v>
      </c>
      <c r="D5" s="20">
        <v>3421</v>
      </c>
      <c r="E5" s="20">
        <v>4706</v>
      </c>
      <c r="F5" s="20">
        <v>15356</v>
      </c>
      <c r="G5" s="20">
        <v>100</v>
      </c>
      <c r="H5" s="20">
        <v>100</v>
      </c>
      <c r="I5" s="20">
        <v>100</v>
      </c>
      <c r="J5" s="20">
        <v>100</v>
      </c>
      <c r="K5" s="20">
        <v>100</v>
      </c>
    </row>
    <row r="6" spans="1:11" x14ac:dyDescent="0.35">
      <c r="A6" s="11" t="s">
        <v>155</v>
      </c>
      <c r="B6" s="20">
        <v>2171</v>
      </c>
      <c r="C6" s="20">
        <v>3135</v>
      </c>
      <c r="D6" s="20">
        <v>2210</v>
      </c>
      <c r="E6" s="20">
        <v>2670</v>
      </c>
      <c r="F6" s="20">
        <v>10186</v>
      </c>
      <c r="G6" s="20">
        <v>75.670965493203198</v>
      </c>
      <c r="H6" s="20">
        <v>71.903669724770694</v>
      </c>
      <c r="I6" s="20">
        <v>64.600993861443996</v>
      </c>
      <c r="J6" s="20">
        <v>56.736081597960101</v>
      </c>
      <c r="K6" s="20">
        <v>66.332378223495695</v>
      </c>
    </row>
    <row r="7" spans="1:11" x14ac:dyDescent="0.35">
      <c r="A7" s="11" t="s">
        <v>156</v>
      </c>
      <c r="B7" s="20">
        <v>277</v>
      </c>
      <c r="C7" s="20">
        <v>457</v>
      </c>
      <c r="D7" s="20">
        <v>435</v>
      </c>
      <c r="E7" s="20">
        <v>793</v>
      </c>
      <c r="F7" s="20">
        <v>1962</v>
      </c>
      <c r="G7" s="20">
        <v>9.6549320320669203</v>
      </c>
      <c r="H7" s="20">
        <v>10.4816513761468</v>
      </c>
      <c r="I7" s="20">
        <v>12.715580239695999</v>
      </c>
      <c r="J7" s="20">
        <v>16.850828729281801</v>
      </c>
      <c r="K7" s="20">
        <v>12.7767647824954</v>
      </c>
    </row>
    <row r="8" spans="1:11" x14ac:dyDescent="0.35">
      <c r="A8" s="9" t="s">
        <v>157</v>
      </c>
      <c r="B8" s="18">
        <v>0</v>
      </c>
      <c r="C8" s="18">
        <v>0</v>
      </c>
      <c r="D8" s="18">
        <v>0</v>
      </c>
      <c r="E8" s="18">
        <v>0</v>
      </c>
      <c r="F8" s="18">
        <v>0</v>
      </c>
      <c r="G8" s="18">
        <v>0</v>
      </c>
      <c r="H8" s="18">
        <v>0</v>
      </c>
      <c r="I8" s="18">
        <v>0</v>
      </c>
      <c r="J8" s="18">
        <v>0</v>
      </c>
      <c r="K8" s="18">
        <v>0</v>
      </c>
    </row>
    <row r="9" spans="1:11" x14ac:dyDescent="0.35">
      <c r="A9" s="9" t="s">
        <v>158</v>
      </c>
      <c r="B9" s="18">
        <v>0</v>
      </c>
      <c r="C9" s="18">
        <v>0</v>
      </c>
      <c r="D9" s="18">
        <v>0</v>
      </c>
      <c r="E9" s="18">
        <v>0</v>
      </c>
      <c r="F9" s="18">
        <v>0</v>
      </c>
      <c r="G9" s="18">
        <v>0</v>
      </c>
      <c r="H9" s="18">
        <v>0</v>
      </c>
      <c r="I9" s="18">
        <v>0</v>
      </c>
      <c r="J9" s="18">
        <v>0</v>
      </c>
      <c r="K9" s="18">
        <v>0</v>
      </c>
    </row>
    <row r="10" spans="1:11" x14ac:dyDescent="0.35">
      <c r="A10" s="9" t="s">
        <v>159</v>
      </c>
      <c r="B10" s="18">
        <v>0</v>
      </c>
      <c r="C10" s="18">
        <v>0</v>
      </c>
      <c r="D10" s="18">
        <v>0</v>
      </c>
      <c r="E10" s="18">
        <v>0</v>
      </c>
      <c r="F10" s="18">
        <v>0</v>
      </c>
      <c r="G10" s="18">
        <v>0</v>
      </c>
      <c r="H10" s="18">
        <v>0</v>
      </c>
      <c r="I10" s="18">
        <v>0</v>
      </c>
      <c r="J10" s="18">
        <v>0</v>
      </c>
      <c r="K10" s="18">
        <v>0</v>
      </c>
    </row>
    <row r="11" spans="1:11" x14ac:dyDescent="0.35">
      <c r="A11" s="9" t="s">
        <v>160</v>
      </c>
      <c r="B11" s="18">
        <v>277</v>
      </c>
      <c r="C11" s="18">
        <v>457</v>
      </c>
      <c r="D11" s="18">
        <v>435</v>
      </c>
      <c r="E11" s="18">
        <v>793</v>
      </c>
      <c r="F11" s="18">
        <v>1962</v>
      </c>
      <c r="G11" s="18">
        <v>9.6549320320669203</v>
      </c>
      <c r="H11" s="18">
        <v>10.4816513761468</v>
      </c>
      <c r="I11" s="18">
        <v>12.715580239695999</v>
      </c>
      <c r="J11" s="18">
        <v>16.850828729281801</v>
      </c>
      <c r="K11" s="18">
        <v>12.7767647824954</v>
      </c>
    </row>
    <row r="12" spans="1:11" x14ac:dyDescent="0.35">
      <c r="A12" s="9" t="s">
        <v>161</v>
      </c>
      <c r="B12" s="18">
        <v>0</v>
      </c>
      <c r="C12" s="18">
        <v>0</v>
      </c>
      <c r="D12" s="18">
        <v>0</v>
      </c>
      <c r="E12" s="18">
        <v>0</v>
      </c>
      <c r="F12" s="18">
        <v>0</v>
      </c>
      <c r="G12" s="18">
        <v>0</v>
      </c>
      <c r="H12" s="18">
        <v>0</v>
      </c>
      <c r="I12" s="18">
        <v>0</v>
      </c>
      <c r="J12" s="18">
        <v>0</v>
      </c>
      <c r="K12" s="18">
        <v>0</v>
      </c>
    </row>
    <row r="13" spans="1:11" x14ac:dyDescent="0.35">
      <c r="A13" s="9" t="s">
        <v>162</v>
      </c>
      <c r="B13" s="18">
        <v>0</v>
      </c>
      <c r="C13" s="18">
        <v>0</v>
      </c>
      <c r="D13" s="18">
        <v>0</v>
      </c>
      <c r="E13" s="18">
        <v>0</v>
      </c>
      <c r="F13" s="18">
        <v>0</v>
      </c>
      <c r="G13" s="18">
        <v>0</v>
      </c>
      <c r="H13" s="18">
        <v>0</v>
      </c>
      <c r="I13" s="18">
        <v>0</v>
      </c>
      <c r="J13" s="18">
        <v>0</v>
      </c>
      <c r="K13" s="18">
        <v>0</v>
      </c>
    </row>
    <row r="14" spans="1:11" x14ac:dyDescent="0.35">
      <c r="A14" s="9" t="s">
        <v>163</v>
      </c>
      <c r="B14" s="18">
        <v>0</v>
      </c>
      <c r="C14" s="18">
        <v>0</v>
      </c>
      <c r="D14" s="18">
        <v>0</v>
      </c>
      <c r="E14" s="18">
        <v>0</v>
      </c>
      <c r="F14" s="18">
        <v>0</v>
      </c>
      <c r="G14" s="18">
        <v>0</v>
      </c>
      <c r="H14" s="18">
        <v>0</v>
      </c>
      <c r="I14" s="18">
        <v>0</v>
      </c>
      <c r="J14" s="18">
        <v>0</v>
      </c>
      <c r="K14" s="18">
        <v>0</v>
      </c>
    </row>
    <row r="15" spans="1:11" x14ac:dyDescent="0.35">
      <c r="A15" s="11" t="s">
        <v>164</v>
      </c>
      <c r="B15" s="20">
        <v>0</v>
      </c>
      <c r="C15" s="20">
        <v>0</v>
      </c>
      <c r="D15" s="20">
        <v>0</v>
      </c>
      <c r="E15" s="20">
        <v>2</v>
      </c>
      <c r="F15" s="20">
        <v>2</v>
      </c>
      <c r="G15" s="20">
        <v>0</v>
      </c>
      <c r="H15" s="20">
        <v>0</v>
      </c>
      <c r="I15" s="20">
        <v>0</v>
      </c>
      <c r="J15" s="20">
        <v>4.2498937526561802E-2</v>
      </c>
      <c r="K15" s="20">
        <v>1.3024225058609E-2</v>
      </c>
    </row>
    <row r="16" spans="1:11" x14ac:dyDescent="0.35">
      <c r="A16" s="9" t="s">
        <v>165</v>
      </c>
      <c r="B16" s="18">
        <v>0</v>
      </c>
      <c r="C16" s="18">
        <v>0</v>
      </c>
      <c r="D16" s="18">
        <v>0</v>
      </c>
      <c r="E16" s="18">
        <v>0</v>
      </c>
      <c r="F16" s="18">
        <v>0</v>
      </c>
      <c r="G16" s="18">
        <v>0</v>
      </c>
      <c r="H16" s="18">
        <v>0</v>
      </c>
      <c r="I16" s="18">
        <v>0</v>
      </c>
      <c r="J16" s="18">
        <v>0</v>
      </c>
      <c r="K16" s="18">
        <v>0</v>
      </c>
    </row>
    <row r="17" spans="1:11" x14ac:dyDescent="0.35">
      <c r="A17" s="9" t="s">
        <v>166</v>
      </c>
      <c r="B17" s="18">
        <v>0</v>
      </c>
      <c r="C17" s="18">
        <v>0</v>
      </c>
      <c r="D17" s="18">
        <v>0</v>
      </c>
      <c r="E17" s="18">
        <v>0</v>
      </c>
      <c r="F17" s="18">
        <v>0</v>
      </c>
      <c r="G17" s="18">
        <v>0</v>
      </c>
      <c r="H17" s="18">
        <v>0</v>
      </c>
      <c r="I17" s="18">
        <v>0</v>
      </c>
      <c r="J17" s="18">
        <v>0</v>
      </c>
      <c r="K17" s="18">
        <v>0</v>
      </c>
    </row>
    <row r="18" spans="1:11" x14ac:dyDescent="0.35">
      <c r="A18" s="9" t="s">
        <v>167</v>
      </c>
      <c r="B18" s="18">
        <v>0</v>
      </c>
      <c r="C18" s="18">
        <v>0</v>
      </c>
      <c r="D18" s="18">
        <v>0</v>
      </c>
      <c r="E18" s="18">
        <v>1</v>
      </c>
      <c r="F18" s="18">
        <v>1</v>
      </c>
      <c r="G18" s="18">
        <v>0</v>
      </c>
      <c r="H18" s="18">
        <v>0</v>
      </c>
      <c r="I18" s="18">
        <v>0</v>
      </c>
      <c r="J18" s="18">
        <v>2.1249468763280901E-2</v>
      </c>
      <c r="K18" s="18">
        <v>6.5121125293045104E-3</v>
      </c>
    </row>
    <row r="19" spans="1:11" x14ac:dyDescent="0.35">
      <c r="A19" s="9" t="s">
        <v>168</v>
      </c>
      <c r="B19" s="18">
        <v>0</v>
      </c>
      <c r="C19" s="18">
        <v>0</v>
      </c>
      <c r="D19" s="18">
        <v>0</v>
      </c>
      <c r="E19" s="18">
        <v>1</v>
      </c>
      <c r="F19" s="18">
        <v>1</v>
      </c>
      <c r="G19" s="18">
        <v>0</v>
      </c>
      <c r="H19" s="18">
        <v>0</v>
      </c>
      <c r="I19" s="18">
        <v>0</v>
      </c>
      <c r="J19" s="18">
        <v>2.1249468763280901E-2</v>
      </c>
      <c r="K19" s="18">
        <v>6.5121125293045104E-3</v>
      </c>
    </row>
    <row r="20" spans="1:11" x14ac:dyDescent="0.35">
      <c r="A20" s="9" t="s">
        <v>169</v>
      </c>
      <c r="B20" s="18">
        <v>0</v>
      </c>
      <c r="C20" s="18">
        <v>0</v>
      </c>
      <c r="D20" s="18">
        <v>0</v>
      </c>
      <c r="E20" s="18">
        <v>0</v>
      </c>
      <c r="F20" s="18">
        <v>0</v>
      </c>
      <c r="G20" s="18">
        <v>0</v>
      </c>
      <c r="H20" s="18">
        <v>0</v>
      </c>
      <c r="I20" s="18">
        <v>0</v>
      </c>
      <c r="J20" s="18">
        <v>0</v>
      </c>
      <c r="K20" s="18">
        <v>0</v>
      </c>
    </row>
    <row r="21" spans="1:11" x14ac:dyDescent="0.35">
      <c r="A21" s="9" t="s">
        <v>170</v>
      </c>
      <c r="B21" s="18">
        <v>0</v>
      </c>
      <c r="C21" s="18">
        <v>0</v>
      </c>
      <c r="D21" s="18">
        <v>0</v>
      </c>
      <c r="E21" s="18">
        <v>0</v>
      </c>
      <c r="F21" s="18">
        <v>0</v>
      </c>
      <c r="G21" s="18">
        <v>0</v>
      </c>
      <c r="H21" s="18">
        <v>0</v>
      </c>
      <c r="I21" s="18">
        <v>0</v>
      </c>
      <c r="J21" s="18">
        <v>0</v>
      </c>
      <c r="K21" s="18">
        <v>0</v>
      </c>
    </row>
    <row r="22" spans="1:11" x14ac:dyDescent="0.35">
      <c r="A22" s="9" t="s">
        <v>171</v>
      </c>
      <c r="B22" s="18">
        <v>0</v>
      </c>
      <c r="C22" s="18">
        <v>0</v>
      </c>
      <c r="D22" s="18">
        <v>0</v>
      </c>
      <c r="E22" s="18">
        <v>0</v>
      </c>
      <c r="F22" s="18">
        <v>0</v>
      </c>
      <c r="G22" s="18">
        <v>0</v>
      </c>
      <c r="H22" s="18">
        <v>0</v>
      </c>
      <c r="I22" s="18">
        <v>0</v>
      </c>
      <c r="J22" s="18">
        <v>0</v>
      </c>
      <c r="K22" s="18">
        <v>0</v>
      </c>
    </row>
    <row r="23" spans="1:11" x14ac:dyDescent="0.35">
      <c r="A23" s="9" t="s">
        <v>172</v>
      </c>
      <c r="B23" s="18">
        <v>0</v>
      </c>
      <c r="C23" s="18">
        <v>0</v>
      </c>
      <c r="D23" s="18">
        <v>0</v>
      </c>
      <c r="E23" s="18">
        <v>0</v>
      </c>
      <c r="F23" s="18">
        <v>0</v>
      </c>
      <c r="G23" s="18">
        <v>0</v>
      </c>
      <c r="H23" s="18">
        <v>0</v>
      </c>
      <c r="I23" s="18">
        <v>0</v>
      </c>
      <c r="J23" s="18">
        <v>0</v>
      </c>
      <c r="K23" s="18">
        <v>0</v>
      </c>
    </row>
    <row r="24" spans="1:11" x14ac:dyDescent="0.35">
      <c r="A24" s="11" t="s">
        <v>173</v>
      </c>
      <c r="B24" s="20">
        <v>246</v>
      </c>
      <c r="C24" s="20">
        <v>376</v>
      </c>
      <c r="D24" s="20">
        <v>420</v>
      </c>
      <c r="E24" s="20">
        <v>683</v>
      </c>
      <c r="F24" s="20">
        <v>1725</v>
      </c>
      <c r="G24" s="20">
        <v>8.5744161728825397</v>
      </c>
      <c r="H24" s="20">
        <v>8.6238532110091803</v>
      </c>
      <c r="I24" s="20">
        <v>12.2771119555685</v>
      </c>
      <c r="J24" s="20">
        <v>14.5133871653209</v>
      </c>
      <c r="K24" s="20">
        <v>11.2333941130503</v>
      </c>
    </row>
    <row r="25" spans="1:11" x14ac:dyDescent="0.35">
      <c r="A25" s="9" t="s">
        <v>174</v>
      </c>
      <c r="B25" s="18">
        <v>7</v>
      </c>
      <c r="C25" s="18">
        <v>1</v>
      </c>
      <c r="D25" s="18">
        <v>3</v>
      </c>
      <c r="E25" s="18">
        <v>2</v>
      </c>
      <c r="F25" s="18">
        <v>13</v>
      </c>
      <c r="G25" s="18">
        <v>0.243987452073893</v>
      </c>
      <c r="H25" s="18">
        <v>2.2935779816513801E-2</v>
      </c>
      <c r="I25" s="18">
        <v>8.7693656825489602E-2</v>
      </c>
      <c r="J25" s="18">
        <v>4.2498937526561802E-2</v>
      </c>
      <c r="K25" s="18">
        <v>8.4657462880958601E-2</v>
      </c>
    </row>
    <row r="26" spans="1:11" x14ac:dyDescent="0.35">
      <c r="A26" s="9" t="s">
        <v>175</v>
      </c>
      <c r="B26" s="18">
        <v>3</v>
      </c>
      <c r="C26" s="18">
        <v>1</v>
      </c>
      <c r="D26" s="18">
        <v>2</v>
      </c>
      <c r="E26" s="18">
        <v>2</v>
      </c>
      <c r="F26" s="18">
        <v>8</v>
      </c>
      <c r="G26" s="18">
        <v>0.104566050888811</v>
      </c>
      <c r="H26" s="18">
        <v>2.2935779816513801E-2</v>
      </c>
      <c r="I26" s="18">
        <v>5.84624378836597E-2</v>
      </c>
      <c r="J26" s="18">
        <v>4.2498937526561802E-2</v>
      </c>
      <c r="K26" s="18">
        <v>5.2096900234436097E-2</v>
      </c>
    </row>
    <row r="27" spans="1:11" x14ac:dyDescent="0.35">
      <c r="A27" s="9" t="s">
        <v>176</v>
      </c>
      <c r="B27" s="18">
        <v>0</v>
      </c>
      <c r="C27" s="18">
        <v>2</v>
      </c>
      <c r="D27" s="18">
        <v>0</v>
      </c>
      <c r="E27" s="18">
        <v>0</v>
      </c>
      <c r="F27" s="18">
        <v>2</v>
      </c>
      <c r="G27" s="18">
        <v>0</v>
      </c>
      <c r="H27" s="18">
        <v>4.5871559633027498E-2</v>
      </c>
      <c r="I27" s="18">
        <v>0</v>
      </c>
      <c r="J27" s="18">
        <v>0</v>
      </c>
      <c r="K27" s="18">
        <v>1.3024225058609E-2</v>
      </c>
    </row>
    <row r="28" spans="1:11" x14ac:dyDescent="0.35">
      <c r="A28" s="9" t="s">
        <v>177</v>
      </c>
      <c r="B28" s="18">
        <v>0</v>
      </c>
      <c r="C28" s="18">
        <v>0</v>
      </c>
      <c r="D28" s="18">
        <v>2</v>
      </c>
      <c r="E28" s="18">
        <v>2</v>
      </c>
      <c r="F28" s="18">
        <v>4</v>
      </c>
      <c r="G28" s="18">
        <v>0</v>
      </c>
      <c r="H28" s="18">
        <v>0</v>
      </c>
      <c r="I28" s="18">
        <v>5.84624378836597E-2</v>
      </c>
      <c r="J28" s="18">
        <v>4.2498937526561802E-2</v>
      </c>
      <c r="K28" s="18">
        <v>2.6048450117218E-2</v>
      </c>
    </row>
    <row r="29" spans="1:11" x14ac:dyDescent="0.35">
      <c r="A29" s="9" t="s">
        <v>178</v>
      </c>
      <c r="B29" s="18">
        <v>126</v>
      </c>
      <c r="C29" s="18">
        <v>163</v>
      </c>
      <c r="D29" s="18">
        <v>182</v>
      </c>
      <c r="E29" s="18">
        <v>339</v>
      </c>
      <c r="F29" s="18">
        <v>810</v>
      </c>
      <c r="G29" s="18">
        <v>4.3917741373300796</v>
      </c>
      <c r="H29" s="18">
        <v>3.7385321100917399</v>
      </c>
      <c r="I29" s="18">
        <v>5.3200818474130402</v>
      </c>
      <c r="J29" s="18">
        <v>7.20356991075223</v>
      </c>
      <c r="K29" s="18">
        <v>5.2748111487366502</v>
      </c>
    </row>
    <row r="30" spans="1:11" x14ac:dyDescent="0.35">
      <c r="A30" s="9" t="s">
        <v>179</v>
      </c>
      <c r="B30" s="18">
        <v>70</v>
      </c>
      <c r="C30" s="18">
        <v>151</v>
      </c>
      <c r="D30" s="18">
        <v>193</v>
      </c>
      <c r="E30" s="18">
        <v>288</v>
      </c>
      <c r="F30" s="18">
        <v>702</v>
      </c>
      <c r="G30" s="18">
        <v>2.4398745207389299</v>
      </c>
      <c r="H30" s="18">
        <v>3.46330275229358</v>
      </c>
      <c r="I30" s="18">
        <v>5.6416252557731701</v>
      </c>
      <c r="J30" s="18">
        <v>6.1198470038249004</v>
      </c>
      <c r="K30" s="18">
        <v>4.5715029955717599</v>
      </c>
    </row>
    <row r="31" spans="1:11" x14ac:dyDescent="0.35">
      <c r="A31" s="9" t="s">
        <v>180</v>
      </c>
      <c r="B31" s="18">
        <v>34</v>
      </c>
      <c r="C31" s="18">
        <v>53</v>
      </c>
      <c r="D31" s="18">
        <v>36</v>
      </c>
      <c r="E31" s="18">
        <v>48</v>
      </c>
      <c r="F31" s="18">
        <v>171</v>
      </c>
      <c r="G31" s="18">
        <v>1.1850819100732</v>
      </c>
      <c r="H31" s="18">
        <v>1.21559633027523</v>
      </c>
      <c r="I31" s="18">
        <v>1.05232388190588</v>
      </c>
      <c r="J31" s="18">
        <v>1.0199745006374801</v>
      </c>
      <c r="K31" s="18">
        <v>1.11357124251107</v>
      </c>
    </row>
    <row r="32" spans="1:11" x14ac:dyDescent="0.35">
      <c r="A32" s="9" t="s">
        <v>181</v>
      </c>
      <c r="B32" s="18">
        <v>6</v>
      </c>
      <c r="C32" s="18">
        <v>5</v>
      </c>
      <c r="D32" s="18">
        <v>2</v>
      </c>
      <c r="E32" s="18">
        <v>2</v>
      </c>
      <c r="F32" s="18">
        <v>15</v>
      </c>
      <c r="G32" s="18">
        <v>0.20913210177762301</v>
      </c>
      <c r="H32" s="18">
        <v>0.11467889908256899</v>
      </c>
      <c r="I32" s="18">
        <v>5.84624378836597E-2</v>
      </c>
      <c r="J32" s="18">
        <v>4.2498937526561802E-2</v>
      </c>
      <c r="K32" s="18">
        <v>9.7681687939567594E-2</v>
      </c>
    </row>
    <row r="33" spans="1:11" x14ac:dyDescent="0.35">
      <c r="A33" s="11" t="s">
        <v>182</v>
      </c>
      <c r="B33" s="20">
        <v>187</v>
      </c>
      <c r="C33" s="20">
        <v>198</v>
      </c>
      <c r="D33" s="20">
        <v>139</v>
      </c>
      <c r="E33" s="20">
        <v>198</v>
      </c>
      <c r="F33" s="20">
        <v>722</v>
      </c>
      <c r="G33" s="20">
        <v>6.5179505054025801</v>
      </c>
      <c r="H33" s="20">
        <v>4.5412844036697297</v>
      </c>
      <c r="I33" s="20">
        <v>4.0631394329143502</v>
      </c>
      <c r="J33" s="20">
        <v>4.2073948151296197</v>
      </c>
      <c r="K33" s="20">
        <v>4.7017452461578504</v>
      </c>
    </row>
    <row r="34" spans="1:11" x14ac:dyDescent="0.35">
      <c r="A34" s="9" t="s">
        <v>183</v>
      </c>
      <c r="B34" s="18">
        <v>8</v>
      </c>
      <c r="C34" s="18">
        <v>2</v>
      </c>
      <c r="D34" s="18">
        <v>3</v>
      </c>
      <c r="E34" s="18">
        <v>2</v>
      </c>
      <c r="F34" s="18">
        <v>15</v>
      </c>
      <c r="G34" s="18">
        <v>0.27884280237016401</v>
      </c>
      <c r="H34" s="18">
        <v>4.5871559633027498E-2</v>
      </c>
      <c r="I34" s="18">
        <v>8.7693656825489602E-2</v>
      </c>
      <c r="J34" s="18">
        <v>4.2498937526561802E-2</v>
      </c>
      <c r="K34" s="18">
        <v>9.7681687939567594E-2</v>
      </c>
    </row>
    <row r="35" spans="1:11" x14ac:dyDescent="0.35">
      <c r="A35" s="9" t="s">
        <v>184</v>
      </c>
      <c r="B35" s="18">
        <v>159</v>
      </c>
      <c r="C35" s="18">
        <v>180</v>
      </c>
      <c r="D35" s="18">
        <v>122</v>
      </c>
      <c r="E35" s="18">
        <v>176</v>
      </c>
      <c r="F35" s="18">
        <v>637</v>
      </c>
      <c r="G35" s="18">
        <v>5.5420006971070102</v>
      </c>
      <c r="H35" s="18">
        <v>4.1284403669724803</v>
      </c>
      <c r="I35" s="18">
        <v>3.5662087109032399</v>
      </c>
      <c r="J35" s="18">
        <v>3.73990650233744</v>
      </c>
      <c r="K35" s="18">
        <v>4.1482156811669704</v>
      </c>
    </row>
    <row r="36" spans="1:11" x14ac:dyDescent="0.35">
      <c r="A36" s="9" t="s">
        <v>185</v>
      </c>
      <c r="B36" s="18">
        <v>20</v>
      </c>
      <c r="C36" s="18">
        <v>16</v>
      </c>
      <c r="D36" s="18">
        <v>14</v>
      </c>
      <c r="E36" s="18">
        <v>20</v>
      </c>
      <c r="F36" s="18">
        <v>70</v>
      </c>
      <c r="G36" s="18">
        <v>0.69710700592540997</v>
      </c>
      <c r="H36" s="18">
        <v>0.36697247706421998</v>
      </c>
      <c r="I36" s="18">
        <v>0.40923706518561798</v>
      </c>
      <c r="J36" s="18">
        <v>0.42498937526561797</v>
      </c>
      <c r="K36" s="18">
        <v>0.45584787705131502</v>
      </c>
    </row>
    <row r="37" spans="1:11" x14ac:dyDescent="0.35">
      <c r="A37" s="11" t="s">
        <v>186</v>
      </c>
      <c r="B37" s="20">
        <v>1461</v>
      </c>
      <c r="C37" s="20">
        <v>2104</v>
      </c>
      <c r="D37" s="20">
        <v>1216</v>
      </c>
      <c r="E37" s="20">
        <v>994</v>
      </c>
      <c r="F37" s="20">
        <v>5775</v>
      </c>
      <c r="G37" s="20">
        <v>50.9236667828512</v>
      </c>
      <c r="H37" s="20">
        <v>48.256880733945003</v>
      </c>
      <c r="I37" s="20">
        <v>35.545162233265103</v>
      </c>
      <c r="J37" s="20">
        <v>21.121971950701202</v>
      </c>
      <c r="K37" s="20">
        <v>37.607449856733503</v>
      </c>
    </row>
    <row r="38" spans="1:11" x14ac:dyDescent="0.35">
      <c r="A38" s="9" t="s">
        <v>187</v>
      </c>
      <c r="B38" s="18">
        <v>27</v>
      </c>
      <c r="C38" s="18">
        <v>36</v>
      </c>
      <c r="D38" s="18">
        <v>29</v>
      </c>
      <c r="E38" s="18">
        <v>49</v>
      </c>
      <c r="F38" s="18">
        <v>141</v>
      </c>
      <c r="G38" s="18">
        <v>0.94109445799930302</v>
      </c>
      <c r="H38" s="18">
        <v>0.82568807339449501</v>
      </c>
      <c r="I38" s="18">
        <v>0.84770534931306596</v>
      </c>
      <c r="J38" s="18">
        <v>1.0412239694007701</v>
      </c>
      <c r="K38" s="18">
        <v>0.91820786663193499</v>
      </c>
    </row>
    <row r="39" spans="1:11" x14ac:dyDescent="0.35">
      <c r="A39" s="9" t="s">
        <v>188</v>
      </c>
      <c r="B39" s="18">
        <v>0</v>
      </c>
      <c r="C39" s="18">
        <v>0</v>
      </c>
      <c r="D39" s="18">
        <v>0</v>
      </c>
      <c r="E39" s="18">
        <v>0</v>
      </c>
      <c r="F39" s="18">
        <v>0</v>
      </c>
      <c r="G39" s="18">
        <v>0</v>
      </c>
      <c r="H39" s="18">
        <v>0</v>
      </c>
      <c r="I39" s="18">
        <v>0</v>
      </c>
      <c r="J39" s="18">
        <v>0</v>
      </c>
      <c r="K39" s="18">
        <v>0</v>
      </c>
    </row>
    <row r="40" spans="1:11" x14ac:dyDescent="0.35">
      <c r="A40" s="9" t="s">
        <v>189</v>
      </c>
      <c r="B40" s="18">
        <v>0</v>
      </c>
      <c r="C40" s="18">
        <v>0</v>
      </c>
      <c r="D40" s="18">
        <v>0</v>
      </c>
      <c r="E40" s="18">
        <v>0</v>
      </c>
      <c r="F40" s="18">
        <v>0</v>
      </c>
      <c r="G40" s="18">
        <v>0</v>
      </c>
      <c r="H40" s="18">
        <v>0</v>
      </c>
      <c r="I40" s="18">
        <v>0</v>
      </c>
      <c r="J40" s="18">
        <v>0</v>
      </c>
      <c r="K40" s="18">
        <v>0</v>
      </c>
    </row>
    <row r="41" spans="1:11" x14ac:dyDescent="0.35">
      <c r="A41" s="9" t="s">
        <v>190</v>
      </c>
      <c r="B41" s="18">
        <v>1434</v>
      </c>
      <c r="C41" s="18">
        <v>2068</v>
      </c>
      <c r="D41" s="18">
        <v>1186</v>
      </c>
      <c r="E41" s="18">
        <v>943</v>
      </c>
      <c r="F41" s="18">
        <v>5631</v>
      </c>
      <c r="G41" s="18">
        <v>49.982572324851901</v>
      </c>
      <c r="H41" s="18">
        <v>47.431192660550501</v>
      </c>
      <c r="I41" s="18">
        <v>34.668225665010198</v>
      </c>
      <c r="J41" s="18">
        <v>20.038249043773899</v>
      </c>
      <c r="K41" s="18">
        <v>36.669705652513699</v>
      </c>
    </row>
    <row r="42" spans="1:11" x14ac:dyDescent="0.35">
      <c r="A42" s="9" t="s">
        <v>191</v>
      </c>
      <c r="B42" s="18">
        <v>0</v>
      </c>
      <c r="C42" s="18">
        <v>0</v>
      </c>
      <c r="D42" s="18">
        <v>1</v>
      </c>
      <c r="E42" s="18">
        <v>2</v>
      </c>
      <c r="F42" s="18">
        <v>3</v>
      </c>
      <c r="G42" s="18">
        <v>0</v>
      </c>
      <c r="H42" s="18">
        <v>0</v>
      </c>
      <c r="I42" s="18">
        <v>2.9231218941829899E-2</v>
      </c>
      <c r="J42" s="18">
        <v>4.2498937526561802E-2</v>
      </c>
      <c r="K42" s="18">
        <v>1.95363375879135E-2</v>
      </c>
    </row>
    <row r="43" spans="1:11" x14ac:dyDescent="0.35">
      <c r="A43" s="11" t="s">
        <v>192</v>
      </c>
      <c r="B43" s="20">
        <v>0</v>
      </c>
      <c r="C43" s="20">
        <v>0</v>
      </c>
      <c r="D43" s="20">
        <v>0</v>
      </c>
      <c r="E43" s="20">
        <v>0</v>
      </c>
      <c r="F43" s="20">
        <v>0</v>
      </c>
      <c r="G43" s="20">
        <v>0</v>
      </c>
      <c r="H43" s="20">
        <v>0</v>
      </c>
      <c r="I43" s="20">
        <v>0</v>
      </c>
      <c r="J43" s="20">
        <v>0</v>
      </c>
      <c r="K43" s="20">
        <v>0</v>
      </c>
    </row>
    <row r="44" spans="1:11" x14ac:dyDescent="0.35">
      <c r="A44" s="11" t="s">
        <v>193</v>
      </c>
      <c r="B44" s="20">
        <v>698</v>
      </c>
      <c r="C44" s="20">
        <v>1225</v>
      </c>
      <c r="D44" s="20">
        <v>1211</v>
      </c>
      <c r="E44" s="20">
        <v>2036</v>
      </c>
      <c r="F44" s="20">
        <v>5170</v>
      </c>
      <c r="G44" s="20">
        <v>24.329034506796798</v>
      </c>
      <c r="H44" s="20">
        <v>28.096330275229398</v>
      </c>
      <c r="I44" s="20">
        <v>35.399006138555997</v>
      </c>
      <c r="J44" s="20">
        <v>43.263918402039899</v>
      </c>
      <c r="K44" s="20">
        <v>33.667621776504298</v>
      </c>
    </row>
    <row r="45" spans="1:11" x14ac:dyDescent="0.35">
      <c r="A45" s="11" t="s">
        <v>194</v>
      </c>
      <c r="B45" s="20">
        <v>637</v>
      </c>
      <c r="C45" s="20">
        <v>1103</v>
      </c>
      <c r="D45" s="20">
        <v>1069</v>
      </c>
      <c r="E45" s="20">
        <v>1846</v>
      </c>
      <c r="F45" s="20">
        <v>4655</v>
      </c>
      <c r="G45" s="20">
        <v>22.202858138724299</v>
      </c>
      <c r="H45" s="20">
        <v>25.298165137614699</v>
      </c>
      <c r="I45" s="20">
        <v>31.248173048816099</v>
      </c>
      <c r="J45" s="20">
        <v>39.226519337016597</v>
      </c>
      <c r="K45" s="20">
        <v>30.313883823912501</v>
      </c>
    </row>
    <row r="46" spans="1:11" x14ac:dyDescent="0.35">
      <c r="A46" s="9" t="s">
        <v>195</v>
      </c>
      <c r="B46" s="18">
        <v>454</v>
      </c>
      <c r="C46" s="18">
        <v>814</v>
      </c>
      <c r="D46" s="18">
        <v>842</v>
      </c>
      <c r="E46" s="18">
        <v>1541</v>
      </c>
      <c r="F46" s="18">
        <v>3651</v>
      </c>
      <c r="G46" s="18">
        <v>15.8243290345068</v>
      </c>
      <c r="H46" s="18">
        <v>18.669724770642201</v>
      </c>
      <c r="I46" s="18">
        <v>24.612686349020802</v>
      </c>
      <c r="J46" s="18">
        <v>32.745431364215897</v>
      </c>
      <c r="K46" s="18">
        <v>23.775722844490801</v>
      </c>
    </row>
    <row r="47" spans="1:11" x14ac:dyDescent="0.35">
      <c r="A47" s="9" t="s">
        <v>196</v>
      </c>
      <c r="B47" s="18">
        <v>0</v>
      </c>
      <c r="C47" s="18">
        <v>0</v>
      </c>
      <c r="D47" s="18">
        <v>0</v>
      </c>
      <c r="E47" s="18">
        <v>0</v>
      </c>
      <c r="F47" s="18">
        <v>0</v>
      </c>
      <c r="G47" s="18">
        <v>0</v>
      </c>
      <c r="H47" s="18">
        <v>0</v>
      </c>
      <c r="I47" s="18">
        <v>0</v>
      </c>
      <c r="J47" s="18">
        <v>0</v>
      </c>
      <c r="K47" s="18">
        <v>0</v>
      </c>
    </row>
    <row r="48" spans="1:11" x14ac:dyDescent="0.35">
      <c r="A48" s="9" t="s">
        <v>197</v>
      </c>
      <c r="B48" s="18">
        <v>135</v>
      </c>
      <c r="C48" s="18">
        <v>202</v>
      </c>
      <c r="D48" s="18">
        <v>189</v>
      </c>
      <c r="E48" s="18">
        <v>252</v>
      </c>
      <c r="F48" s="18">
        <v>778</v>
      </c>
      <c r="G48" s="18">
        <v>4.7054722899965098</v>
      </c>
      <c r="H48" s="18">
        <v>4.6330275229357802</v>
      </c>
      <c r="I48" s="18">
        <v>5.5247003800058501</v>
      </c>
      <c r="J48" s="18">
        <v>5.3548661283467904</v>
      </c>
      <c r="K48" s="18">
        <v>5.0664235477989097</v>
      </c>
    </row>
    <row r="49" spans="1:11" x14ac:dyDescent="0.35">
      <c r="A49" s="9" t="s">
        <v>198</v>
      </c>
      <c r="B49" s="18">
        <v>48</v>
      </c>
      <c r="C49" s="18">
        <v>87</v>
      </c>
      <c r="D49" s="18">
        <v>38</v>
      </c>
      <c r="E49" s="18">
        <v>53</v>
      </c>
      <c r="F49" s="18">
        <v>226</v>
      </c>
      <c r="G49" s="18">
        <v>1.6730568142209801</v>
      </c>
      <c r="H49" s="18">
        <v>1.9954128440367001</v>
      </c>
      <c r="I49" s="18">
        <v>1.11078631978954</v>
      </c>
      <c r="J49" s="18">
        <v>1.1262218444538901</v>
      </c>
      <c r="K49" s="18">
        <v>1.47173743162282</v>
      </c>
    </row>
    <row r="50" spans="1:11" x14ac:dyDescent="0.35">
      <c r="A50" s="11" t="s">
        <v>199</v>
      </c>
      <c r="B50" s="20">
        <v>59</v>
      </c>
      <c r="C50" s="20">
        <v>91</v>
      </c>
      <c r="D50" s="20">
        <v>110</v>
      </c>
      <c r="E50" s="20">
        <v>164</v>
      </c>
      <c r="F50" s="20">
        <v>424</v>
      </c>
      <c r="G50" s="20">
        <v>2.05646566747996</v>
      </c>
      <c r="H50" s="20">
        <v>2.0871559633027501</v>
      </c>
      <c r="I50" s="20">
        <v>3.21543408360129</v>
      </c>
      <c r="J50" s="20">
        <v>3.4849128771780702</v>
      </c>
      <c r="K50" s="20">
        <v>2.7611357124251099</v>
      </c>
    </row>
    <row r="51" spans="1:11" x14ac:dyDescent="0.35">
      <c r="A51" s="9" t="s">
        <v>200</v>
      </c>
      <c r="B51" s="18">
        <v>46</v>
      </c>
      <c r="C51" s="18">
        <v>63</v>
      </c>
      <c r="D51" s="18">
        <v>94</v>
      </c>
      <c r="E51" s="18">
        <v>126</v>
      </c>
      <c r="F51" s="18">
        <v>329</v>
      </c>
      <c r="G51" s="18">
        <v>1.6033461136284399</v>
      </c>
      <c r="H51" s="18">
        <v>1.44495412844037</v>
      </c>
      <c r="I51" s="18">
        <v>2.7477345805320099</v>
      </c>
      <c r="J51" s="18">
        <v>2.6774330641734001</v>
      </c>
      <c r="K51" s="18">
        <v>2.1424850221411802</v>
      </c>
    </row>
    <row r="52" spans="1:11" x14ac:dyDescent="0.35">
      <c r="A52" s="9" t="s">
        <v>201</v>
      </c>
      <c r="B52" s="18">
        <v>8</v>
      </c>
      <c r="C52" s="18">
        <v>8</v>
      </c>
      <c r="D52" s="18">
        <v>9</v>
      </c>
      <c r="E52" s="18">
        <v>10</v>
      </c>
      <c r="F52" s="18">
        <v>35</v>
      </c>
      <c r="G52" s="18">
        <v>0.27884280237016401</v>
      </c>
      <c r="H52" s="18">
        <v>0.18348623853210999</v>
      </c>
      <c r="I52" s="18">
        <v>0.263080970476469</v>
      </c>
      <c r="J52" s="18">
        <v>0.21249468763280899</v>
      </c>
      <c r="K52" s="18">
        <v>0.22792393852565801</v>
      </c>
    </row>
    <row r="53" spans="1:11" x14ac:dyDescent="0.35">
      <c r="A53" s="9" t="s">
        <v>202</v>
      </c>
      <c r="B53" s="18">
        <v>5</v>
      </c>
      <c r="C53" s="18">
        <v>11</v>
      </c>
      <c r="D53" s="18">
        <v>4</v>
      </c>
      <c r="E53" s="18">
        <v>7</v>
      </c>
      <c r="F53" s="18">
        <v>27</v>
      </c>
      <c r="G53" s="18">
        <v>0.17427675148135199</v>
      </c>
      <c r="H53" s="18">
        <v>0.25229357798165097</v>
      </c>
      <c r="I53" s="18">
        <v>0.116924875767319</v>
      </c>
      <c r="J53" s="18">
        <v>0.148746281342966</v>
      </c>
      <c r="K53" s="18">
        <v>0.17582703829122201</v>
      </c>
    </row>
    <row r="54" spans="1:11" x14ac:dyDescent="0.35">
      <c r="A54" s="9" t="s">
        <v>203</v>
      </c>
      <c r="B54" s="18">
        <v>0</v>
      </c>
      <c r="C54" s="18">
        <v>7</v>
      </c>
      <c r="D54" s="18">
        <v>2</v>
      </c>
      <c r="E54" s="18">
        <v>18</v>
      </c>
      <c r="F54" s="18">
        <v>27</v>
      </c>
      <c r="G54" s="18">
        <v>0</v>
      </c>
      <c r="H54" s="18">
        <v>0.16055045871559601</v>
      </c>
      <c r="I54" s="18">
        <v>5.84624378836597E-2</v>
      </c>
      <c r="J54" s="18">
        <v>0.382490437739056</v>
      </c>
      <c r="K54" s="18">
        <v>0.17582703829122201</v>
      </c>
    </row>
    <row r="55" spans="1:11" x14ac:dyDescent="0.35">
      <c r="A55" s="9" t="s">
        <v>204</v>
      </c>
      <c r="B55" s="18">
        <v>0</v>
      </c>
      <c r="C55" s="18">
        <v>2</v>
      </c>
      <c r="D55" s="18">
        <v>1</v>
      </c>
      <c r="E55" s="18">
        <v>3</v>
      </c>
      <c r="F55" s="18">
        <v>6</v>
      </c>
      <c r="G55" s="18">
        <v>0</v>
      </c>
      <c r="H55" s="18">
        <v>4.5871559633027498E-2</v>
      </c>
      <c r="I55" s="18">
        <v>2.9231218941829899E-2</v>
      </c>
      <c r="J55" s="18">
        <v>6.3748406289842796E-2</v>
      </c>
      <c r="K55" s="18">
        <v>3.9072675175827E-2</v>
      </c>
    </row>
    <row r="56" spans="1:11" x14ac:dyDescent="0.35">
      <c r="A56" s="11" t="s">
        <v>205</v>
      </c>
      <c r="B56" s="20">
        <v>2</v>
      </c>
      <c r="C56" s="20">
        <v>31</v>
      </c>
      <c r="D56" s="20">
        <v>32</v>
      </c>
      <c r="E56" s="20">
        <v>26</v>
      </c>
      <c r="F56" s="20">
        <v>91</v>
      </c>
      <c r="G56" s="20">
        <v>6.9710700592541003E-2</v>
      </c>
      <c r="H56" s="20">
        <v>0.71100917431192701</v>
      </c>
      <c r="I56" s="20">
        <v>0.93539900613855598</v>
      </c>
      <c r="J56" s="20">
        <v>0.55248618784530401</v>
      </c>
      <c r="K56" s="20">
        <v>0.59260224016671004</v>
      </c>
    </row>
    <row r="57" spans="1:11" x14ac:dyDescent="0.35">
      <c r="A57" s="9" t="s">
        <v>206</v>
      </c>
      <c r="B57" s="18">
        <v>1</v>
      </c>
      <c r="C57" s="18">
        <v>7</v>
      </c>
      <c r="D57" s="18">
        <v>1</v>
      </c>
      <c r="E57" s="18">
        <v>1</v>
      </c>
      <c r="F57" s="18">
        <v>10</v>
      </c>
      <c r="G57" s="18">
        <v>3.4855350296270501E-2</v>
      </c>
      <c r="H57" s="18">
        <v>0.16055045871559601</v>
      </c>
      <c r="I57" s="18">
        <v>2.9231218941829899E-2</v>
      </c>
      <c r="J57" s="18">
        <v>2.1249468763280901E-2</v>
      </c>
      <c r="K57" s="18">
        <v>6.5121125293045104E-2</v>
      </c>
    </row>
    <row r="58" spans="1:11" x14ac:dyDescent="0.35">
      <c r="A58" s="9" t="s">
        <v>207</v>
      </c>
      <c r="B58" s="18">
        <v>0</v>
      </c>
      <c r="C58" s="18">
        <v>0</v>
      </c>
      <c r="D58" s="18">
        <v>0</v>
      </c>
      <c r="E58" s="18">
        <v>0</v>
      </c>
      <c r="F58" s="18">
        <v>0</v>
      </c>
      <c r="G58" s="18">
        <v>0</v>
      </c>
      <c r="H58" s="18">
        <v>0</v>
      </c>
      <c r="I58" s="18">
        <v>0</v>
      </c>
      <c r="J58" s="18">
        <v>0</v>
      </c>
      <c r="K58" s="18">
        <v>0</v>
      </c>
    </row>
    <row r="59" spans="1:11" x14ac:dyDescent="0.35">
      <c r="A59" s="9" t="s">
        <v>208</v>
      </c>
      <c r="B59" s="18">
        <v>0</v>
      </c>
      <c r="C59" s="18">
        <v>1</v>
      </c>
      <c r="D59" s="18">
        <v>1</v>
      </c>
      <c r="E59" s="18">
        <v>0</v>
      </c>
      <c r="F59" s="18">
        <v>2</v>
      </c>
      <c r="G59" s="18">
        <v>0</v>
      </c>
      <c r="H59" s="18">
        <v>2.2935779816513801E-2</v>
      </c>
      <c r="I59" s="18">
        <v>2.9231218941829899E-2</v>
      </c>
      <c r="J59" s="18">
        <v>0</v>
      </c>
      <c r="K59" s="18">
        <v>1.3024225058609E-2</v>
      </c>
    </row>
    <row r="60" spans="1:11" x14ac:dyDescent="0.35">
      <c r="A60" s="9" t="s">
        <v>209</v>
      </c>
      <c r="B60" s="18">
        <v>1</v>
      </c>
      <c r="C60" s="18">
        <v>21</v>
      </c>
      <c r="D60" s="18">
        <v>28</v>
      </c>
      <c r="E60" s="18">
        <v>20</v>
      </c>
      <c r="F60" s="18">
        <v>70</v>
      </c>
      <c r="G60" s="18">
        <v>3.4855350296270501E-2</v>
      </c>
      <c r="H60" s="18">
        <v>0.48165137614678899</v>
      </c>
      <c r="I60" s="18">
        <v>0.81847413037123695</v>
      </c>
      <c r="J60" s="18">
        <v>0.42498937526561797</v>
      </c>
      <c r="K60" s="18">
        <v>0.45584787705131502</v>
      </c>
    </row>
    <row r="61" spans="1:11" x14ac:dyDescent="0.35">
      <c r="A61" s="9" t="s">
        <v>210</v>
      </c>
      <c r="B61" s="18">
        <v>0</v>
      </c>
      <c r="C61" s="18">
        <v>0</v>
      </c>
      <c r="D61" s="18">
        <v>0</v>
      </c>
      <c r="E61" s="18">
        <v>0</v>
      </c>
      <c r="F61" s="18">
        <v>0</v>
      </c>
      <c r="G61" s="18">
        <v>0</v>
      </c>
      <c r="H61" s="18">
        <v>0</v>
      </c>
      <c r="I61" s="18">
        <v>0</v>
      </c>
      <c r="J61" s="18">
        <v>0</v>
      </c>
      <c r="K61" s="18">
        <v>0</v>
      </c>
    </row>
    <row r="62" spans="1:11" x14ac:dyDescent="0.35">
      <c r="A62" s="9" t="s">
        <v>211</v>
      </c>
      <c r="B62" s="18">
        <v>0</v>
      </c>
      <c r="C62" s="18">
        <v>0</v>
      </c>
      <c r="D62" s="18">
        <v>0</v>
      </c>
      <c r="E62" s="18">
        <v>0</v>
      </c>
      <c r="F62" s="18">
        <v>0</v>
      </c>
      <c r="G62" s="18">
        <v>0</v>
      </c>
      <c r="H62" s="18">
        <v>0</v>
      </c>
      <c r="I62" s="18">
        <v>0</v>
      </c>
      <c r="J62" s="18">
        <v>0</v>
      </c>
      <c r="K62" s="18">
        <v>0</v>
      </c>
    </row>
    <row r="63" spans="1:11" x14ac:dyDescent="0.35">
      <c r="A63" s="9" t="s">
        <v>212</v>
      </c>
      <c r="B63" s="18">
        <v>0</v>
      </c>
      <c r="C63" s="18">
        <v>0</v>
      </c>
      <c r="D63" s="18">
        <v>0</v>
      </c>
      <c r="E63" s="18">
        <v>0</v>
      </c>
      <c r="F63" s="18">
        <v>0</v>
      </c>
      <c r="G63" s="18">
        <v>0</v>
      </c>
      <c r="H63" s="18">
        <v>0</v>
      </c>
      <c r="I63" s="18">
        <v>0</v>
      </c>
      <c r="J63" s="18">
        <v>0</v>
      </c>
      <c r="K63" s="18">
        <v>0</v>
      </c>
    </row>
    <row r="64" spans="1:11" x14ac:dyDescent="0.35">
      <c r="A64" s="9" t="s">
        <v>213</v>
      </c>
      <c r="B64" s="18">
        <v>0</v>
      </c>
      <c r="C64" s="18">
        <v>2</v>
      </c>
      <c r="D64" s="18">
        <v>2</v>
      </c>
      <c r="E64" s="18">
        <v>5</v>
      </c>
      <c r="F64" s="18">
        <v>9</v>
      </c>
      <c r="G64" s="18">
        <v>0</v>
      </c>
      <c r="H64" s="18">
        <v>4.5871559633027498E-2</v>
      </c>
      <c r="I64" s="18">
        <v>5.84624378836597E-2</v>
      </c>
      <c r="J64" s="18">
        <v>0.10624734381640499</v>
      </c>
      <c r="K64" s="18">
        <v>5.8609012763740601E-2</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443</v>
      </c>
    </row>
    <row r="2" spans="1:11" x14ac:dyDescent="0.35">
      <c r="A2" t="s">
        <v>62</v>
      </c>
    </row>
    <row r="3" spans="1:11" x14ac:dyDescent="0.35">
      <c r="A3" t="s">
        <v>423</v>
      </c>
    </row>
    <row r="4" spans="1:11" ht="46.5" x14ac:dyDescent="0.35">
      <c r="A4" s="21" t="s">
        <v>143</v>
      </c>
      <c r="B4" s="21" t="s">
        <v>264</v>
      </c>
      <c r="C4" s="21" t="s">
        <v>265</v>
      </c>
      <c r="D4" s="21" t="s">
        <v>266</v>
      </c>
      <c r="E4" s="21" t="s">
        <v>267</v>
      </c>
      <c r="F4" s="21" t="s">
        <v>279</v>
      </c>
      <c r="G4" s="21" t="s">
        <v>269</v>
      </c>
      <c r="H4" s="21" t="s">
        <v>270</v>
      </c>
      <c r="I4" s="21" t="s">
        <v>271</v>
      </c>
      <c r="J4" s="21" t="s">
        <v>272</v>
      </c>
      <c r="K4" s="21" t="s">
        <v>317</v>
      </c>
    </row>
    <row r="5" spans="1:11" x14ac:dyDescent="0.35">
      <c r="A5" s="11" t="s">
        <v>154</v>
      </c>
      <c r="B5" s="20">
        <v>818</v>
      </c>
      <c r="C5" s="20">
        <v>1412</v>
      </c>
      <c r="D5" s="20">
        <v>1495</v>
      </c>
      <c r="E5" s="20">
        <v>2031</v>
      </c>
      <c r="F5" s="20">
        <v>5756</v>
      </c>
      <c r="G5" s="20">
        <v>100</v>
      </c>
      <c r="H5" s="20">
        <v>100</v>
      </c>
      <c r="I5" s="20">
        <v>100</v>
      </c>
      <c r="J5" s="20">
        <v>100</v>
      </c>
      <c r="K5" s="20">
        <v>100</v>
      </c>
    </row>
    <row r="6" spans="1:11" x14ac:dyDescent="0.35">
      <c r="A6" s="11" t="s">
        <v>155</v>
      </c>
      <c r="B6" s="20">
        <v>556</v>
      </c>
      <c r="C6" s="20">
        <v>871</v>
      </c>
      <c r="D6" s="20">
        <v>892</v>
      </c>
      <c r="E6" s="20">
        <v>1182</v>
      </c>
      <c r="F6" s="20">
        <v>3501</v>
      </c>
      <c r="G6" s="20">
        <v>67.970660146699302</v>
      </c>
      <c r="H6" s="20">
        <v>61.685552407932001</v>
      </c>
      <c r="I6" s="20">
        <v>59.665551839464896</v>
      </c>
      <c r="J6" s="20">
        <v>58.197932053175798</v>
      </c>
      <c r="K6" s="20">
        <v>60.823488533704001</v>
      </c>
    </row>
    <row r="7" spans="1:11" x14ac:dyDescent="0.35">
      <c r="A7" s="11" t="s">
        <v>156</v>
      </c>
      <c r="B7" s="20">
        <v>171</v>
      </c>
      <c r="C7" s="20">
        <v>241</v>
      </c>
      <c r="D7" s="20">
        <v>282</v>
      </c>
      <c r="E7" s="20">
        <v>446</v>
      </c>
      <c r="F7" s="20">
        <v>1140</v>
      </c>
      <c r="G7" s="20">
        <v>20.9046454767726</v>
      </c>
      <c r="H7" s="20">
        <v>17.067988668555198</v>
      </c>
      <c r="I7" s="20">
        <v>18.862876254180598</v>
      </c>
      <c r="J7" s="20">
        <v>21.9596258000985</v>
      </c>
      <c r="K7" s="20">
        <v>19.805420430854799</v>
      </c>
    </row>
    <row r="8" spans="1:11" x14ac:dyDescent="0.35">
      <c r="A8" s="9" t="s">
        <v>157</v>
      </c>
      <c r="B8" s="18">
        <v>0</v>
      </c>
      <c r="C8" s="18">
        <v>0</v>
      </c>
      <c r="D8" s="18">
        <v>0</v>
      </c>
      <c r="E8" s="18">
        <v>0</v>
      </c>
      <c r="F8" s="18">
        <v>0</v>
      </c>
      <c r="G8" s="18">
        <v>0</v>
      </c>
      <c r="H8" s="18">
        <v>0</v>
      </c>
      <c r="I8" s="18">
        <v>0</v>
      </c>
      <c r="J8" s="18">
        <v>0</v>
      </c>
      <c r="K8" s="18">
        <v>0</v>
      </c>
    </row>
    <row r="9" spans="1:11" x14ac:dyDescent="0.35">
      <c r="A9" s="9" t="s">
        <v>158</v>
      </c>
      <c r="B9" s="18">
        <v>0</v>
      </c>
      <c r="C9" s="18">
        <v>0</v>
      </c>
      <c r="D9" s="18">
        <v>0</v>
      </c>
      <c r="E9" s="18">
        <v>0</v>
      </c>
      <c r="F9" s="18">
        <v>0</v>
      </c>
      <c r="G9" s="18">
        <v>0</v>
      </c>
      <c r="H9" s="18">
        <v>0</v>
      </c>
      <c r="I9" s="18">
        <v>0</v>
      </c>
      <c r="J9" s="18">
        <v>0</v>
      </c>
      <c r="K9" s="18">
        <v>0</v>
      </c>
    </row>
    <row r="10" spans="1:11" x14ac:dyDescent="0.35">
      <c r="A10" s="9" t="s">
        <v>159</v>
      </c>
      <c r="B10" s="18">
        <v>0</v>
      </c>
      <c r="C10" s="18">
        <v>0</v>
      </c>
      <c r="D10" s="18">
        <v>0</v>
      </c>
      <c r="E10" s="18">
        <v>0</v>
      </c>
      <c r="F10" s="18">
        <v>0</v>
      </c>
      <c r="G10" s="18">
        <v>0</v>
      </c>
      <c r="H10" s="18">
        <v>0</v>
      </c>
      <c r="I10" s="18">
        <v>0</v>
      </c>
      <c r="J10" s="18">
        <v>0</v>
      </c>
      <c r="K10" s="18">
        <v>0</v>
      </c>
    </row>
    <row r="11" spans="1:11" x14ac:dyDescent="0.35">
      <c r="A11" s="9" t="s">
        <v>160</v>
      </c>
      <c r="B11" s="18">
        <v>171</v>
      </c>
      <c r="C11" s="18">
        <v>241</v>
      </c>
      <c r="D11" s="18">
        <v>282</v>
      </c>
      <c r="E11" s="18">
        <v>446</v>
      </c>
      <c r="F11" s="18">
        <v>1140</v>
      </c>
      <c r="G11" s="18">
        <v>20.9046454767726</v>
      </c>
      <c r="H11" s="18">
        <v>17.067988668555198</v>
      </c>
      <c r="I11" s="18">
        <v>18.862876254180598</v>
      </c>
      <c r="J11" s="18">
        <v>21.9596258000985</v>
      </c>
      <c r="K11" s="18">
        <v>19.805420430854799</v>
      </c>
    </row>
    <row r="12" spans="1:11" x14ac:dyDescent="0.35">
      <c r="A12" s="9" t="s">
        <v>161</v>
      </c>
      <c r="B12" s="18">
        <v>0</v>
      </c>
      <c r="C12" s="18">
        <v>0</v>
      </c>
      <c r="D12" s="18">
        <v>0</v>
      </c>
      <c r="E12" s="18">
        <v>0</v>
      </c>
      <c r="F12" s="18">
        <v>0</v>
      </c>
      <c r="G12" s="18">
        <v>0</v>
      </c>
      <c r="H12" s="18">
        <v>0</v>
      </c>
      <c r="I12" s="18">
        <v>0</v>
      </c>
      <c r="J12" s="18">
        <v>0</v>
      </c>
      <c r="K12" s="18">
        <v>0</v>
      </c>
    </row>
    <row r="13" spans="1:11" x14ac:dyDescent="0.35">
      <c r="A13" s="9" t="s">
        <v>162</v>
      </c>
      <c r="B13" s="18">
        <v>0</v>
      </c>
      <c r="C13" s="18">
        <v>0</v>
      </c>
      <c r="D13" s="18">
        <v>0</v>
      </c>
      <c r="E13" s="18">
        <v>0</v>
      </c>
      <c r="F13" s="18">
        <v>0</v>
      </c>
      <c r="G13" s="18">
        <v>0</v>
      </c>
      <c r="H13" s="18">
        <v>0</v>
      </c>
      <c r="I13" s="18">
        <v>0</v>
      </c>
      <c r="J13" s="18">
        <v>0</v>
      </c>
      <c r="K13" s="18">
        <v>0</v>
      </c>
    </row>
    <row r="14" spans="1:11" x14ac:dyDescent="0.35">
      <c r="A14" s="9" t="s">
        <v>163</v>
      </c>
      <c r="B14" s="18">
        <v>0</v>
      </c>
      <c r="C14" s="18">
        <v>0</v>
      </c>
      <c r="D14" s="18">
        <v>0</v>
      </c>
      <c r="E14" s="18">
        <v>0</v>
      </c>
      <c r="F14" s="18">
        <v>0</v>
      </c>
      <c r="G14" s="18">
        <v>0</v>
      </c>
      <c r="H14" s="18">
        <v>0</v>
      </c>
      <c r="I14" s="18">
        <v>0</v>
      </c>
      <c r="J14" s="18">
        <v>0</v>
      </c>
      <c r="K14" s="18">
        <v>0</v>
      </c>
    </row>
    <row r="15" spans="1:11" x14ac:dyDescent="0.35">
      <c r="A15" s="11" t="s">
        <v>164</v>
      </c>
      <c r="B15" s="20">
        <v>0</v>
      </c>
      <c r="C15" s="20">
        <v>0</v>
      </c>
      <c r="D15" s="20">
        <v>0</v>
      </c>
      <c r="E15" s="20">
        <v>0</v>
      </c>
      <c r="F15" s="20">
        <v>0</v>
      </c>
      <c r="G15" s="20">
        <v>0</v>
      </c>
      <c r="H15" s="20">
        <v>0</v>
      </c>
      <c r="I15" s="20">
        <v>0</v>
      </c>
      <c r="J15" s="20">
        <v>0</v>
      </c>
      <c r="K15" s="20">
        <v>0</v>
      </c>
    </row>
    <row r="16" spans="1:11" x14ac:dyDescent="0.35">
      <c r="A16" s="9" t="s">
        <v>165</v>
      </c>
      <c r="B16" s="18">
        <v>0</v>
      </c>
      <c r="C16" s="18">
        <v>0</v>
      </c>
      <c r="D16" s="18">
        <v>0</v>
      </c>
      <c r="E16" s="18">
        <v>0</v>
      </c>
      <c r="F16" s="18">
        <v>0</v>
      </c>
      <c r="G16" s="18">
        <v>0</v>
      </c>
      <c r="H16" s="18">
        <v>0</v>
      </c>
      <c r="I16" s="18">
        <v>0</v>
      </c>
      <c r="J16" s="18">
        <v>0</v>
      </c>
      <c r="K16" s="18">
        <v>0</v>
      </c>
    </row>
    <row r="17" spans="1:11" x14ac:dyDescent="0.35">
      <c r="A17" s="9" t="s">
        <v>166</v>
      </c>
      <c r="B17" s="18">
        <v>0</v>
      </c>
      <c r="C17" s="18">
        <v>0</v>
      </c>
      <c r="D17" s="18">
        <v>0</v>
      </c>
      <c r="E17" s="18">
        <v>0</v>
      </c>
      <c r="F17" s="18">
        <v>0</v>
      </c>
      <c r="G17" s="18">
        <v>0</v>
      </c>
      <c r="H17" s="18">
        <v>0</v>
      </c>
      <c r="I17" s="18">
        <v>0</v>
      </c>
      <c r="J17" s="18">
        <v>0</v>
      </c>
      <c r="K17" s="18">
        <v>0</v>
      </c>
    </row>
    <row r="18" spans="1:11" x14ac:dyDescent="0.35">
      <c r="A18" s="9" t="s">
        <v>167</v>
      </c>
      <c r="B18" s="18">
        <v>0</v>
      </c>
      <c r="C18" s="18">
        <v>0</v>
      </c>
      <c r="D18" s="18">
        <v>0</v>
      </c>
      <c r="E18" s="18">
        <v>0</v>
      </c>
      <c r="F18" s="18">
        <v>0</v>
      </c>
      <c r="G18" s="18">
        <v>0</v>
      </c>
      <c r="H18" s="18">
        <v>0</v>
      </c>
      <c r="I18" s="18">
        <v>0</v>
      </c>
      <c r="J18" s="18">
        <v>0</v>
      </c>
      <c r="K18" s="18">
        <v>0</v>
      </c>
    </row>
    <row r="19" spans="1:11" x14ac:dyDescent="0.35">
      <c r="A19" s="9" t="s">
        <v>168</v>
      </c>
      <c r="B19" s="18">
        <v>0</v>
      </c>
      <c r="C19" s="18">
        <v>0</v>
      </c>
      <c r="D19" s="18">
        <v>0</v>
      </c>
      <c r="E19" s="18">
        <v>0</v>
      </c>
      <c r="F19" s="18">
        <v>0</v>
      </c>
      <c r="G19" s="18">
        <v>0</v>
      </c>
      <c r="H19" s="18">
        <v>0</v>
      </c>
      <c r="I19" s="18">
        <v>0</v>
      </c>
      <c r="J19" s="18">
        <v>0</v>
      </c>
      <c r="K19" s="18">
        <v>0</v>
      </c>
    </row>
    <row r="20" spans="1:11" x14ac:dyDescent="0.35">
      <c r="A20" s="9" t="s">
        <v>169</v>
      </c>
      <c r="B20" s="18">
        <v>0</v>
      </c>
      <c r="C20" s="18">
        <v>0</v>
      </c>
      <c r="D20" s="18">
        <v>0</v>
      </c>
      <c r="E20" s="18">
        <v>0</v>
      </c>
      <c r="F20" s="18">
        <v>0</v>
      </c>
      <c r="G20" s="18">
        <v>0</v>
      </c>
      <c r="H20" s="18">
        <v>0</v>
      </c>
      <c r="I20" s="18">
        <v>0</v>
      </c>
      <c r="J20" s="18">
        <v>0</v>
      </c>
      <c r="K20" s="18">
        <v>0</v>
      </c>
    </row>
    <row r="21" spans="1:11" x14ac:dyDescent="0.35">
      <c r="A21" s="9" t="s">
        <v>170</v>
      </c>
      <c r="B21" s="18">
        <v>0</v>
      </c>
      <c r="C21" s="18">
        <v>0</v>
      </c>
      <c r="D21" s="18">
        <v>0</v>
      </c>
      <c r="E21" s="18">
        <v>0</v>
      </c>
      <c r="F21" s="18">
        <v>0</v>
      </c>
      <c r="G21" s="18">
        <v>0</v>
      </c>
      <c r="H21" s="18">
        <v>0</v>
      </c>
      <c r="I21" s="18">
        <v>0</v>
      </c>
      <c r="J21" s="18">
        <v>0</v>
      </c>
      <c r="K21" s="18">
        <v>0</v>
      </c>
    </row>
    <row r="22" spans="1:11" x14ac:dyDescent="0.35">
      <c r="A22" s="9" t="s">
        <v>171</v>
      </c>
      <c r="B22" s="18">
        <v>0</v>
      </c>
      <c r="C22" s="18">
        <v>0</v>
      </c>
      <c r="D22" s="18">
        <v>0</v>
      </c>
      <c r="E22" s="18">
        <v>0</v>
      </c>
      <c r="F22" s="18">
        <v>0</v>
      </c>
      <c r="G22" s="18">
        <v>0</v>
      </c>
      <c r="H22" s="18">
        <v>0</v>
      </c>
      <c r="I22" s="18">
        <v>0</v>
      </c>
      <c r="J22" s="18">
        <v>0</v>
      </c>
      <c r="K22" s="18">
        <v>0</v>
      </c>
    </row>
    <row r="23" spans="1:11" x14ac:dyDescent="0.35">
      <c r="A23" s="9" t="s">
        <v>172</v>
      </c>
      <c r="B23" s="18">
        <v>0</v>
      </c>
      <c r="C23" s="18">
        <v>0</v>
      </c>
      <c r="D23" s="18">
        <v>0</v>
      </c>
      <c r="E23" s="18">
        <v>0</v>
      </c>
      <c r="F23" s="18">
        <v>0</v>
      </c>
      <c r="G23" s="18">
        <v>0</v>
      </c>
      <c r="H23" s="18">
        <v>0</v>
      </c>
      <c r="I23" s="18">
        <v>0</v>
      </c>
      <c r="J23" s="18">
        <v>0</v>
      </c>
      <c r="K23" s="18">
        <v>0</v>
      </c>
    </row>
    <row r="24" spans="1:11" x14ac:dyDescent="0.35">
      <c r="A24" s="11" t="s">
        <v>173</v>
      </c>
      <c r="B24" s="20">
        <v>146</v>
      </c>
      <c r="C24" s="20">
        <v>236</v>
      </c>
      <c r="D24" s="20">
        <v>313</v>
      </c>
      <c r="E24" s="20">
        <v>419</v>
      </c>
      <c r="F24" s="20">
        <v>1114</v>
      </c>
      <c r="G24" s="20">
        <v>17.848410757946201</v>
      </c>
      <c r="H24" s="20">
        <v>16.713881019830001</v>
      </c>
      <c r="I24" s="20">
        <v>20.9364548494983</v>
      </c>
      <c r="J24" s="20">
        <v>20.630231413097</v>
      </c>
      <c r="K24" s="20">
        <v>19.353717859624702</v>
      </c>
    </row>
    <row r="25" spans="1:11" x14ac:dyDescent="0.35">
      <c r="A25" s="9" t="s">
        <v>174</v>
      </c>
      <c r="B25" s="18">
        <v>3</v>
      </c>
      <c r="C25" s="18">
        <v>0</v>
      </c>
      <c r="D25" s="18">
        <v>0</v>
      </c>
      <c r="E25" s="18">
        <v>0</v>
      </c>
      <c r="F25" s="18">
        <v>3</v>
      </c>
      <c r="G25" s="18">
        <v>0.36674816625916901</v>
      </c>
      <c r="H25" s="18">
        <v>0</v>
      </c>
      <c r="I25" s="18">
        <v>0</v>
      </c>
      <c r="J25" s="18">
        <v>0</v>
      </c>
      <c r="K25" s="18">
        <v>5.21195274496178E-2</v>
      </c>
    </row>
    <row r="26" spans="1:11" x14ac:dyDescent="0.35">
      <c r="A26" s="9" t="s">
        <v>175</v>
      </c>
      <c r="B26" s="18">
        <v>0</v>
      </c>
      <c r="C26" s="18">
        <v>0</v>
      </c>
      <c r="D26" s="18">
        <v>3</v>
      </c>
      <c r="E26" s="18">
        <v>1</v>
      </c>
      <c r="F26" s="18">
        <v>4</v>
      </c>
      <c r="G26" s="18">
        <v>0</v>
      </c>
      <c r="H26" s="18">
        <v>0</v>
      </c>
      <c r="I26" s="18">
        <v>0.20066889632106999</v>
      </c>
      <c r="J26" s="18">
        <v>4.9236829148202897E-2</v>
      </c>
      <c r="K26" s="18">
        <v>6.9492703266157099E-2</v>
      </c>
    </row>
    <row r="27" spans="1:11" x14ac:dyDescent="0.35">
      <c r="A27" s="9" t="s">
        <v>176</v>
      </c>
      <c r="B27" s="18">
        <v>0</v>
      </c>
      <c r="C27" s="18">
        <v>0</v>
      </c>
      <c r="D27" s="18">
        <v>0</v>
      </c>
      <c r="E27" s="18">
        <v>0</v>
      </c>
      <c r="F27" s="18">
        <v>0</v>
      </c>
      <c r="G27" s="18">
        <v>0</v>
      </c>
      <c r="H27" s="18">
        <v>0</v>
      </c>
      <c r="I27" s="18">
        <v>0</v>
      </c>
      <c r="J27" s="18">
        <v>0</v>
      </c>
      <c r="K27" s="18">
        <v>0</v>
      </c>
    </row>
    <row r="28" spans="1:11" x14ac:dyDescent="0.35">
      <c r="A28" s="9" t="s">
        <v>177</v>
      </c>
      <c r="B28" s="18">
        <v>0</v>
      </c>
      <c r="C28" s="18">
        <v>0</v>
      </c>
      <c r="D28" s="18">
        <v>0</v>
      </c>
      <c r="E28" s="18">
        <v>0</v>
      </c>
      <c r="F28" s="18">
        <v>0</v>
      </c>
      <c r="G28" s="18">
        <v>0</v>
      </c>
      <c r="H28" s="18">
        <v>0</v>
      </c>
      <c r="I28" s="18">
        <v>0</v>
      </c>
      <c r="J28" s="18">
        <v>0</v>
      </c>
      <c r="K28" s="18">
        <v>0</v>
      </c>
    </row>
    <row r="29" spans="1:11" x14ac:dyDescent="0.35">
      <c r="A29" s="9" t="s">
        <v>178</v>
      </c>
      <c r="B29" s="18">
        <v>101</v>
      </c>
      <c r="C29" s="18">
        <v>138</v>
      </c>
      <c r="D29" s="18">
        <v>188</v>
      </c>
      <c r="E29" s="18">
        <v>276</v>
      </c>
      <c r="F29" s="18">
        <v>703</v>
      </c>
      <c r="G29" s="18">
        <v>12.347188264058699</v>
      </c>
      <c r="H29" s="18">
        <v>9.7733711048158707</v>
      </c>
      <c r="I29" s="18">
        <v>12.5752508361204</v>
      </c>
      <c r="J29" s="18">
        <v>13.589364844904001</v>
      </c>
      <c r="K29" s="18">
        <v>12.213342599027101</v>
      </c>
    </row>
    <row r="30" spans="1:11" x14ac:dyDescent="0.35">
      <c r="A30" s="9" t="s">
        <v>179</v>
      </c>
      <c r="B30" s="18">
        <v>23</v>
      </c>
      <c r="C30" s="18">
        <v>59</v>
      </c>
      <c r="D30" s="18">
        <v>92</v>
      </c>
      <c r="E30" s="18">
        <v>113</v>
      </c>
      <c r="F30" s="18">
        <v>287</v>
      </c>
      <c r="G30" s="18">
        <v>2.8117359413202898</v>
      </c>
      <c r="H30" s="18">
        <v>4.1784702549575101</v>
      </c>
      <c r="I30" s="18">
        <v>6.1538461538461497</v>
      </c>
      <c r="J30" s="18">
        <v>5.5637616937469199</v>
      </c>
      <c r="K30" s="18">
        <v>4.9861014593467701</v>
      </c>
    </row>
    <row r="31" spans="1:11" x14ac:dyDescent="0.35">
      <c r="A31" s="9" t="s">
        <v>180</v>
      </c>
      <c r="B31" s="18">
        <v>19</v>
      </c>
      <c r="C31" s="18">
        <v>38</v>
      </c>
      <c r="D31" s="18">
        <v>29</v>
      </c>
      <c r="E31" s="18">
        <v>26</v>
      </c>
      <c r="F31" s="18">
        <v>112</v>
      </c>
      <c r="G31" s="18">
        <v>2.3227383863080702</v>
      </c>
      <c r="H31" s="18">
        <v>2.6912181303116101</v>
      </c>
      <c r="I31" s="18">
        <v>1.9397993311036801</v>
      </c>
      <c r="J31" s="18">
        <v>1.28015755785327</v>
      </c>
      <c r="K31" s="18">
        <v>1.9457956914523999</v>
      </c>
    </row>
    <row r="32" spans="1:11" x14ac:dyDescent="0.35">
      <c r="A32" s="9" t="s">
        <v>181</v>
      </c>
      <c r="B32" s="18">
        <v>0</v>
      </c>
      <c r="C32" s="18">
        <v>1</v>
      </c>
      <c r="D32" s="18">
        <v>1</v>
      </c>
      <c r="E32" s="18">
        <v>3</v>
      </c>
      <c r="F32" s="18">
        <v>5</v>
      </c>
      <c r="G32" s="18">
        <v>0</v>
      </c>
      <c r="H32" s="18">
        <v>7.0821529745042494E-2</v>
      </c>
      <c r="I32" s="18">
        <v>6.6889632107023395E-2</v>
      </c>
      <c r="J32" s="18">
        <v>0.14771048744460899</v>
      </c>
      <c r="K32" s="18">
        <v>8.6865879082696301E-2</v>
      </c>
    </row>
    <row r="33" spans="1:11" x14ac:dyDescent="0.35">
      <c r="A33" s="11" t="s">
        <v>182</v>
      </c>
      <c r="B33" s="20">
        <v>31</v>
      </c>
      <c r="C33" s="20">
        <v>56</v>
      </c>
      <c r="D33" s="20">
        <v>44</v>
      </c>
      <c r="E33" s="20">
        <v>56</v>
      </c>
      <c r="F33" s="20">
        <v>187</v>
      </c>
      <c r="G33" s="20">
        <v>3.7897310513447402</v>
      </c>
      <c r="H33" s="20">
        <v>3.9660056657223799</v>
      </c>
      <c r="I33" s="20">
        <v>2.9431438127090299</v>
      </c>
      <c r="J33" s="20">
        <v>2.7572624322993602</v>
      </c>
      <c r="K33" s="20">
        <v>3.2487838776928402</v>
      </c>
    </row>
    <row r="34" spans="1:11" x14ac:dyDescent="0.35">
      <c r="A34" s="9" t="s">
        <v>183</v>
      </c>
      <c r="B34" s="18">
        <v>2</v>
      </c>
      <c r="C34" s="18">
        <v>0</v>
      </c>
      <c r="D34" s="18">
        <v>0</v>
      </c>
      <c r="E34" s="18">
        <v>1</v>
      </c>
      <c r="F34" s="18">
        <v>3</v>
      </c>
      <c r="G34" s="18">
        <v>0.24449877750611199</v>
      </c>
      <c r="H34" s="18">
        <v>0</v>
      </c>
      <c r="I34" s="18">
        <v>0</v>
      </c>
      <c r="J34" s="18">
        <v>4.9236829148202897E-2</v>
      </c>
      <c r="K34" s="18">
        <v>5.21195274496178E-2</v>
      </c>
    </row>
    <row r="35" spans="1:11" x14ac:dyDescent="0.35">
      <c r="A35" s="9" t="s">
        <v>184</v>
      </c>
      <c r="B35" s="18">
        <v>26</v>
      </c>
      <c r="C35" s="18">
        <v>53</v>
      </c>
      <c r="D35" s="18">
        <v>41</v>
      </c>
      <c r="E35" s="18">
        <v>51</v>
      </c>
      <c r="F35" s="18">
        <v>171</v>
      </c>
      <c r="G35" s="18">
        <v>3.1784841075794601</v>
      </c>
      <c r="H35" s="18">
        <v>3.7535410764872501</v>
      </c>
      <c r="I35" s="18">
        <v>2.7424749163879598</v>
      </c>
      <c r="J35" s="18">
        <v>2.5110782865583499</v>
      </c>
      <c r="K35" s="18">
        <v>2.97081306462821</v>
      </c>
    </row>
    <row r="36" spans="1:11" x14ac:dyDescent="0.35">
      <c r="A36" s="9" t="s">
        <v>185</v>
      </c>
      <c r="B36" s="18">
        <v>3</v>
      </c>
      <c r="C36" s="18">
        <v>3</v>
      </c>
      <c r="D36" s="18">
        <v>3</v>
      </c>
      <c r="E36" s="18">
        <v>4</v>
      </c>
      <c r="F36" s="18">
        <v>13</v>
      </c>
      <c r="G36" s="18">
        <v>0.36674816625916901</v>
      </c>
      <c r="H36" s="18">
        <v>0.21246458923512801</v>
      </c>
      <c r="I36" s="18">
        <v>0.20066889632106999</v>
      </c>
      <c r="J36" s="18">
        <v>0.19694731659281101</v>
      </c>
      <c r="K36" s="18">
        <v>0.22585128561501</v>
      </c>
    </row>
    <row r="37" spans="1:11" x14ac:dyDescent="0.35">
      <c r="A37" s="11" t="s">
        <v>186</v>
      </c>
      <c r="B37" s="20">
        <v>208</v>
      </c>
      <c r="C37" s="20">
        <v>338</v>
      </c>
      <c r="D37" s="20">
        <v>253</v>
      </c>
      <c r="E37" s="20">
        <v>261</v>
      </c>
      <c r="F37" s="20">
        <v>1060</v>
      </c>
      <c r="G37" s="20">
        <v>25.427872860635699</v>
      </c>
      <c r="H37" s="20">
        <v>23.937677053824402</v>
      </c>
      <c r="I37" s="20">
        <v>16.923076923076898</v>
      </c>
      <c r="J37" s="20">
        <v>12.8508124076809</v>
      </c>
      <c r="K37" s="20">
        <v>18.4155663655316</v>
      </c>
    </row>
    <row r="38" spans="1:11" x14ac:dyDescent="0.35">
      <c r="A38" s="9" t="s">
        <v>187</v>
      </c>
      <c r="B38" s="18">
        <v>8</v>
      </c>
      <c r="C38" s="18">
        <v>22</v>
      </c>
      <c r="D38" s="18">
        <v>22</v>
      </c>
      <c r="E38" s="18">
        <v>28</v>
      </c>
      <c r="F38" s="18">
        <v>80</v>
      </c>
      <c r="G38" s="18">
        <v>0.97799511002445005</v>
      </c>
      <c r="H38" s="18">
        <v>1.5580736543909299</v>
      </c>
      <c r="I38" s="18">
        <v>1.4715719063545101</v>
      </c>
      <c r="J38" s="18">
        <v>1.3786312161496801</v>
      </c>
      <c r="K38" s="18">
        <v>1.3898540653231399</v>
      </c>
    </row>
    <row r="39" spans="1:11" x14ac:dyDescent="0.35">
      <c r="A39" s="9" t="s">
        <v>188</v>
      </c>
      <c r="B39" s="18">
        <v>0</v>
      </c>
      <c r="C39" s="18">
        <v>0</v>
      </c>
      <c r="D39" s="18">
        <v>1</v>
      </c>
      <c r="E39" s="18">
        <v>0</v>
      </c>
      <c r="F39" s="18">
        <v>1</v>
      </c>
      <c r="G39" s="18">
        <v>0</v>
      </c>
      <c r="H39" s="18">
        <v>0</v>
      </c>
      <c r="I39" s="18">
        <v>6.6889632107023395E-2</v>
      </c>
      <c r="J39" s="18">
        <v>0</v>
      </c>
      <c r="K39" s="18">
        <v>1.7373175816539299E-2</v>
      </c>
    </row>
    <row r="40" spans="1:11" x14ac:dyDescent="0.35">
      <c r="A40" s="9" t="s">
        <v>189</v>
      </c>
      <c r="B40" s="18">
        <v>0</v>
      </c>
      <c r="C40" s="18">
        <v>0</v>
      </c>
      <c r="D40" s="18">
        <v>0</v>
      </c>
      <c r="E40" s="18">
        <v>0</v>
      </c>
      <c r="F40" s="18">
        <v>0</v>
      </c>
      <c r="G40" s="18">
        <v>0</v>
      </c>
      <c r="H40" s="18">
        <v>0</v>
      </c>
      <c r="I40" s="18">
        <v>0</v>
      </c>
      <c r="J40" s="18">
        <v>0</v>
      </c>
      <c r="K40" s="18">
        <v>0</v>
      </c>
    </row>
    <row r="41" spans="1:11" x14ac:dyDescent="0.35">
      <c r="A41" s="9" t="s">
        <v>190</v>
      </c>
      <c r="B41" s="18">
        <v>200</v>
      </c>
      <c r="C41" s="18">
        <v>316</v>
      </c>
      <c r="D41" s="18">
        <v>230</v>
      </c>
      <c r="E41" s="18">
        <v>233</v>
      </c>
      <c r="F41" s="18">
        <v>979</v>
      </c>
      <c r="G41" s="18">
        <v>24.449877750611201</v>
      </c>
      <c r="H41" s="18">
        <v>22.3796033994334</v>
      </c>
      <c r="I41" s="18">
        <v>15.384615384615399</v>
      </c>
      <c r="J41" s="18">
        <v>11.4721811915313</v>
      </c>
      <c r="K41" s="18">
        <v>17.008339124391899</v>
      </c>
    </row>
    <row r="42" spans="1:11" x14ac:dyDescent="0.35">
      <c r="A42" s="9" t="s">
        <v>191</v>
      </c>
      <c r="B42" s="18">
        <v>0</v>
      </c>
      <c r="C42" s="18">
        <v>0</v>
      </c>
      <c r="D42" s="18">
        <v>0</v>
      </c>
      <c r="E42" s="18">
        <v>0</v>
      </c>
      <c r="F42" s="18">
        <v>0</v>
      </c>
      <c r="G42" s="18">
        <v>0</v>
      </c>
      <c r="H42" s="18">
        <v>0</v>
      </c>
      <c r="I42" s="18">
        <v>0</v>
      </c>
      <c r="J42" s="18">
        <v>0</v>
      </c>
      <c r="K42" s="18">
        <v>0</v>
      </c>
    </row>
    <row r="43" spans="1:11" x14ac:dyDescent="0.35">
      <c r="A43" s="11" t="s">
        <v>192</v>
      </c>
      <c r="B43" s="20">
        <v>0</v>
      </c>
      <c r="C43" s="20">
        <v>0</v>
      </c>
      <c r="D43" s="20">
        <v>0</v>
      </c>
      <c r="E43" s="20">
        <v>0</v>
      </c>
      <c r="F43" s="20">
        <v>0</v>
      </c>
      <c r="G43" s="20">
        <v>0</v>
      </c>
      <c r="H43" s="20">
        <v>0</v>
      </c>
      <c r="I43" s="20">
        <v>0</v>
      </c>
      <c r="J43" s="20">
        <v>0</v>
      </c>
      <c r="K43" s="20">
        <v>0</v>
      </c>
    </row>
    <row r="44" spans="1:11" x14ac:dyDescent="0.35">
      <c r="A44" s="11" t="s">
        <v>193</v>
      </c>
      <c r="B44" s="20">
        <v>262</v>
      </c>
      <c r="C44" s="20">
        <v>541</v>
      </c>
      <c r="D44" s="20">
        <v>603</v>
      </c>
      <c r="E44" s="20">
        <v>849</v>
      </c>
      <c r="F44" s="20">
        <v>2255</v>
      </c>
      <c r="G44" s="20">
        <v>32.029339853300698</v>
      </c>
      <c r="H44" s="20">
        <v>38.314447592067999</v>
      </c>
      <c r="I44" s="20">
        <v>40.334448160535104</v>
      </c>
      <c r="J44" s="20">
        <v>41.802067946824202</v>
      </c>
      <c r="K44" s="20">
        <v>39.176511466295999</v>
      </c>
    </row>
    <row r="45" spans="1:11" x14ac:dyDescent="0.35">
      <c r="A45" s="11" t="s">
        <v>194</v>
      </c>
      <c r="B45" s="20">
        <v>212</v>
      </c>
      <c r="C45" s="20">
        <v>442</v>
      </c>
      <c r="D45" s="20">
        <v>500</v>
      </c>
      <c r="E45" s="20">
        <v>728</v>
      </c>
      <c r="F45" s="20">
        <v>1882</v>
      </c>
      <c r="G45" s="20">
        <v>25.9168704156479</v>
      </c>
      <c r="H45" s="20">
        <v>31.303116147308799</v>
      </c>
      <c r="I45" s="20">
        <v>33.444816053511701</v>
      </c>
      <c r="J45" s="20">
        <v>35.844411619891702</v>
      </c>
      <c r="K45" s="20">
        <v>32.696316886726898</v>
      </c>
    </row>
    <row r="46" spans="1:11" x14ac:dyDescent="0.35">
      <c r="A46" s="9" t="s">
        <v>195</v>
      </c>
      <c r="B46" s="18">
        <v>173</v>
      </c>
      <c r="C46" s="18">
        <v>412</v>
      </c>
      <c r="D46" s="18">
        <v>456</v>
      </c>
      <c r="E46" s="18">
        <v>681</v>
      </c>
      <c r="F46" s="18">
        <v>1722</v>
      </c>
      <c r="G46" s="18">
        <v>21.149144254278699</v>
      </c>
      <c r="H46" s="18">
        <v>29.178470254957499</v>
      </c>
      <c r="I46" s="18">
        <v>30.501672240802701</v>
      </c>
      <c r="J46" s="18">
        <v>33.530280649926098</v>
      </c>
      <c r="K46" s="18">
        <v>29.916608756080599</v>
      </c>
    </row>
    <row r="47" spans="1:11" x14ac:dyDescent="0.35">
      <c r="A47" s="9" t="s">
        <v>196</v>
      </c>
      <c r="B47" s="18">
        <v>0</v>
      </c>
      <c r="C47" s="18">
        <v>0</v>
      </c>
      <c r="D47" s="18">
        <v>0</v>
      </c>
      <c r="E47" s="18">
        <v>0</v>
      </c>
      <c r="F47" s="18">
        <v>0</v>
      </c>
      <c r="G47" s="18">
        <v>0</v>
      </c>
      <c r="H47" s="18">
        <v>0</v>
      </c>
      <c r="I47" s="18">
        <v>0</v>
      </c>
      <c r="J47" s="18">
        <v>0</v>
      </c>
      <c r="K47" s="18">
        <v>0</v>
      </c>
    </row>
    <row r="48" spans="1:11" x14ac:dyDescent="0.35">
      <c r="A48" s="9" t="s">
        <v>197</v>
      </c>
      <c r="B48" s="18">
        <v>33</v>
      </c>
      <c r="C48" s="18">
        <v>27</v>
      </c>
      <c r="D48" s="18">
        <v>41</v>
      </c>
      <c r="E48" s="18">
        <v>42</v>
      </c>
      <c r="F48" s="18">
        <v>143</v>
      </c>
      <c r="G48" s="18">
        <v>4.0342298288508598</v>
      </c>
      <c r="H48" s="18">
        <v>1.9121813031161501</v>
      </c>
      <c r="I48" s="18">
        <v>2.7424749163879598</v>
      </c>
      <c r="J48" s="18">
        <v>2.0679468242245198</v>
      </c>
      <c r="K48" s="18">
        <v>2.4843641417651101</v>
      </c>
    </row>
    <row r="49" spans="1:11" x14ac:dyDescent="0.35">
      <c r="A49" s="9" t="s">
        <v>198</v>
      </c>
      <c r="B49" s="18">
        <v>6</v>
      </c>
      <c r="C49" s="18">
        <v>3</v>
      </c>
      <c r="D49" s="18">
        <v>3</v>
      </c>
      <c r="E49" s="18">
        <v>5</v>
      </c>
      <c r="F49" s="18">
        <v>17</v>
      </c>
      <c r="G49" s="18">
        <v>0.73349633251833701</v>
      </c>
      <c r="H49" s="18">
        <v>0.21246458923512801</v>
      </c>
      <c r="I49" s="18">
        <v>0.20066889632106999</v>
      </c>
      <c r="J49" s="18">
        <v>0.24618414574101399</v>
      </c>
      <c r="K49" s="18">
        <v>0.29534398888116697</v>
      </c>
    </row>
    <row r="50" spans="1:11" x14ac:dyDescent="0.35">
      <c r="A50" s="11" t="s">
        <v>199</v>
      </c>
      <c r="B50" s="20">
        <v>49</v>
      </c>
      <c r="C50" s="20">
        <v>91</v>
      </c>
      <c r="D50" s="20">
        <v>92</v>
      </c>
      <c r="E50" s="20">
        <v>104</v>
      </c>
      <c r="F50" s="20">
        <v>336</v>
      </c>
      <c r="G50" s="20">
        <v>5.9902200488997597</v>
      </c>
      <c r="H50" s="20">
        <v>6.4447592067988699</v>
      </c>
      <c r="I50" s="20">
        <v>6.1538461538461497</v>
      </c>
      <c r="J50" s="20">
        <v>5.1206302314130996</v>
      </c>
      <c r="K50" s="20">
        <v>5.8373870743571903</v>
      </c>
    </row>
    <row r="51" spans="1:11" x14ac:dyDescent="0.35">
      <c r="A51" s="9" t="s">
        <v>200</v>
      </c>
      <c r="B51" s="18">
        <v>45</v>
      </c>
      <c r="C51" s="18">
        <v>85</v>
      </c>
      <c r="D51" s="18">
        <v>82</v>
      </c>
      <c r="E51" s="18">
        <v>63</v>
      </c>
      <c r="F51" s="18">
        <v>275</v>
      </c>
      <c r="G51" s="18">
        <v>5.5012224938875303</v>
      </c>
      <c r="H51" s="18">
        <v>6.0198300283286104</v>
      </c>
      <c r="I51" s="18">
        <v>5.4849498327759196</v>
      </c>
      <c r="J51" s="18">
        <v>3.1019202363367802</v>
      </c>
      <c r="K51" s="18">
        <v>4.7776233495482998</v>
      </c>
    </row>
    <row r="52" spans="1:11" x14ac:dyDescent="0.35">
      <c r="A52" s="9" t="s">
        <v>201</v>
      </c>
      <c r="B52" s="18">
        <v>0</v>
      </c>
      <c r="C52" s="18">
        <v>3</v>
      </c>
      <c r="D52" s="18">
        <v>1</v>
      </c>
      <c r="E52" s="18">
        <v>3</v>
      </c>
      <c r="F52" s="18">
        <v>7</v>
      </c>
      <c r="G52" s="18">
        <v>0</v>
      </c>
      <c r="H52" s="18">
        <v>0.21246458923512801</v>
      </c>
      <c r="I52" s="18">
        <v>6.6889632107023395E-2</v>
      </c>
      <c r="J52" s="18">
        <v>0.14771048744460899</v>
      </c>
      <c r="K52" s="18">
        <v>0.121612230715775</v>
      </c>
    </row>
    <row r="53" spans="1:11" x14ac:dyDescent="0.35">
      <c r="A53" s="9" t="s">
        <v>202</v>
      </c>
      <c r="B53" s="18">
        <v>0</v>
      </c>
      <c r="C53" s="18">
        <v>0</v>
      </c>
      <c r="D53" s="18">
        <v>1</v>
      </c>
      <c r="E53" s="18">
        <v>0</v>
      </c>
      <c r="F53" s="18">
        <v>1</v>
      </c>
      <c r="G53" s="18">
        <v>0</v>
      </c>
      <c r="H53" s="18">
        <v>0</v>
      </c>
      <c r="I53" s="18">
        <v>6.6889632107023395E-2</v>
      </c>
      <c r="J53" s="18">
        <v>0</v>
      </c>
      <c r="K53" s="18">
        <v>1.7373175816539299E-2</v>
      </c>
    </row>
    <row r="54" spans="1:11" x14ac:dyDescent="0.35">
      <c r="A54" s="9" t="s">
        <v>203</v>
      </c>
      <c r="B54" s="18">
        <v>4</v>
      </c>
      <c r="C54" s="18">
        <v>3</v>
      </c>
      <c r="D54" s="18">
        <v>8</v>
      </c>
      <c r="E54" s="18">
        <v>37</v>
      </c>
      <c r="F54" s="18">
        <v>52</v>
      </c>
      <c r="G54" s="18">
        <v>0.48899755501222503</v>
      </c>
      <c r="H54" s="18">
        <v>0.21246458923512801</v>
      </c>
      <c r="I54" s="18">
        <v>0.53511705685618705</v>
      </c>
      <c r="J54" s="18">
        <v>1.8217626784835099</v>
      </c>
      <c r="K54" s="18">
        <v>0.903405142460042</v>
      </c>
    </row>
    <row r="55" spans="1:11" x14ac:dyDescent="0.35">
      <c r="A55" s="9" t="s">
        <v>204</v>
      </c>
      <c r="B55" s="18">
        <v>0</v>
      </c>
      <c r="C55" s="18">
        <v>0</v>
      </c>
      <c r="D55" s="18">
        <v>0</v>
      </c>
      <c r="E55" s="18">
        <v>1</v>
      </c>
      <c r="F55" s="18">
        <v>1</v>
      </c>
      <c r="G55" s="18">
        <v>0</v>
      </c>
      <c r="H55" s="18">
        <v>0</v>
      </c>
      <c r="I55" s="18">
        <v>0</v>
      </c>
      <c r="J55" s="18">
        <v>4.9236829148202897E-2</v>
      </c>
      <c r="K55" s="18">
        <v>1.7373175816539299E-2</v>
      </c>
    </row>
    <row r="56" spans="1:11" x14ac:dyDescent="0.35">
      <c r="A56" s="11" t="s">
        <v>205</v>
      </c>
      <c r="B56" s="20">
        <v>1</v>
      </c>
      <c r="C56" s="20">
        <v>8</v>
      </c>
      <c r="D56" s="20">
        <v>11</v>
      </c>
      <c r="E56" s="20">
        <v>17</v>
      </c>
      <c r="F56" s="20">
        <v>37</v>
      </c>
      <c r="G56" s="20">
        <v>0.12224938875305599</v>
      </c>
      <c r="H56" s="20">
        <v>0.56657223796033995</v>
      </c>
      <c r="I56" s="20">
        <v>0.73578595317725703</v>
      </c>
      <c r="J56" s="20">
        <v>0.83702609551944895</v>
      </c>
      <c r="K56" s="20">
        <v>0.64280750521195296</v>
      </c>
    </row>
    <row r="57" spans="1:11" x14ac:dyDescent="0.35">
      <c r="A57" s="9" t="s">
        <v>206</v>
      </c>
      <c r="B57" s="18">
        <v>0</v>
      </c>
      <c r="C57" s="18">
        <v>1</v>
      </c>
      <c r="D57" s="18">
        <v>0</v>
      </c>
      <c r="E57" s="18">
        <v>0</v>
      </c>
      <c r="F57" s="18">
        <v>1</v>
      </c>
      <c r="G57" s="18">
        <v>0</v>
      </c>
      <c r="H57" s="18">
        <v>7.0821529745042494E-2</v>
      </c>
      <c r="I57" s="18">
        <v>0</v>
      </c>
      <c r="J57" s="18">
        <v>0</v>
      </c>
      <c r="K57" s="18">
        <v>1.7373175816539299E-2</v>
      </c>
    </row>
    <row r="58" spans="1:11" x14ac:dyDescent="0.35">
      <c r="A58" s="9" t="s">
        <v>207</v>
      </c>
      <c r="B58" s="18">
        <v>0</v>
      </c>
      <c r="C58" s="18">
        <v>0</v>
      </c>
      <c r="D58" s="18">
        <v>0</v>
      </c>
      <c r="E58" s="18">
        <v>0</v>
      </c>
      <c r="F58" s="18">
        <v>0</v>
      </c>
      <c r="G58" s="18">
        <v>0</v>
      </c>
      <c r="H58" s="18">
        <v>0</v>
      </c>
      <c r="I58" s="18">
        <v>0</v>
      </c>
      <c r="J58" s="18">
        <v>0</v>
      </c>
      <c r="K58" s="18">
        <v>0</v>
      </c>
    </row>
    <row r="59" spans="1:11" x14ac:dyDescent="0.35">
      <c r="A59" s="9" t="s">
        <v>208</v>
      </c>
      <c r="B59" s="18">
        <v>0</v>
      </c>
      <c r="C59" s="18">
        <v>0</v>
      </c>
      <c r="D59" s="18">
        <v>0</v>
      </c>
      <c r="E59" s="18">
        <v>0</v>
      </c>
      <c r="F59" s="18">
        <v>0</v>
      </c>
      <c r="G59" s="18">
        <v>0</v>
      </c>
      <c r="H59" s="18">
        <v>0</v>
      </c>
      <c r="I59" s="18">
        <v>0</v>
      </c>
      <c r="J59" s="18">
        <v>0</v>
      </c>
      <c r="K59" s="18">
        <v>0</v>
      </c>
    </row>
    <row r="60" spans="1:11" x14ac:dyDescent="0.35">
      <c r="A60" s="9" t="s">
        <v>209</v>
      </c>
      <c r="B60" s="18">
        <v>1</v>
      </c>
      <c r="C60" s="18">
        <v>6</v>
      </c>
      <c r="D60" s="18">
        <v>11</v>
      </c>
      <c r="E60" s="18">
        <v>11</v>
      </c>
      <c r="F60" s="18">
        <v>29</v>
      </c>
      <c r="G60" s="18">
        <v>0.12224938875305599</v>
      </c>
      <c r="H60" s="18">
        <v>0.42492917847025502</v>
      </c>
      <c r="I60" s="18">
        <v>0.73578595317725703</v>
      </c>
      <c r="J60" s="18">
        <v>0.54160512063023103</v>
      </c>
      <c r="K60" s="18">
        <v>0.50382209867963901</v>
      </c>
    </row>
    <row r="61" spans="1:11" x14ac:dyDescent="0.35">
      <c r="A61" s="9" t="s">
        <v>210</v>
      </c>
      <c r="B61" s="18">
        <v>0</v>
      </c>
      <c r="C61" s="18">
        <v>1</v>
      </c>
      <c r="D61" s="18">
        <v>0</v>
      </c>
      <c r="E61" s="18">
        <v>0</v>
      </c>
      <c r="F61" s="18">
        <v>1</v>
      </c>
      <c r="G61" s="18">
        <v>0</v>
      </c>
      <c r="H61" s="18">
        <v>7.0821529745042494E-2</v>
      </c>
      <c r="I61" s="18">
        <v>0</v>
      </c>
      <c r="J61" s="18">
        <v>0</v>
      </c>
      <c r="K61" s="18">
        <v>1.7373175816539299E-2</v>
      </c>
    </row>
    <row r="62" spans="1:11" x14ac:dyDescent="0.35">
      <c r="A62" s="9" t="s">
        <v>211</v>
      </c>
      <c r="B62" s="18">
        <v>0</v>
      </c>
      <c r="C62" s="18">
        <v>0</v>
      </c>
      <c r="D62" s="18">
        <v>0</v>
      </c>
      <c r="E62" s="18">
        <v>0</v>
      </c>
      <c r="F62" s="18">
        <v>0</v>
      </c>
      <c r="G62" s="18">
        <v>0</v>
      </c>
      <c r="H62" s="18">
        <v>0</v>
      </c>
      <c r="I62" s="18">
        <v>0</v>
      </c>
      <c r="J62" s="18">
        <v>0</v>
      </c>
      <c r="K62" s="18">
        <v>0</v>
      </c>
    </row>
    <row r="63" spans="1:11" x14ac:dyDescent="0.35">
      <c r="A63" s="9" t="s">
        <v>212</v>
      </c>
      <c r="B63" s="18">
        <v>0</v>
      </c>
      <c r="C63" s="18">
        <v>0</v>
      </c>
      <c r="D63" s="18">
        <v>0</v>
      </c>
      <c r="E63" s="18">
        <v>0</v>
      </c>
      <c r="F63" s="18">
        <v>0</v>
      </c>
      <c r="G63" s="18">
        <v>0</v>
      </c>
      <c r="H63" s="18">
        <v>0</v>
      </c>
      <c r="I63" s="18">
        <v>0</v>
      </c>
      <c r="J63" s="18">
        <v>0</v>
      </c>
      <c r="K63" s="18">
        <v>0</v>
      </c>
    </row>
    <row r="64" spans="1:11" x14ac:dyDescent="0.35">
      <c r="A64" s="9" t="s">
        <v>213</v>
      </c>
      <c r="B64" s="18">
        <v>0</v>
      </c>
      <c r="C64" s="18">
        <v>0</v>
      </c>
      <c r="D64" s="18">
        <v>0</v>
      </c>
      <c r="E64" s="18">
        <v>6</v>
      </c>
      <c r="F64" s="18">
        <v>6</v>
      </c>
      <c r="G64" s="18">
        <v>0</v>
      </c>
      <c r="H64" s="18">
        <v>0</v>
      </c>
      <c r="I64" s="18">
        <v>0</v>
      </c>
      <c r="J64" s="18">
        <v>0.29542097488921698</v>
      </c>
      <c r="K64" s="18">
        <v>0.104239054899236</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7"/>
  <sheetViews>
    <sheetView showGridLines="0" workbookViewId="0"/>
  </sheetViews>
  <sheetFormatPr defaultColWidth="11.07421875" defaultRowHeight="15.5" x14ac:dyDescent="0.35"/>
  <cols>
    <col min="1" max="1" width="53.69140625" customWidth="1"/>
    <col min="2" max="12" width="10.69140625" customWidth="1"/>
  </cols>
  <sheetData>
    <row r="1" spans="1:12" ht="20" x14ac:dyDescent="0.4">
      <c r="A1" s="5" t="s">
        <v>444</v>
      </c>
    </row>
    <row r="2" spans="1:12" x14ac:dyDescent="0.35">
      <c r="A2" t="s">
        <v>62</v>
      </c>
    </row>
    <row r="3" spans="1:12" x14ac:dyDescent="0.35">
      <c r="A3" t="s">
        <v>445</v>
      </c>
    </row>
    <row r="4" spans="1:12" ht="46.5" x14ac:dyDescent="0.35">
      <c r="A4" s="21" t="s">
        <v>143</v>
      </c>
      <c r="B4" s="21" t="s">
        <v>446</v>
      </c>
      <c r="C4" s="21" t="s">
        <v>447</v>
      </c>
      <c r="D4" s="21" t="s">
        <v>448</v>
      </c>
      <c r="E4" s="21" t="s">
        <v>449</v>
      </c>
      <c r="F4" s="21" t="s">
        <v>450</v>
      </c>
      <c r="G4" s="21" t="s">
        <v>451</v>
      </c>
      <c r="H4" s="21" t="s">
        <v>452</v>
      </c>
      <c r="I4" s="21" t="s">
        <v>453</v>
      </c>
      <c r="J4" s="21" t="s">
        <v>454</v>
      </c>
      <c r="K4" s="21" t="s">
        <v>455</v>
      </c>
      <c r="L4" s="21" t="s">
        <v>456</v>
      </c>
    </row>
    <row r="5" spans="1:12" x14ac:dyDescent="0.35">
      <c r="A5" s="11" t="s">
        <v>457</v>
      </c>
      <c r="B5" s="20">
        <v>726</v>
      </c>
      <c r="C5" s="20">
        <v>1243</v>
      </c>
      <c r="D5" s="20">
        <v>868</v>
      </c>
      <c r="E5" s="20">
        <v>1055</v>
      </c>
      <c r="F5" s="20">
        <v>3893</v>
      </c>
      <c r="G5" s="20">
        <v>119</v>
      </c>
      <c r="H5" s="20">
        <v>234</v>
      </c>
      <c r="I5" s="20">
        <v>236</v>
      </c>
      <c r="J5" s="20">
        <v>238</v>
      </c>
      <c r="K5" s="20">
        <v>827</v>
      </c>
      <c r="L5" s="20">
        <v>4720</v>
      </c>
    </row>
    <row r="6" spans="1:12" x14ac:dyDescent="0.35">
      <c r="A6" s="9" t="s">
        <v>458</v>
      </c>
      <c r="B6" s="18">
        <v>0</v>
      </c>
      <c r="C6" s="18">
        <v>0</v>
      </c>
      <c r="D6" s="18">
        <v>0</v>
      </c>
      <c r="E6" s="18">
        <v>0</v>
      </c>
      <c r="F6" s="18">
        <v>0</v>
      </c>
      <c r="G6" s="18">
        <v>0</v>
      </c>
      <c r="H6" s="18">
        <v>0</v>
      </c>
      <c r="I6" s="18">
        <v>0</v>
      </c>
      <c r="J6" s="18">
        <v>0</v>
      </c>
      <c r="K6" s="18">
        <v>0</v>
      </c>
      <c r="L6" s="18">
        <v>0</v>
      </c>
    </row>
    <row r="7" spans="1:12" x14ac:dyDescent="0.35">
      <c r="A7" s="9" t="s">
        <v>459</v>
      </c>
      <c r="B7" s="18">
        <v>14</v>
      </c>
      <c r="C7" s="18">
        <v>33</v>
      </c>
      <c r="D7" s="18">
        <v>30</v>
      </c>
      <c r="E7" s="18">
        <v>25</v>
      </c>
      <c r="F7" s="18">
        <v>102</v>
      </c>
      <c r="G7" s="18">
        <v>5</v>
      </c>
      <c r="H7" s="18">
        <v>4</v>
      </c>
      <c r="I7" s="18">
        <v>6</v>
      </c>
      <c r="J7" s="18">
        <v>6</v>
      </c>
      <c r="K7" s="18">
        <v>21</v>
      </c>
      <c r="L7" s="18">
        <v>123</v>
      </c>
    </row>
    <row r="8" spans="1:12" x14ac:dyDescent="0.35">
      <c r="A8" s="9" t="s">
        <v>198</v>
      </c>
      <c r="B8" s="18">
        <v>156</v>
      </c>
      <c r="C8" s="18">
        <v>278</v>
      </c>
      <c r="D8" s="18">
        <v>164</v>
      </c>
      <c r="E8" s="18">
        <v>183</v>
      </c>
      <c r="F8" s="18">
        <v>782</v>
      </c>
      <c r="G8" s="18">
        <v>10</v>
      </c>
      <c r="H8" s="18">
        <v>16</v>
      </c>
      <c r="I8" s="18">
        <v>4</v>
      </c>
      <c r="J8" s="18">
        <v>12</v>
      </c>
      <c r="K8" s="18">
        <v>42</v>
      </c>
      <c r="L8" s="18">
        <v>824</v>
      </c>
    </row>
    <row r="9" spans="1:12" x14ac:dyDescent="0.35">
      <c r="A9" s="9" t="s">
        <v>460</v>
      </c>
      <c r="B9" s="18">
        <v>1</v>
      </c>
      <c r="C9" s="18">
        <v>10</v>
      </c>
      <c r="D9" s="18">
        <v>11</v>
      </c>
      <c r="E9" s="18">
        <v>29</v>
      </c>
      <c r="F9" s="18">
        <v>51</v>
      </c>
      <c r="G9" s="18">
        <v>3</v>
      </c>
      <c r="H9" s="18">
        <v>3</v>
      </c>
      <c r="I9" s="18">
        <v>4</v>
      </c>
      <c r="J9" s="18">
        <v>7</v>
      </c>
      <c r="K9" s="18">
        <v>17</v>
      </c>
      <c r="L9" s="18">
        <v>68</v>
      </c>
    </row>
    <row r="10" spans="1:12" x14ac:dyDescent="0.35">
      <c r="A10" s="9" t="s">
        <v>461</v>
      </c>
      <c r="B10" s="18">
        <v>0</v>
      </c>
      <c r="C10" s="18">
        <v>0</v>
      </c>
      <c r="D10" s="18">
        <v>0</v>
      </c>
      <c r="E10" s="18">
        <v>0</v>
      </c>
      <c r="F10" s="18">
        <v>0</v>
      </c>
      <c r="G10" s="18">
        <v>0</v>
      </c>
      <c r="H10" s="18">
        <v>0</v>
      </c>
      <c r="I10" s="18">
        <v>0</v>
      </c>
      <c r="J10" s="18">
        <v>0</v>
      </c>
      <c r="K10" s="18">
        <v>0</v>
      </c>
      <c r="L10" s="18">
        <v>0</v>
      </c>
    </row>
    <row r="11" spans="1:12" x14ac:dyDescent="0.35">
      <c r="A11" s="9" t="s">
        <v>462</v>
      </c>
      <c r="B11" s="18">
        <v>3</v>
      </c>
      <c r="C11" s="18">
        <v>9</v>
      </c>
      <c r="D11" s="18">
        <v>17</v>
      </c>
      <c r="E11" s="18">
        <v>18</v>
      </c>
      <c r="F11" s="18">
        <v>47</v>
      </c>
      <c r="G11" s="18">
        <v>0</v>
      </c>
      <c r="H11" s="18">
        <v>3</v>
      </c>
      <c r="I11" s="18">
        <v>2</v>
      </c>
      <c r="J11" s="18">
        <v>1</v>
      </c>
      <c r="K11" s="18">
        <v>6</v>
      </c>
      <c r="L11" s="18">
        <v>53</v>
      </c>
    </row>
    <row r="12" spans="1:12" x14ac:dyDescent="0.35">
      <c r="A12" s="9" t="s">
        <v>184</v>
      </c>
      <c r="B12" s="18">
        <v>12</v>
      </c>
      <c r="C12" s="18">
        <v>15</v>
      </c>
      <c r="D12" s="18">
        <v>19</v>
      </c>
      <c r="E12" s="18">
        <v>11</v>
      </c>
      <c r="F12" s="18">
        <v>57</v>
      </c>
      <c r="G12" s="18">
        <v>1</v>
      </c>
      <c r="H12" s="18">
        <v>4</v>
      </c>
      <c r="I12" s="18">
        <v>1</v>
      </c>
      <c r="J12" s="18">
        <v>7</v>
      </c>
      <c r="K12" s="18">
        <v>13</v>
      </c>
      <c r="L12" s="18">
        <v>70</v>
      </c>
    </row>
    <row r="13" spans="1:12" x14ac:dyDescent="0.35">
      <c r="A13" s="9" t="s">
        <v>463</v>
      </c>
      <c r="B13" s="18">
        <v>182</v>
      </c>
      <c r="C13" s="18">
        <v>249</v>
      </c>
      <c r="D13" s="18">
        <v>237</v>
      </c>
      <c r="E13" s="18">
        <v>321</v>
      </c>
      <c r="F13" s="18">
        <v>989</v>
      </c>
      <c r="G13" s="18">
        <v>33</v>
      </c>
      <c r="H13" s="18">
        <v>32</v>
      </c>
      <c r="I13" s="18">
        <v>57</v>
      </c>
      <c r="J13" s="18">
        <v>45</v>
      </c>
      <c r="K13" s="18">
        <v>167</v>
      </c>
      <c r="L13" s="18">
        <v>1156</v>
      </c>
    </row>
    <row r="14" spans="1:12" x14ac:dyDescent="0.35">
      <c r="A14" s="9" t="s">
        <v>464</v>
      </c>
      <c r="B14" s="18">
        <v>357</v>
      </c>
      <c r="C14" s="18">
        <v>648</v>
      </c>
      <c r="D14" s="18">
        <v>390</v>
      </c>
      <c r="E14" s="18">
        <v>467</v>
      </c>
      <c r="F14" s="18">
        <v>1862</v>
      </c>
      <c r="G14" s="18">
        <v>67</v>
      </c>
      <c r="H14" s="18">
        <v>171</v>
      </c>
      <c r="I14" s="18">
        <v>162</v>
      </c>
      <c r="J14" s="18">
        <v>160</v>
      </c>
      <c r="K14" s="18">
        <v>560</v>
      </c>
      <c r="L14" s="18">
        <v>2422</v>
      </c>
    </row>
    <row r="15" spans="1:12" x14ac:dyDescent="0.35">
      <c r="A15" s="9" t="s">
        <v>465</v>
      </c>
      <c r="B15" s="18">
        <v>1</v>
      </c>
      <c r="C15" s="18">
        <v>1</v>
      </c>
      <c r="D15" s="18">
        <v>0</v>
      </c>
      <c r="E15" s="18">
        <v>1</v>
      </c>
      <c r="F15" s="18">
        <v>3</v>
      </c>
      <c r="G15" s="18">
        <v>0</v>
      </c>
      <c r="H15" s="18">
        <v>1</v>
      </c>
      <c r="I15" s="18">
        <v>0</v>
      </c>
      <c r="J15" s="18">
        <v>0</v>
      </c>
      <c r="K15" s="18">
        <v>1</v>
      </c>
      <c r="L15" s="18">
        <v>4</v>
      </c>
    </row>
    <row r="16" spans="1:12" x14ac:dyDescent="0.35">
      <c r="A16" s="11" t="s">
        <v>466</v>
      </c>
      <c r="B16" s="20">
        <v>100</v>
      </c>
      <c r="C16" s="20">
        <v>100</v>
      </c>
      <c r="D16" s="20">
        <v>100</v>
      </c>
      <c r="E16" s="20">
        <v>100</v>
      </c>
      <c r="F16" s="20">
        <v>100</v>
      </c>
      <c r="G16" s="20">
        <v>100</v>
      </c>
      <c r="H16" s="20">
        <v>100</v>
      </c>
      <c r="I16" s="20">
        <v>100</v>
      </c>
      <c r="J16" s="20">
        <v>100</v>
      </c>
      <c r="K16" s="20">
        <v>100</v>
      </c>
      <c r="L16" s="20">
        <v>100</v>
      </c>
    </row>
    <row r="17" spans="1:12" x14ac:dyDescent="0.35">
      <c r="A17" s="9" t="s">
        <v>467</v>
      </c>
      <c r="B17" s="18">
        <v>0</v>
      </c>
      <c r="C17" s="18">
        <v>0</v>
      </c>
      <c r="D17" s="18">
        <v>0</v>
      </c>
      <c r="E17" s="18">
        <v>0</v>
      </c>
      <c r="F17" s="18">
        <v>0</v>
      </c>
      <c r="G17" s="18">
        <v>0</v>
      </c>
      <c r="H17" s="18">
        <v>0</v>
      </c>
      <c r="I17" s="18">
        <v>0</v>
      </c>
      <c r="J17" s="18">
        <v>0</v>
      </c>
      <c r="K17" s="18">
        <v>0</v>
      </c>
      <c r="L17" s="18">
        <v>0</v>
      </c>
    </row>
    <row r="18" spans="1:12" x14ac:dyDescent="0.35">
      <c r="A18" s="9" t="s">
        <v>468</v>
      </c>
      <c r="B18" s="18">
        <v>1.92837465564738</v>
      </c>
      <c r="C18" s="18">
        <v>2.65486725663717</v>
      </c>
      <c r="D18" s="18">
        <v>3.4562211981566802</v>
      </c>
      <c r="E18" s="18">
        <v>2.3696682464454999</v>
      </c>
      <c r="F18" s="18">
        <v>2.62008733624454</v>
      </c>
      <c r="G18" s="18">
        <v>4.2016806722689104</v>
      </c>
      <c r="H18" s="18">
        <v>1.70940170940171</v>
      </c>
      <c r="I18" s="18">
        <v>2.5423728813559299</v>
      </c>
      <c r="J18" s="18">
        <v>2.52100840336134</v>
      </c>
      <c r="K18" s="18">
        <v>2.5392986698911701</v>
      </c>
      <c r="L18" s="18">
        <v>2.60593220338983</v>
      </c>
    </row>
    <row r="19" spans="1:12" x14ac:dyDescent="0.35">
      <c r="A19" s="9" t="s">
        <v>469</v>
      </c>
      <c r="B19" s="18">
        <v>21.4876033057851</v>
      </c>
      <c r="C19" s="18">
        <v>22.365245374094901</v>
      </c>
      <c r="D19" s="18">
        <v>18.8940092165899</v>
      </c>
      <c r="E19" s="18">
        <v>17.345971563980999</v>
      </c>
      <c r="F19" s="18">
        <v>20.0873362445415</v>
      </c>
      <c r="G19" s="18">
        <v>8.4033613445378208</v>
      </c>
      <c r="H19" s="18">
        <v>6.83760683760684</v>
      </c>
      <c r="I19" s="18">
        <v>1.6949152542372901</v>
      </c>
      <c r="J19" s="18">
        <v>5.0420168067226898</v>
      </c>
      <c r="K19" s="18">
        <v>5.0785973397823501</v>
      </c>
      <c r="L19" s="18">
        <v>17.457627118644101</v>
      </c>
    </row>
    <row r="20" spans="1:12" x14ac:dyDescent="0.35">
      <c r="A20" s="9" t="s">
        <v>470</v>
      </c>
      <c r="B20" s="18">
        <v>0.13774104683195601</v>
      </c>
      <c r="C20" s="18">
        <v>0.80450522928399004</v>
      </c>
      <c r="D20" s="18">
        <v>1.26728110599078</v>
      </c>
      <c r="E20" s="18">
        <v>2.7488151658767799</v>
      </c>
      <c r="F20" s="18">
        <v>1.31004366812227</v>
      </c>
      <c r="G20" s="18">
        <v>2.52100840336134</v>
      </c>
      <c r="H20" s="18">
        <v>1.2820512820512799</v>
      </c>
      <c r="I20" s="18">
        <v>1.6949152542372901</v>
      </c>
      <c r="J20" s="18">
        <v>2.9411764705882399</v>
      </c>
      <c r="K20" s="18">
        <v>2.0556227327690402</v>
      </c>
      <c r="L20" s="18">
        <v>1.44067796610169</v>
      </c>
    </row>
    <row r="21" spans="1:12" x14ac:dyDescent="0.35">
      <c r="A21" s="9" t="s">
        <v>471</v>
      </c>
      <c r="B21" s="18">
        <v>0</v>
      </c>
      <c r="C21" s="18">
        <v>0</v>
      </c>
      <c r="D21" s="18">
        <v>0</v>
      </c>
      <c r="E21" s="18">
        <v>0</v>
      </c>
      <c r="F21" s="18">
        <v>0</v>
      </c>
      <c r="G21" s="18">
        <v>0</v>
      </c>
      <c r="H21" s="18">
        <v>0</v>
      </c>
      <c r="I21" s="18">
        <v>0</v>
      </c>
      <c r="J21" s="18">
        <v>0</v>
      </c>
      <c r="K21" s="18">
        <v>0</v>
      </c>
      <c r="L21" s="18">
        <v>0</v>
      </c>
    </row>
    <row r="22" spans="1:12" x14ac:dyDescent="0.35">
      <c r="A22" s="9" t="s">
        <v>472</v>
      </c>
      <c r="B22" s="18">
        <v>0.413223140495868</v>
      </c>
      <c r="C22" s="18">
        <v>0.72405470635559099</v>
      </c>
      <c r="D22" s="18">
        <v>1.9585253456221201</v>
      </c>
      <c r="E22" s="18">
        <v>1.7061611374407599</v>
      </c>
      <c r="F22" s="18">
        <v>1.20729514513229</v>
      </c>
      <c r="G22" s="18">
        <v>0</v>
      </c>
      <c r="H22" s="18">
        <v>1.2820512820512799</v>
      </c>
      <c r="I22" s="18">
        <v>0.84745762711864403</v>
      </c>
      <c r="J22" s="18">
        <v>0.42016806722689098</v>
      </c>
      <c r="K22" s="18">
        <v>0.72551390568319196</v>
      </c>
      <c r="L22" s="18">
        <v>1.1228813559322</v>
      </c>
    </row>
    <row r="23" spans="1:12" x14ac:dyDescent="0.35">
      <c r="A23" s="9" t="s">
        <v>473</v>
      </c>
      <c r="B23" s="18">
        <v>1.65289256198347</v>
      </c>
      <c r="C23" s="18">
        <v>1.2067578439259901</v>
      </c>
      <c r="D23" s="18">
        <v>2.1889400921658999</v>
      </c>
      <c r="E23" s="18">
        <v>1.04265402843602</v>
      </c>
      <c r="F23" s="18">
        <v>1.46416645260724</v>
      </c>
      <c r="G23" s="18">
        <v>0.84033613445378197</v>
      </c>
      <c r="H23" s="18">
        <v>1.70940170940171</v>
      </c>
      <c r="I23" s="18">
        <v>0.42372881355932202</v>
      </c>
      <c r="J23" s="18">
        <v>2.9411764705882399</v>
      </c>
      <c r="K23" s="18">
        <v>1.57194679564692</v>
      </c>
      <c r="L23" s="18">
        <v>1.4830508474576301</v>
      </c>
    </row>
    <row r="24" spans="1:12" x14ac:dyDescent="0.35">
      <c r="A24" s="9" t="s">
        <v>474</v>
      </c>
      <c r="B24" s="18">
        <v>25.068870523415999</v>
      </c>
      <c r="C24" s="18">
        <v>20.032180209171401</v>
      </c>
      <c r="D24" s="18">
        <v>27.304147465437801</v>
      </c>
      <c r="E24" s="18">
        <v>30.4265402843602</v>
      </c>
      <c r="F24" s="18">
        <v>25.4045723092731</v>
      </c>
      <c r="G24" s="18">
        <v>27.731092436974802</v>
      </c>
      <c r="H24" s="18">
        <v>13.675213675213699</v>
      </c>
      <c r="I24" s="18">
        <v>24.152542372881399</v>
      </c>
      <c r="J24" s="18">
        <v>18.907563025210099</v>
      </c>
      <c r="K24" s="18">
        <v>20.1934703748489</v>
      </c>
      <c r="L24" s="18">
        <v>24.491525423728799</v>
      </c>
    </row>
    <row r="25" spans="1:12" x14ac:dyDescent="0.35">
      <c r="A25" s="9" t="s">
        <v>475</v>
      </c>
      <c r="B25" s="18">
        <v>49.173553719008297</v>
      </c>
      <c r="C25" s="18">
        <v>52.131938857602599</v>
      </c>
      <c r="D25" s="18">
        <v>44.930875576036897</v>
      </c>
      <c r="E25" s="18">
        <v>44.265402843601898</v>
      </c>
      <c r="F25" s="18">
        <v>47.829437451836597</v>
      </c>
      <c r="G25" s="18">
        <v>56.302521008403403</v>
      </c>
      <c r="H25" s="18">
        <v>73.076923076923094</v>
      </c>
      <c r="I25" s="18">
        <v>68.644067796610202</v>
      </c>
      <c r="J25" s="18">
        <v>67.226890756302495</v>
      </c>
      <c r="K25" s="18">
        <v>67.714631197097901</v>
      </c>
      <c r="L25" s="18">
        <v>51.313559322033903</v>
      </c>
    </row>
    <row r="26" spans="1:12" x14ac:dyDescent="0.35">
      <c r="A26" s="9" t="s">
        <v>476</v>
      </c>
      <c r="B26" s="18">
        <v>0.13774104683195601</v>
      </c>
      <c r="C26" s="18">
        <v>8.0450522928398993E-2</v>
      </c>
      <c r="D26" s="18">
        <v>0</v>
      </c>
      <c r="E26" s="18">
        <v>9.4786729857819899E-2</v>
      </c>
      <c r="F26" s="18">
        <v>7.7061392242486496E-2</v>
      </c>
      <c r="G26" s="18">
        <v>0</v>
      </c>
      <c r="H26" s="18">
        <v>0.427350427350427</v>
      </c>
      <c r="I26" s="18">
        <v>0</v>
      </c>
      <c r="J26" s="18">
        <v>0</v>
      </c>
      <c r="K26" s="18">
        <v>0.12091898428053199</v>
      </c>
      <c r="L26" s="18">
        <v>8.4745762711864403E-2</v>
      </c>
    </row>
    <row r="27" spans="1:12" x14ac:dyDescent="0.35">
      <c r="A27"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2"/>
  <sheetViews>
    <sheetView showGridLines="0" workbookViewId="0"/>
  </sheetViews>
  <sheetFormatPr defaultColWidth="11.07421875" defaultRowHeight="15.5" x14ac:dyDescent="0.35"/>
  <cols>
    <col min="1" max="1" width="44.69140625" customWidth="1"/>
    <col min="2" max="11" width="8.69140625" customWidth="1"/>
    <col min="12" max="13" width="14.69140625" customWidth="1"/>
  </cols>
  <sheetData>
    <row r="1" spans="1:13" ht="20" x14ac:dyDescent="0.4">
      <c r="A1" s="5" t="s">
        <v>477</v>
      </c>
    </row>
    <row r="2" spans="1:13" x14ac:dyDescent="0.35">
      <c r="A2" t="s">
        <v>62</v>
      </c>
    </row>
    <row r="3" spans="1:13" x14ac:dyDescent="0.35">
      <c r="A3" t="s">
        <v>478</v>
      </c>
    </row>
    <row r="4" spans="1:13" ht="46.5" x14ac:dyDescent="0.35">
      <c r="A4" s="21" t="s">
        <v>479</v>
      </c>
      <c r="B4" s="21" t="s">
        <v>108</v>
      </c>
      <c r="C4" s="21" t="s">
        <v>109</v>
      </c>
      <c r="D4" s="21" t="s">
        <v>110</v>
      </c>
      <c r="E4" s="21" t="s">
        <v>111</v>
      </c>
      <c r="F4" s="21" t="s">
        <v>112</v>
      </c>
      <c r="G4" s="21" t="s">
        <v>113</v>
      </c>
      <c r="H4" s="21" t="s">
        <v>114</v>
      </c>
      <c r="I4" s="21" t="s">
        <v>115</v>
      </c>
      <c r="J4" s="21" t="s">
        <v>116</v>
      </c>
      <c r="K4" s="21" t="s">
        <v>117</v>
      </c>
      <c r="L4" s="21" t="s">
        <v>232</v>
      </c>
      <c r="M4" s="21" t="s">
        <v>233</v>
      </c>
    </row>
    <row r="5" spans="1:13" x14ac:dyDescent="0.35">
      <c r="A5" s="11" t="s">
        <v>480</v>
      </c>
      <c r="B5" s="20">
        <v>82357</v>
      </c>
      <c r="C5" s="20">
        <v>63116</v>
      </c>
      <c r="D5" s="20">
        <v>62461</v>
      </c>
      <c r="E5" s="20">
        <v>41823</v>
      </c>
      <c r="F5" s="20">
        <v>41835</v>
      </c>
      <c r="G5" s="20">
        <v>35620</v>
      </c>
      <c r="H5" s="20">
        <v>36459</v>
      </c>
      <c r="I5" s="20">
        <v>34129</v>
      </c>
      <c r="J5" s="20">
        <v>32386</v>
      </c>
      <c r="K5" s="20">
        <v>30770</v>
      </c>
      <c r="L5" s="23">
        <v>-4.9898104119063804</v>
      </c>
      <c r="M5" s="23">
        <v>-62.638269970979998</v>
      </c>
    </row>
    <row r="6" spans="1:13" x14ac:dyDescent="0.35">
      <c r="A6" s="9" t="s">
        <v>481</v>
      </c>
      <c r="B6" s="18">
        <v>47259</v>
      </c>
      <c r="C6" s="18">
        <v>36314</v>
      </c>
      <c r="D6" s="18">
        <v>34477</v>
      </c>
      <c r="E6" s="18">
        <v>21825</v>
      </c>
      <c r="F6" s="18">
        <v>22693</v>
      </c>
      <c r="G6" s="18">
        <v>18460</v>
      </c>
      <c r="H6" s="18">
        <v>18366</v>
      </c>
      <c r="I6" s="18">
        <v>13257</v>
      </c>
      <c r="J6" s="18">
        <v>11846</v>
      </c>
      <c r="K6" s="18">
        <v>11004</v>
      </c>
      <c r="L6" s="22">
        <v>-7.1078845179807599</v>
      </c>
      <c r="M6" s="22">
        <v>-76.715546245159601</v>
      </c>
    </row>
    <row r="7" spans="1:13" x14ac:dyDescent="0.35">
      <c r="A7" s="9" t="s">
        <v>482</v>
      </c>
      <c r="B7" s="18">
        <v>23467</v>
      </c>
      <c r="C7" s="18">
        <v>15488</v>
      </c>
      <c r="D7" s="18">
        <v>10748</v>
      </c>
      <c r="E7" s="18">
        <v>8430</v>
      </c>
      <c r="F7" s="18">
        <v>6546</v>
      </c>
      <c r="G7" s="18">
        <v>6977</v>
      </c>
      <c r="H7" s="18">
        <v>7959</v>
      </c>
      <c r="I7" s="18">
        <v>10795</v>
      </c>
      <c r="J7" s="18">
        <v>12068</v>
      </c>
      <c r="K7" s="18">
        <v>11364</v>
      </c>
      <c r="L7" s="22">
        <v>-5.8336095459065298</v>
      </c>
      <c r="M7" s="22">
        <v>-51.574551497847999</v>
      </c>
    </row>
    <row r="8" spans="1:13" x14ac:dyDescent="0.35">
      <c r="A8" s="9" t="s">
        <v>483</v>
      </c>
      <c r="B8" s="18">
        <v>8863</v>
      </c>
      <c r="C8" s="18">
        <v>8698</v>
      </c>
      <c r="D8" s="18">
        <v>14041</v>
      </c>
      <c r="E8" s="18">
        <v>8665</v>
      </c>
      <c r="F8" s="18">
        <v>9390</v>
      </c>
      <c r="G8" s="18">
        <v>6216</v>
      </c>
      <c r="H8" s="18">
        <v>5662</v>
      </c>
      <c r="I8" s="18">
        <v>7002</v>
      </c>
      <c r="J8" s="18">
        <v>5041</v>
      </c>
      <c r="K8" s="18">
        <v>3508</v>
      </c>
      <c r="L8" s="22">
        <v>-30.410632810950201</v>
      </c>
      <c r="M8" s="22">
        <v>-60.419722441611199</v>
      </c>
    </row>
    <row r="9" spans="1:13" x14ac:dyDescent="0.35">
      <c r="A9" s="9" t="s">
        <v>484</v>
      </c>
      <c r="B9" s="18">
        <v>1930</v>
      </c>
      <c r="C9" s="18">
        <v>1986</v>
      </c>
      <c r="D9" s="18">
        <v>2671</v>
      </c>
      <c r="E9" s="18">
        <v>2217</v>
      </c>
      <c r="F9" s="18">
        <v>1979</v>
      </c>
      <c r="G9" s="18">
        <v>3180</v>
      </c>
      <c r="H9" s="18">
        <v>3844</v>
      </c>
      <c r="I9" s="18">
        <v>2101</v>
      </c>
      <c r="J9" s="18">
        <v>2837</v>
      </c>
      <c r="K9" s="18">
        <v>4170</v>
      </c>
      <c r="L9" s="22">
        <v>46.986253084243899</v>
      </c>
      <c r="M9" s="22">
        <v>116.062176165803</v>
      </c>
    </row>
    <row r="10" spans="1:13" x14ac:dyDescent="0.35">
      <c r="A10" s="9" t="s">
        <v>485</v>
      </c>
      <c r="B10" s="18">
        <v>783</v>
      </c>
      <c r="C10" s="18">
        <v>597</v>
      </c>
      <c r="D10" s="18">
        <v>506</v>
      </c>
      <c r="E10" s="18">
        <v>669</v>
      </c>
      <c r="F10" s="18">
        <v>1216</v>
      </c>
      <c r="G10" s="18">
        <v>779</v>
      </c>
      <c r="H10" s="18">
        <v>618</v>
      </c>
      <c r="I10" s="18">
        <v>966</v>
      </c>
      <c r="J10" s="18">
        <v>584</v>
      </c>
      <c r="K10" s="18">
        <v>715</v>
      </c>
      <c r="L10" s="22">
        <v>22.431506849315099</v>
      </c>
      <c r="M10" s="22">
        <v>-8.6845466155811</v>
      </c>
    </row>
    <row r="11" spans="1:13" x14ac:dyDescent="0.35">
      <c r="A11" s="9" t="s">
        <v>486</v>
      </c>
      <c r="B11" s="18">
        <v>55</v>
      </c>
      <c r="C11" s="18">
        <v>33</v>
      </c>
      <c r="D11" s="18">
        <v>18</v>
      </c>
      <c r="E11" s="18">
        <v>17</v>
      </c>
      <c r="F11" s="18">
        <v>11</v>
      </c>
      <c r="G11" s="18">
        <v>8</v>
      </c>
      <c r="H11" s="18">
        <v>10</v>
      </c>
      <c r="I11" s="18">
        <v>8</v>
      </c>
      <c r="J11" s="18">
        <v>10</v>
      </c>
      <c r="K11" s="18">
        <v>9</v>
      </c>
      <c r="L11" s="22">
        <v>-10</v>
      </c>
      <c r="M11" s="22">
        <v>-83.636363636363598</v>
      </c>
    </row>
    <row r="12" spans="1:13" x14ac:dyDescent="0.35">
      <c r="A12"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487</v>
      </c>
    </row>
    <row r="2" spans="1:11" x14ac:dyDescent="0.35">
      <c r="A2" t="s">
        <v>62</v>
      </c>
    </row>
    <row r="3" spans="1:11" x14ac:dyDescent="0.35">
      <c r="A3" t="s">
        <v>259</v>
      </c>
    </row>
    <row r="4" spans="1:11" ht="46.5" x14ac:dyDescent="0.35">
      <c r="A4" s="21" t="s">
        <v>143</v>
      </c>
      <c r="B4" s="21" t="s">
        <v>264</v>
      </c>
      <c r="C4" s="21" t="s">
        <v>265</v>
      </c>
      <c r="D4" s="21" t="s">
        <v>266</v>
      </c>
      <c r="E4" s="21" t="s">
        <v>267</v>
      </c>
      <c r="F4" s="21" t="s">
        <v>488</v>
      </c>
      <c r="G4" s="21" t="s">
        <v>269</v>
      </c>
      <c r="H4" s="21" t="s">
        <v>270</v>
      </c>
      <c r="I4" s="21" t="s">
        <v>271</v>
      </c>
      <c r="J4" s="21" t="s">
        <v>272</v>
      </c>
      <c r="K4" s="21" t="s">
        <v>317</v>
      </c>
    </row>
    <row r="5" spans="1:11" x14ac:dyDescent="0.35">
      <c r="A5" s="11" t="s">
        <v>154</v>
      </c>
      <c r="B5" s="20">
        <v>658</v>
      </c>
      <c r="C5" s="20">
        <v>2895</v>
      </c>
      <c r="D5" s="20">
        <v>3358</v>
      </c>
      <c r="E5" s="20">
        <v>3783</v>
      </c>
      <c r="F5" s="20">
        <v>10694</v>
      </c>
      <c r="G5" s="20">
        <v>100</v>
      </c>
      <c r="H5" s="20">
        <v>100</v>
      </c>
      <c r="I5" s="20">
        <v>100</v>
      </c>
      <c r="J5" s="20">
        <v>100</v>
      </c>
      <c r="K5" s="20">
        <v>100</v>
      </c>
    </row>
    <row r="6" spans="1:11" x14ac:dyDescent="0.35">
      <c r="A6" s="11" t="s">
        <v>155</v>
      </c>
      <c r="B6" s="20">
        <v>451</v>
      </c>
      <c r="C6" s="20">
        <v>1673</v>
      </c>
      <c r="D6" s="20">
        <v>1737</v>
      </c>
      <c r="E6" s="20">
        <v>1636</v>
      </c>
      <c r="F6" s="20">
        <v>5497</v>
      </c>
      <c r="G6" s="20">
        <v>68.541033434650501</v>
      </c>
      <c r="H6" s="20">
        <v>57.7892918825561</v>
      </c>
      <c r="I6" s="20">
        <v>51.727218582489598</v>
      </c>
      <c r="J6" s="20">
        <v>43.246100978059701</v>
      </c>
      <c r="K6" s="20">
        <v>51.402655694782098</v>
      </c>
    </row>
    <row r="7" spans="1:11" x14ac:dyDescent="0.35">
      <c r="A7" s="11" t="s">
        <v>156</v>
      </c>
      <c r="B7" s="20">
        <v>31</v>
      </c>
      <c r="C7" s="20">
        <v>130</v>
      </c>
      <c r="D7" s="20">
        <v>91</v>
      </c>
      <c r="E7" s="20">
        <v>146</v>
      </c>
      <c r="F7" s="20">
        <v>398</v>
      </c>
      <c r="G7" s="20">
        <v>4.7112462006079001</v>
      </c>
      <c r="H7" s="20">
        <v>4.4905008635578598</v>
      </c>
      <c r="I7" s="20">
        <v>2.7099463966646802</v>
      </c>
      <c r="J7" s="20">
        <v>3.8593708696801499</v>
      </c>
      <c r="K7" s="20">
        <v>3.7217131101552301</v>
      </c>
    </row>
    <row r="8" spans="1:11" x14ac:dyDescent="0.35">
      <c r="A8" s="9" t="s">
        <v>157</v>
      </c>
      <c r="B8" s="18">
        <v>0</v>
      </c>
      <c r="C8" s="18">
        <v>0</v>
      </c>
      <c r="D8" s="18">
        <v>0</v>
      </c>
      <c r="E8" s="18">
        <v>0</v>
      </c>
      <c r="F8" s="18">
        <v>0</v>
      </c>
      <c r="G8" s="18">
        <v>0</v>
      </c>
      <c r="H8" s="18">
        <v>0</v>
      </c>
      <c r="I8" s="18">
        <v>0</v>
      </c>
      <c r="J8" s="18">
        <v>0</v>
      </c>
      <c r="K8" s="18">
        <v>0</v>
      </c>
    </row>
    <row r="9" spans="1:11" x14ac:dyDescent="0.35">
      <c r="A9" s="9" t="s">
        <v>158</v>
      </c>
      <c r="B9" s="18">
        <v>0</v>
      </c>
      <c r="C9" s="18">
        <v>0</v>
      </c>
      <c r="D9" s="18">
        <v>0</v>
      </c>
      <c r="E9" s="18">
        <v>0</v>
      </c>
      <c r="F9" s="18">
        <v>0</v>
      </c>
      <c r="G9" s="18">
        <v>0</v>
      </c>
      <c r="H9" s="18">
        <v>0</v>
      </c>
      <c r="I9" s="18">
        <v>0</v>
      </c>
      <c r="J9" s="18">
        <v>0</v>
      </c>
      <c r="K9" s="18">
        <v>0</v>
      </c>
    </row>
    <row r="10" spans="1:11" x14ac:dyDescent="0.35">
      <c r="A10" s="9" t="s">
        <v>159</v>
      </c>
      <c r="B10" s="18">
        <v>0</v>
      </c>
      <c r="C10" s="18">
        <v>0</v>
      </c>
      <c r="D10" s="18">
        <v>0</v>
      </c>
      <c r="E10" s="18">
        <v>0</v>
      </c>
      <c r="F10" s="18">
        <v>0</v>
      </c>
      <c r="G10" s="18">
        <v>0</v>
      </c>
      <c r="H10" s="18">
        <v>0</v>
      </c>
      <c r="I10" s="18">
        <v>0</v>
      </c>
      <c r="J10" s="18">
        <v>0</v>
      </c>
      <c r="K10" s="18">
        <v>0</v>
      </c>
    </row>
    <row r="11" spans="1:11" x14ac:dyDescent="0.35">
      <c r="A11" s="9" t="s">
        <v>160</v>
      </c>
      <c r="B11" s="18">
        <v>31</v>
      </c>
      <c r="C11" s="18">
        <v>129</v>
      </c>
      <c r="D11" s="18">
        <v>91</v>
      </c>
      <c r="E11" s="18">
        <v>146</v>
      </c>
      <c r="F11" s="18">
        <v>397</v>
      </c>
      <c r="G11" s="18">
        <v>4.7112462006079001</v>
      </c>
      <c r="H11" s="18">
        <v>4.4559585492228004</v>
      </c>
      <c r="I11" s="18">
        <v>2.7099463966646802</v>
      </c>
      <c r="J11" s="18">
        <v>3.8593708696801499</v>
      </c>
      <c r="K11" s="18">
        <v>3.7123620721900101</v>
      </c>
    </row>
    <row r="12" spans="1:11" x14ac:dyDescent="0.35">
      <c r="A12" s="9" t="s">
        <v>161</v>
      </c>
      <c r="B12" s="18">
        <v>0</v>
      </c>
      <c r="C12" s="18">
        <v>1</v>
      </c>
      <c r="D12" s="18">
        <v>0</v>
      </c>
      <c r="E12" s="18">
        <v>0</v>
      </c>
      <c r="F12" s="18">
        <v>1</v>
      </c>
      <c r="G12" s="18">
        <v>0</v>
      </c>
      <c r="H12" s="18">
        <v>3.4542314335060401E-2</v>
      </c>
      <c r="I12" s="18">
        <v>0</v>
      </c>
      <c r="J12" s="18">
        <v>0</v>
      </c>
      <c r="K12" s="18">
        <v>9.3510379652141408E-3</v>
      </c>
    </row>
    <row r="13" spans="1:11" x14ac:dyDescent="0.35">
      <c r="A13" s="9" t="s">
        <v>162</v>
      </c>
      <c r="B13" s="18">
        <v>0</v>
      </c>
      <c r="C13" s="18">
        <v>0</v>
      </c>
      <c r="D13" s="18">
        <v>0</v>
      </c>
      <c r="E13" s="18">
        <v>0</v>
      </c>
      <c r="F13" s="18">
        <v>0</v>
      </c>
      <c r="G13" s="18">
        <v>0</v>
      </c>
      <c r="H13" s="18">
        <v>0</v>
      </c>
      <c r="I13" s="18">
        <v>0</v>
      </c>
      <c r="J13" s="18">
        <v>0</v>
      </c>
      <c r="K13" s="18">
        <v>0</v>
      </c>
    </row>
    <row r="14" spans="1:11" x14ac:dyDescent="0.35">
      <c r="A14" s="9" t="s">
        <v>163</v>
      </c>
      <c r="B14" s="18">
        <v>0</v>
      </c>
      <c r="C14" s="18">
        <v>0</v>
      </c>
      <c r="D14" s="18">
        <v>0</v>
      </c>
      <c r="E14" s="18">
        <v>0</v>
      </c>
      <c r="F14" s="18">
        <v>0</v>
      </c>
      <c r="G14" s="18">
        <v>0</v>
      </c>
      <c r="H14" s="18">
        <v>0</v>
      </c>
      <c r="I14" s="18">
        <v>0</v>
      </c>
      <c r="J14" s="18">
        <v>0</v>
      </c>
      <c r="K14" s="18">
        <v>0</v>
      </c>
    </row>
    <row r="15" spans="1:11" x14ac:dyDescent="0.35">
      <c r="A15" s="11" t="s">
        <v>164</v>
      </c>
      <c r="B15" s="20">
        <v>0</v>
      </c>
      <c r="C15" s="20">
        <v>3</v>
      </c>
      <c r="D15" s="20">
        <v>1</v>
      </c>
      <c r="E15" s="20">
        <v>1</v>
      </c>
      <c r="F15" s="20">
        <v>5</v>
      </c>
      <c r="G15" s="20">
        <v>0</v>
      </c>
      <c r="H15" s="20">
        <v>0.10362694300518099</v>
      </c>
      <c r="I15" s="20">
        <v>2.9779630732578902E-2</v>
      </c>
      <c r="J15" s="20">
        <v>2.6434047052603798E-2</v>
      </c>
      <c r="K15" s="20">
        <v>4.6755189826070701E-2</v>
      </c>
    </row>
    <row r="16" spans="1:11" x14ac:dyDescent="0.35">
      <c r="A16" s="9" t="s">
        <v>165</v>
      </c>
      <c r="B16" s="18">
        <v>0</v>
      </c>
      <c r="C16" s="18">
        <v>0</v>
      </c>
      <c r="D16" s="18">
        <v>0</v>
      </c>
      <c r="E16" s="18">
        <v>0</v>
      </c>
      <c r="F16" s="18">
        <v>0</v>
      </c>
      <c r="G16" s="18">
        <v>0</v>
      </c>
      <c r="H16" s="18">
        <v>0</v>
      </c>
      <c r="I16" s="18">
        <v>0</v>
      </c>
      <c r="J16" s="18">
        <v>0</v>
      </c>
      <c r="K16" s="18">
        <v>0</v>
      </c>
    </row>
    <row r="17" spans="1:11" x14ac:dyDescent="0.35">
      <c r="A17" s="9" t="s">
        <v>166</v>
      </c>
      <c r="B17" s="18">
        <v>0</v>
      </c>
      <c r="C17" s="18">
        <v>0</v>
      </c>
      <c r="D17" s="18">
        <v>0</v>
      </c>
      <c r="E17" s="18">
        <v>0</v>
      </c>
      <c r="F17" s="18">
        <v>0</v>
      </c>
      <c r="G17" s="18">
        <v>0</v>
      </c>
      <c r="H17" s="18">
        <v>0</v>
      </c>
      <c r="I17" s="18">
        <v>0</v>
      </c>
      <c r="J17" s="18">
        <v>0</v>
      </c>
      <c r="K17" s="18">
        <v>0</v>
      </c>
    </row>
    <row r="18" spans="1:11" x14ac:dyDescent="0.35">
      <c r="A18" s="9" t="s">
        <v>167</v>
      </c>
      <c r="B18" s="18">
        <v>0</v>
      </c>
      <c r="C18" s="18">
        <v>3</v>
      </c>
      <c r="D18" s="18">
        <v>1</v>
      </c>
      <c r="E18" s="18">
        <v>0</v>
      </c>
      <c r="F18" s="18">
        <v>4</v>
      </c>
      <c r="G18" s="18">
        <v>0</v>
      </c>
      <c r="H18" s="18">
        <v>0.10362694300518099</v>
      </c>
      <c r="I18" s="18">
        <v>2.9779630732578902E-2</v>
      </c>
      <c r="J18" s="18">
        <v>0</v>
      </c>
      <c r="K18" s="18">
        <v>3.7404151860856598E-2</v>
      </c>
    </row>
    <row r="19" spans="1:11" x14ac:dyDescent="0.35">
      <c r="A19" s="9" t="s">
        <v>168</v>
      </c>
      <c r="B19" s="18">
        <v>0</v>
      </c>
      <c r="C19" s="18">
        <v>0</v>
      </c>
      <c r="D19" s="18">
        <v>0</v>
      </c>
      <c r="E19" s="18">
        <v>0</v>
      </c>
      <c r="F19" s="18">
        <v>0</v>
      </c>
      <c r="G19" s="18">
        <v>0</v>
      </c>
      <c r="H19" s="18">
        <v>0</v>
      </c>
      <c r="I19" s="18">
        <v>0</v>
      </c>
      <c r="J19" s="18">
        <v>0</v>
      </c>
      <c r="K19" s="18">
        <v>0</v>
      </c>
    </row>
    <row r="20" spans="1:11" x14ac:dyDescent="0.35">
      <c r="A20" s="9" t="s">
        <v>169</v>
      </c>
      <c r="B20" s="18">
        <v>0</v>
      </c>
      <c r="C20" s="18">
        <v>0</v>
      </c>
      <c r="D20" s="18">
        <v>0</v>
      </c>
      <c r="E20" s="18">
        <v>0</v>
      </c>
      <c r="F20" s="18">
        <v>0</v>
      </c>
      <c r="G20" s="18">
        <v>0</v>
      </c>
      <c r="H20" s="18">
        <v>0</v>
      </c>
      <c r="I20" s="18">
        <v>0</v>
      </c>
      <c r="J20" s="18">
        <v>0</v>
      </c>
      <c r="K20" s="18">
        <v>0</v>
      </c>
    </row>
    <row r="21" spans="1:11" x14ac:dyDescent="0.35">
      <c r="A21" s="9" t="s">
        <v>170</v>
      </c>
      <c r="B21" s="18">
        <v>0</v>
      </c>
      <c r="C21" s="18">
        <v>0</v>
      </c>
      <c r="D21" s="18">
        <v>0</v>
      </c>
      <c r="E21" s="18">
        <v>0</v>
      </c>
      <c r="F21" s="18">
        <v>0</v>
      </c>
      <c r="G21" s="18">
        <v>0</v>
      </c>
      <c r="H21" s="18">
        <v>0</v>
      </c>
      <c r="I21" s="18">
        <v>0</v>
      </c>
      <c r="J21" s="18">
        <v>0</v>
      </c>
      <c r="K21" s="18">
        <v>0</v>
      </c>
    </row>
    <row r="22" spans="1:11" x14ac:dyDescent="0.35">
      <c r="A22" s="9" t="s">
        <v>171</v>
      </c>
      <c r="B22" s="18">
        <v>0</v>
      </c>
      <c r="C22" s="18">
        <v>0</v>
      </c>
      <c r="D22" s="18">
        <v>0</v>
      </c>
      <c r="E22" s="18">
        <v>1</v>
      </c>
      <c r="F22" s="18">
        <v>1</v>
      </c>
      <c r="G22" s="18">
        <v>0</v>
      </c>
      <c r="H22" s="18">
        <v>0</v>
      </c>
      <c r="I22" s="18">
        <v>0</v>
      </c>
      <c r="J22" s="18">
        <v>2.6434047052603798E-2</v>
      </c>
      <c r="K22" s="18">
        <v>9.3510379652141408E-3</v>
      </c>
    </row>
    <row r="23" spans="1:11" x14ac:dyDescent="0.35">
      <c r="A23" s="9" t="s">
        <v>172</v>
      </c>
      <c r="B23" s="18">
        <v>0</v>
      </c>
      <c r="C23" s="18">
        <v>0</v>
      </c>
      <c r="D23" s="18">
        <v>0</v>
      </c>
      <c r="E23" s="18">
        <v>0</v>
      </c>
      <c r="F23" s="18">
        <v>0</v>
      </c>
      <c r="G23" s="18">
        <v>0</v>
      </c>
      <c r="H23" s="18">
        <v>0</v>
      </c>
      <c r="I23" s="18">
        <v>0</v>
      </c>
      <c r="J23" s="18">
        <v>0</v>
      </c>
      <c r="K23" s="18">
        <v>0</v>
      </c>
    </row>
    <row r="24" spans="1:11" x14ac:dyDescent="0.35">
      <c r="A24" s="11" t="s">
        <v>173</v>
      </c>
      <c r="B24" s="20">
        <v>58</v>
      </c>
      <c r="C24" s="20">
        <v>289</v>
      </c>
      <c r="D24" s="20">
        <v>459</v>
      </c>
      <c r="E24" s="20">
        <v>446</v>
      </c>
      <c r="F24" s="20">
        <v>1252</v>
      </c>
      <c r="G24" s="20">
        <v>8.8145896656534894</v>
      </c>
      <c r="H24" s="20">
        <v>9.9827288428324703</v>
      </c>
      <c r="I24" s="20">
        <v>13.668850506253699</v>
      </c>
      <c r="J24" s="20">
        <v>11.7895849854613</v>
      </c>
      <c r="K24" s="20">
        <v>11.7074995324481</v>
      </c>
    </row>
    <row r="25" spans="1:11" x14ac:dyDescent="0.35">
      <c r="A25" s="9" t="s">
        <v>174</v>
      </c>
      <c r="B25" s="18">
        <v>0</v>
      </c>
      <c r="C25" s="18">
        <v>0</v>
      </c>
      <c r="D25" s="18">
        <v>0</v>
      </c>
      <c r="E25" s="18">
        <v>0</v>
      </c>
      <c r="F25" s="18">
        <v>0</v>
      </c>
      <c r="G25" s="18">
        <v>0</v>
      </c>
      <c r="H25" s="18">
        <v>0</v>
      </c>
      <c r="I25" s="18">
        <v>0</v>
      </c>
      <c r="J25" s="18">
        <v>0</v>
      </c>
      <c r="K25" s="18">
        <v>0</v>
      </c>
    </row>
    <row r="26" spans="1:11" x14ac:dyDescent="0.35">
      <c r="A26" s="9" t="s">
        <v>175</v>
      </c>
      <c r="B26" s="18">
        <v>0</v>
      </c>
      <c r="C26" s="18">
        <v>0</v>
      </c>
      <c r="D26" s="18">
        <v>1</v>
      </c>
      <c r="E26" s="18">
        <v>2</v>
      </c>
      <c r="F26" s="18">
        <v>3</v>
      </c>
      <c r="G26" s="18">
        <v>0</v>
      </c>
      <c r="H26" s="18">
        <v>0</v>
      </c>
      <c r="I26" s="18">
        <v>2.9779630732578902E-2</v>
      </c>
      <c r="J26" s="18">
        <v>5.28680941052075E-2</v>
      </c>
      <c r="K26" s="18">
        <v>2.8053113895642402E-2</v>
      </c>
    </row>
    <row r="27" spans="1:11" x14ac:dyDescent="0.35">
      <c r="A27" s="9" t="s">
        <v>176</v>
      </c>
      <c r="B27" s="18">
        <v>0</v>
      </c>
      <c r="C27" s="18">
        <v>0</v>
      </c>
      <c r="D27" s="18">
        <v>0</v>
      </c>
      <c r="E27" s="18">
        <v>0</v>
      </c>
      <c r="F27" s="18">
        <v>0</v>
      </c>
      <c r="G27" s="18">
        <v>0</v>
      </c>
      <c r="H27" s="18">
        <v>0</v>
      </c>
      <c r="I27" s="18">
        <v>0</v>
      </c>
      <c r="J27" s="18">
        <v>0</v>
      </c>
      <c r="K27" s="18">
        <v>0</v>
      </c>
    </row>
    <row r="28" spans="1:11" x14ac:dyDescent="0.35">
      <c r="A28" s="9" t="s">
        <v>177</v>
      </c>
      <c r="B28" s="18">
        <v>0</v>
      </c>
      <c r="C28" s="18">
        <v>0</v>
      </c>
      <c r="D28" s="18">
        <v>0</v>
      </c>
      <c r="E28" s="18">
        <v>0</v>
      </c>
      <c r="F28" s="18">
        <v>0</v>
      </c>
      <c r="G28" s="18">
        <v>0</v>
      </c>
      <c r="H28" s="18">
        <v>0</v>
      </c>
      <c r="I28" s="18">
        <v>0</v>
      </c>
      <c r="J28" s="18">
        <v>0</v>
      </c>
      <c r="K28" s="18">
        <v>0</v>
      </c>
    </row>
    <row r="29" spans="1:11" x14ac:dyDescent="0.35">
      <c r="A29" s="9" t="s">
        <v>178</v>
      </c>
      <c r="B29" s="18">
        <v>44</v>
      </c>
      <c r="C29" s="18">
        <v>213</v>
      </c>
      <c r="D29" s="18">
        <v>356</v>
      </c>
      <c r="E29" s="18">
        <v>341</v>
      </c>
      <c r="F29" s="18">
        <v>954</v>
      </c>
      <c r="G29" s="18">
        <v>6.6869300911854097</v>
      </c>
      <c r="H29" s="18">
        <v>7.3575129533678796</v>
      </c>
      <c r="I29" s="18">
        <v>10.601548540798101</v>
      </c>
      <c r="J29" s="18">
        <v>9.0140100449378799</v>
      </c>
      <c r="K29" s="18">
        <v>8.9208902188142893</v>
      </c>
    </row>
    <row r="30" spans="1:11" x14ac:dyDescent="0.35">
      <c r="A30" s="9" t="s">
        <v>179</v>
      </c>
      <c r="B30" s="18">
        <v>11</v>
      </c>
      <c r="C30" s="18">
        <v>65</v>
      </c>
      <c r="D30" s="18">
        <v>87</v>
      </c>
      <c r="E30" s="18">
        <v>84</v>
      </c>
      <c r="F30" s="18">
        <v>247</v>
      </c>
      <c r="G30" s="18">
        <v>1.67173252279635</v>
      </c>
      <c r="H30" s="18">
        <v>2.2452504317789299</v>
      </c>
      <c r="I30" s="18">
        <v>2.5908278737343702</v>
      </c>
      <c r="J30" s="18">
        <v>2.2204599524187199</v>
      </c>
      <c r="K30" s="18">
        <v>2.3097063774078901</v>
      </c>
    </row>
    <row r="31" spans="1:11" x14ac:dyDescent="0.35">
      <c r="A31" s="9" t="s">
        <v>180</v>
      </c>
      <c r="B31" s="18">
        <v>1</v>
      </c>
      <c r="C31" s="18">
        <v>6</v>
      </c>
      <c r="D31" s="18">
        <v>11</v>
      </c>
      <c r="E31" s="18">
        <v>12</v>
      </c>
      <c r="F31" s="18">
        <v>30</v>
      </c>
      <c r="G31" s="18">
        <v>0.151975683890578</v>
      </c>
      <c r="H31" s="18">
        <v>0.20725388601036299</v>
      </c>
      <c r="I31" s="18">
        <v>0.32757593805836799</v>
      </c>
      <c r="J31" s="18">
        <v>0.31720856463124503</v>
      </c>
      <c r="K31" s="18">
        <v>0.28053113895642401</v>
      </c>
    </row>
    <row r="32" spans="1:11" x14ac:dyDescent="0.35">
      <c r="A32" s="9" t="s">
        <v>181</v>
      </c>
      <c r="B32" s="18">
        <v>2</v>
      </c>
      <c r="C32" s="18">
        <v>5</v>
      </c>
      <c r="D32" s="18">
        <v>4</v>
      </c>
      <c r="E32" s="18">
        <v>7</v>
      </c>
      <c r="F32" s="18">
        <v>18</v>
      </c>
      <c r="G32" s="18">
        <v>0.303951367781155</v>
      </c>
      <c r="H32" s="18">
        <v>0.17271157167530199</v>
      </c>
      <c r="I32" s="18">
        <v>0.119118522930316</v>
      </c>
      <c r="J32" s="18">
        <v>0.18503832936822601</v>
      </c>
      <c r="K32" s="18">
        <v>0.168318683373854</v>
      </c>
    </row>
    <row r="33" spans="1:11" x14ac:dyDescent="0.35">
      <c r="A33" s="11" t="s">
        <v>182</v>
      </c>
      <c r="B33" s="20">
        <v>32</v>
      </c>
      <c r="C33" s="20">
        <v>49</v>
      </c>
      <c r="D33" s="20">
        <v>48</v>
      </c>
      <c r="E33" s="20">
        <v>36</v>
      </c>
      <c r="F33" s="20">
        <v>165</v>
      </c>
      <c r="G33" s="20">
        <v>4.86322188449848</v>
      </c>
      <c r="H33" s="20">
        <v>1.6925734024179599</v>
      </c>
      <c r="I33" s="20">
        <v>1.4294222751637899</v>
      </c>
      <c r="J33" s="20">
        <v>0.95162569389373497</v>
      </c>
      <c r="K33" s="20">
        <v>1.54292126426033</v>
      </c>
    </row>
    <row r="34" spans="1:11" x14ac:dyDescent="0.35">
      <c r="A34" s="9" t="s">
        <v>183</v>
      </c>
      <c r="B34" s="18">
        <v>1</v>
      </c>
      <c r="C34" s="18">
        <v>0</v>
      </c>
      <c r="D34" s="18">
        <v>0</v>
      </c>
      <c r="E34" s="18">
        <v>0</v>
      </c>
      <c r="F34" s="18">
        <v>1</v>
      </c>
      <c r="G34" s="18">
        <v>0.151975683890578</v>
      </c>
      <c r="H34" s="18">
        <v>0</v>
      </c>
      <c r="I34" s="18">
        <v>0</v>
      </c>
      <c r="J34" s="18">
        <v>0</v>
      </c>
      <c r="K34" s="18">
        <v>9.3510379652141408E-3</v>
      </c>
    </row>
    <row r="35" spans="1:11" x14ac:dyDescent="0.35">
      <c r="A35" s="9" t="s">
        <v>184</v>
      </c>
      <c r="B35" s="18">
        <v>25</v>
      </c>
      <c r="C35" s="18">
        <v>38</v>
      </c>
      <c r="D35" s="18">
        <v>41</v>
      </c>
      <c r="E35" s="18">
        <v>35</v>
      </c>
      <c r="F35" s="18">
        <v>139</v>
      </c>
      <c r="G35" s="18">
        <v>3.7993920972644402</v>
      </c>
      <c r="H35" s="18">
        <v>1.3126079447323</v>
      </c>
      <c r="I35" s="18">
        <v>1.2209648600357399</v>
      </c>
      <c r="J35" s="18">
        <v>0.92519164684113098</v>
      </c>
      <c r="K35" s="18">
        <v>1.2997942771647699</v>
      </c>
    </row>
    <row r="36" spans="1:11" x14ac:dyDescent="0.35">
      <c r="A36" s="9" t="s">
        <v>185</v>
      </c>
      <c r="B36" s="18">
        <v>6</v>
      </c>
      <c r="C36" s="18">
        <v>11</v>
      </c>
      <c r="D36" s="18">
        <v>7</v>
      </c>
      <c r="E36" s="18">
        <v>1</v>
      </c>
      <c r="F36" s="18">
        <v>25</v>
      </c>
      <c r="G36" s="18">
        <v>0.91185410334346495</v>
      </c>
      <c r="H36" s="18">
        <v>0.37996545768566498</v>
      </c>
      <c r="I36" s="18">
        <v>0.20845741512805199</v>
      </c>
      <c r="J36" s="18">
        <v>2.6434047052603798E-2</v>
      </c>
      <c r="K36" s="18">
        <v>0.23377594913035299</v>
      </c>
    </row>
    <row r="37" spans="1:11" x14ac:dyDescent="0.35">
      <c r="A37" s="11" t="s">
        <v>186</v>
      </c>
      <c r="B37" s="20">
        <v>328</v>
      </c>
      <c r="C37" s="20">
        <v>1202</v>
      </c>
      <c r="D37" s="20">
        <v>1138</v>
      </c>
      <c r="E37" s="20">
        <v>1006</v>
      </c>
      <c r="F37" s="20">
        <v>3674</v>
      </c>
      <c r="G37" s="20">
        <v>49.848024316109402</v>
      </c>
      <c r="H37" s="20">
        <v>41.519861830742698</v>
      </c>
      <c r="I37" s="20">
        <v>33.889219773674803</v>
      </c>
      <c r="J37" s="20">
        <v>26.592651334919399</v>
      </c>
      <c r="K37" s="20">
        <v>34.355713484196698</v>
      </c>
    </row>
    <row r="38" spans="1:11" x14ac:dyDescent="0.35">
      <c r="A38" s="9" t="s">
        <v>187</v>
      </c>
      <c r="B38" s="18">
        <v>15</v>
      </c>
      <c r="C38" s="18">
        <v>60</v>
      </c>
      <c r="D38" s="18">
        <v>64</v>
      </c>
      <c r="E38" s="18">
        <v>54</v>
      </c>
      <c r="F38" s="18">
        <v>193</v>
      </c>
      <c r="G38" s="18">
        <v>2.2796352583586601</v>
      </c>
      <c r="H38" s="18">
        <v>2.0725388601036299</v>
      </c>
      <c r="I38" s="18">
        <v>1.9058963668850499</v>
      </c>
      <c r="J38" s="18">
        <v>1.4274385408406001</v>
      </c>
      <c r="K38" s="18">
        <v>1.8047503272863299</v>
      </c>
    </row>
    <row r="39" spans="1:11" x14ac:dyDescent="0.35">
      <c r="A39" s="9" t="s">
        <v>188</v>
      </c>
      <c r="B39" s="18">
        <v>0</v>
      </c>
      <c r="C39" s="18">
        <v>0</v>
      </c>
      <c r="D39" s="18">
        <v>0</v>
      </c>
      <c r="E39" s="18">
        <v>0</v>
      </c>
      <c r="F39" s="18">
        <v>0</v>
      </c>
      <c r="G39" s="18">
        <v>0</v>
      </c>
      <c r="H39" s="18">
        <v>0</v>
      </c>
      <c r="I39" s="18">
        <v>0</v>
      </c>
      <c r="J39" s="18">
        <v>0</v>
      </c>
      <c r="K39" s="18">
        <v>0</v>
      </c>
    </row>
    <row r="40" spans="1:11" x14ac:dyDescent="0.35">
      <c r="A40" s="9" t="s">
        <v>189</v>
      </c>
      <c r="B40" s="18">
        <v>0</v>
      </c>
      <c r="C40" s="18">
        <v>12</v>
      </c>
      <c r="D40" s="18">
        <v>22</v>
      </c>
      <c r="E40" s="18">
        <v>37</v>
      </c>
      <c r="F40" s="18">
        <v>71</v>
      </c>
      <c r="G40" s="18">
        <v>0</v>
      </c>
      <c r="H40" s="18">
        <v>0.41450777202072497</v>
      </c>
      <c r="I40" s="18">
        <v>0.65515187611673598</v>
      </c>
      <c r="J40" s="18">
        <v>0.97805974094633896</v>
      </c>
      <c r="K40" s="18">
        <v>0.66392369553020403</v>
      </c>
    </row>
    <row r="41" spans="1:11" x14ac:dyDescent="0.35">
      <c r="A41" s="9" t="s">
        <v>190</v>
      </c>
      <c r="B41" s="18">
        <v>313</v>
      </c>
      <c r="C41" s="18">
        <v>1130</v>
      </c>
      <c r="D41" s="18">
        <v>1052</v>
      </c>
      <c r="E41" s="18">
        <v>915</v>
      </c>
      <c r="F41" s="18">
        <v>3410</v>
      </c>
      <c r="G41" s="18">
        <v>47.5683890577508</v>
      </c>
      <c r="H41" s="18">
        <v>39.032815198618302</v>
      </c>
      <c r="I41" s="18">
        <v>31.328171530673</v>
      </c>
      <c r="J41" s="18">
        <v>24.187153053132398</v>
      </c>
      <c r="K41" s="18">
        <v>31.887039461380201</v>
      </c>
    </row>
    <row r="42" spans="1:11" x14ac:dyDescent="0.35">
      <c r="A42" s="9" t="s">
        <v>191</v>
      </c>
      <c r="B42" s="18">
        <v>0</v>
      </c>
      <c r="C42" s="18">
        <v>0</v>
      </c>
      <c r="D42" s="18">
        <v>0</v>
      </c>
      <c r="E42" s="18">
        <v>0</v>
      </c>
      <c r="F42" s="18">
        <v>0</v>
      </c>
      <c r="G42" s="18">
        <v>0</v>
      </c>
      <c r="H42" s="18">
        <v>0</v>
      </c>
      <c r="I42" s="18">
        <v>0</v>
      </c>
      <c r="J42" s="18">
        <v>0</v>
      </c>
      <c r="K42" s="18">
        <v>0</v>
      </c>
    </row>
    <row r="43" spans="1:11" x14ac:dyDescent="0.35">
      <c r="A43" s="11" t="s">
        <v>192</v>
      </c>
      <c r="B43" s="20">
        <v>2</v>
      </c>
      <c r="C43" s="20">
        <v>0</v>
      </c>
      <c r="D43" s="20">
        <v>0</v>
      </c>
      <c r="E43" s="20">
        <v>1</v>
      </c>
      <c r="F43" s="20">
        <v>3</v>
      </c>
      <c r="G43" s="20">
        <v>0.303951367781155</v>
      </c>
      <c r="H43" s="20">
        <v>0</v>
      </c>
      <c r="I43" s="20">
        <v>0</v>
      </c>
      <c r="J43" s="20">
        <v>2.6434047052603798E-2</v>
      </c>
      <c r="K43" s="20">
        <v>2.8053113895642402E-2</v>
      </c>
    </row>
    <row r="44" spans="1:11" x14ac:dyDescent="0.35">
      <c r="A44" s="11" t="s">
        <v>193</v>
      </c>
      <c r="B44" s="20">
        <v>207</v>
      </c>
      <c r="C44" s="20">
        <v>1222</v>
      </c>
      <c r="D44" s="20">
        <v>1621</v>
      </c>
      <c r="E44" s="20">
        <v>2147</v>
      </c>
      <c r="F44" s="20">
        <v>5197</v>
      </c>
      <c r="G44" s="20">
        <v>31.458966565349499</v>
      </c>
      <c r="H44" s="20">
        <v>42.2107081174439</v>
      </c>
      <c r="I44" s="20">
        <v>48.272781417510402</v>
      </c>
      <c r="J44" s="20">
        <v>56.753899021940299</v>
      </c>
      <c r="K44" s="20">
        <v>48.597344305217902</v>
      </c>
    </row>
    <row r="45" spans="1:11" x14ac:dyDescent="0.35">
      <c r="A45" s="11" t="s">
        <v>194</v>
      </c>
      <c r="B45" s="20">
        <v>143</v>
      </c>
      <c r="C45" s="20">
        <v>574</v>
      </c>
      <c r="D45" s="20">
        <v>671</v>
      </c>
      <c r="E45" s="20">
        <v>818</v>
      </c>
      <c r="F45" s="20">
        <v>2206</v>
      </c>
      <c r="G45" s="20">
        <v>21.732522796352601</v>
      </c>
      <c r="H45" s="20">
        <v>19.8272884283247</v>
      </c>
      <c r="I45" s="20">
        <v>19.982132221560502</v>
      </c>
      <c r="J45" s="20">
        <v>21.6230504890299</v>
      </c>
      <c r="K45" s="20">
        <v>20.6283897512624</v>
      </c>
    </row>
    <row r="46" spans="1:11" x14ac:dyDescent="0.35">
      <c r="A46" s="9" t="s">
        <v>195</v>
      </c>
      <c r="B46" s="18">
        <v>129</v>
      </c>
      <c r="C46" s="18">
        <v>466</v>
      </c>
      <c r="D46" s="18">
        <v>464</v>
      </c>
      <c r="E46" s="18">
        <v>560</v>
      </c>
      <c r="F46" s="18">
        <v>1619</v>
      </c>
      <c r="G46" s="18">
        <v>19.6048632218845</v>
      </c>
      <c r="H46" s="18">
        <v>16.0967184801382</v>
      </c>
      <c r="I46" s="18">
        <v>13.8177486599166</v>
      </c>
      <c r="J46" s="18">
        <v>14.803066349458099</v>
      </c>
      <c r="K46" s="18">
        <v>15.1393304656817</v>
      </c>
    </row>
    <row r="47" spans="1:11" x14ac:dyDescent="0.35">
      <c r="A47" s="9" t="s">
        <v>196</v>
      </c>
      <c r="B47" s="18">
        <v>0</v>
      </c>
      <c r="C47" s="18">
        <v>1</v>
      </c>
      <c r="D47" s="18">
        <v>4</v>
      </c>
      <c r="E47" s="18">
        <v>3</v>
      </c>
      <c r="F47" s="18">
        <v>8</v>
      </c>
      <c r="G47" s="18">
        <v>0</v>
      </c>
      <c r="H47" s="18">
        <v>3.4542314335060401E-2</v>
      </c>
      <c r="I47" s="18">
        <v>0.119118522930316</v>
      </c>
      <c r="J47" s="18">
        <v>7.9302141157811298E-2</v>
      </c>
      <c r="K47" s="18">
        <v>7.4808303721713099E-2</v>
      </c>
    </row>
    <row r="48" spans="1:11" x14ac:dyDescent="0.35">
      <c r="A48" s="9" t="s">
        <v>197</v>
      </c>
      <c r="B48" s="18">
        <v>11</v>
      </c>
      <c r="C48" s="18">
        <v>98</v>
      </c>
      <c r="D48" s="18">
        <v>196</v>
      </c>
      <c r="E48" s="18">
        <v>231</v>
      </c>
      <c r="F48" s="18">
        <v>536</v>
      </c>
      <c r="G48" s="18">
        <v>1.67173252279635</v>
      </c>
      <c r="H48" s="18">
        <v>3.3851468048359199</v>
      </c>
      <c r="I48" s="18">
        <v>5.8368076235854698</v>
      </c>
      <c r="J48" s="18">
        <v>6.1062648691514703</v>
      </c>
      <c r="K48" s="18">
        <v>5.0121563493547798</v>
      </c>
    </row>
    <row r="49" spans="1:11" x14ac:dyDescent="0.35">
      <c r="A49" s="9" t="s">
        <v>198</v>
      </c>
      <c r="B49" s="18">
        <v>3</v>
      </c>
      <c r="C49" s="18">
        <v>9</v>
      </c>
      <c r="D49" s="18">
        <v>7</v>
      </c>
      <c r="E49" s="18">
        <v>24</v>
      </c>
      <c r="F49" s="18">
        <v>43</v>
      </c>
      <c r="G49" s="18">
        <v>0.45592705167173198</v>
      </c>
      <c r="H49" s="18">
        <v>0.31088082901554398</v>
      </c>
      <c r="I49" s="18">
        <v>0.20845741512805199</v>
      </c>
      <c r="J49" s="18">
        <v>0.63441712926249005</v>
      </c>
      <c r="K49" s="18">
        <v>0.40209463250420802</v>
      </c>
    </row>
    <row r="50" spans="1:11" x14ac:dyDescent="0.35">
      <c r="A50" s="11" t="s">
        <v>199</v>
      </c>
      <c r="B50" s="20">
        <v>12</v>
      </c>
      <c r="C50" s="20">
        <v>90</v>
      </c>
      <c r="D50" s="20">
        <v>201</v>
      </c>
      <c r="E50" s="20">
        <v>427</v>
      </c>
      <c r="F50" s="20">
        <v>730</v>
      </c>
      <c r="G50" s="20">
        <v>1.8237082066869299</v>
      </c>
      <c r="H50" s="20">
        <v>3.1088082901554399</v>
      </c>
      <c r="I50" s="20">
        <v>5.9857057772483602</v>
      </c>
      <c r="J50" s="20">
        <v>11.2873380914618</v>
      </c>
      <c r="K50" s="20">
        <v>6.8262577146063199</v>
      </c>
    </row>
    <row r="51" spans="1:11" x14ac:dyDescent="0.35">
      <c r="A51" s="9" t="s">
        <v>200</v>
      </c>
      <c r="B51" s="18">
        <v>2</v>
      </c>
      <c r="C51" s="18">
        <v>62</v>
      </c>
      <c r="D51" s="18">
        <v>174</v>
      </c>
      <c r="E51" s="18">
        <v>394</v>
      </c>
      <c r="F51" s="18">
        <v>632</v>
      </c>
      <c r="G51" s="18">
        <v>0.303951367781155</v>
      </c>
      <c r="H51" s="18">
        <v>2.14162348877375</v>
      </c>
      <c r="I51" s="18">
        <v>5.1816557474687297</v>
      </c>
      <c r="J51" s="18">
        <v>10.415014538725901</v>
      </c>
      <c r="K51" s="18">
        <v>5.9098559940153397</v>
      </c>
    </row>
    <row r="52" spans="1:11" x14ac:dyDescent="0.35">
      <c r="A52" s="9" t="s">
        <v>201</v>
      </c>
      <c r="B52" s="18">
        <v>2</v>
      </c>
      <c r="C52" s="18">
        <v>11</v>
      </c>
      <c r="D52" s="18">
        <v>8</v>
      </c>
      <c r="E52" s="18">
        <v>12</v>
      </c>
      <c r="F52" s="18">
        <v>33</v>
      </c>
      <c r="G52" s="18">
        <v>0.303951367781155</v>
      </c>
      <c r="H52" s="18">
        <v>0.37996545768566498</v>
      </c>
      <c r="I52" s="18">
        <v>0.23823704586063099</v>
      </c>
      <c r="J52" s="18">
        <v>0.31720856463124503</v>
      </c>
      <c r="K52" s="18">
        <v>0.30858425285206698</v>
      </c>
    </row>
    <row r="53" spans="1:11" x14ac:dyDescent="0.35">
      <c r="A53" s="9" t="s">
        <v>202</v>
      </c>
      <c r="B53" s="18">
        <v>2</v>
      </c>
      <c r="C53" s="18">
        <v>6</v>
      </c>
      <c r="D53" s="18">
        <v>7</v>
      </c>
      <c r="E53" s="18">
        <v>9</v>
      </c>
      <c r="F53" s="18">
        <v>24</v>
      </c>
      <c r="G53" s="18">
        <v>0.303951367781155</v>
      </c>
      <c r="H53" s="18">
        <v>0.20725388601036299</v>
      </c>
      <c r="I53" s="18">
        <v>0.20845741512805199</v>
      </c>
      <c r="J53" s="18">
        <v>0.23790642347343399</v>
      </c>
      <c r="K53" s="18">
        <v>0.22442491116513899</v>
      </c>
    </row>
    <row r="54" spans="1:11" x14ac:dyDescent="0.35">
      <c r="A54" s="9" t="s">
        <v>203</v>
      </c>
      <c r="B54" s="18">
        <v>0</v>
      </c>
      <c r="C54" s="18">
        <v>2</v>
      </c>
      <c r="D54" s="18">
        <v>2</v>
      </c>
      <c r="E54" s="18">
        <v>5</v>
      </c>
      <c r="F54" s="18">
        <v>9</v>
      </c>
      <c r="G54" s="18">
        <v>0</v>
      </c>
      <c r="H54" s="18">
        <v>6.9084628670120898E-2</v>
      </c>
      <c r="I54" s="18">
        <v>5.9559261465157803E-2</v>
      </c>
      <c r="J54" s="18">
        <v>0.13217023526301899</v>
      </c>
      <c r="K54" s="18">
        <v>8.4159341686927194E-2</v>
      </c>
    </row>
    <row r="55" spans="1:11" x14ac:dyDescent="0.35">
      <c r="A55" s="9" t="s">
        <v>204</v>
      </c>
      <c r="B55" s="18">
        <v>6</v>
      </c>
      <c r="C55" s="18">
        <v>9</v>
      </c>
      <c r="D55" s="18">
        <v>10</v>
      </c>
      <c r="E55" s="18">
        <v>7</v>
      </c>
      <c r="F55" s="18">
        <v>32</v>
      </c>
      <c r="G55" s="18">
        <v>0.91185410334346495</v>
      </c>
      <c r="H55" s="18">
        <v>0.31088082901554398</v>
      </c>
      <c r="I55" s="18">
        <v>0.29779630732578899</v>
      </c>
      <c r="J55" s="18">
        <v>0.18503832936822601</v>
      </c>
      <c r="K55" s="18">
        <v>0.29923321488685201</v>
      </c>
    </row>
    <row r="56" spans="1:11" x14ac:dyDescent="0.35">
      <c r="A56" s="11" t="s">
        <v>205</v>
      </c>
      <c r="B56" s="20">
        <v>52</v>
      </c>
      <c r="C56" s="20">
        <v>558</v>
      </c>
      <c r="D56" s="20">
        <v>749</v>
      </c>
      <c r="E56" s="20">
        <v>902</v>
      </c>
      <c r="F56" s="20">
        <v>2261</v>
      </c>
      <c r="G56" s="20">
        <v>7.9027355623100304</v>
      </c>
      <c r="H56" s="20">
        <v>19.2746113989637</v>
      </c>
      <c r="I56" s="20">
        <v>22.304943418701601</v>
      </c>
      <c r="J56" s="20">
        <v>23.843510441448601</v>
      </c>
      <c r="K56" s="20">
        <v>21.142696839349199</v>
      </c>
    </row>
    <row r="57" spans="1:11" x14ac:dyDescent="0.35">
      <c r="A57" s="9" t="s">
        <v>206</v>
      </c>
      <c r="B57" s="18">
        <v>0</v>
      </c>
      <c r="C57" s="18">
        <v>0</v>
      </c>
      <c r="D57" s="18">
        <v>0</v>
      </c>
      <c r="E57" s="18">
        <v>1</v>
      </c>
      <c r="F57" s="18">
        <v>1</v>
      </c>
      <c r="G57" s="18">
        <v>0</v>
      </c>
      <c r="H57" s="18">
        <v>0</v>
      </c>
      <c r="I57" s="18">
        <v>0</v>
      </c>
      <c r="J57" s="18">
        <v>2.6434047052603798E-2</v>
      </c>
      <c r="K57" s="18">
        <v>9.3510379652141408E-3</v>
      </c>
    </row>
    <row r="58" spans="1:11" x14ac:dyDescent="0.35">
      <c r="A58" s="9" t="s">
        <v>207</v>
      </c>
      <c r="B58" s="18">
        <v>0</v>
      </c>
      <c r="C58" s="18">
        <v>0</v>
      </c>
      <c r="D58" s="18">
        <v>0</v>
      </c>
      <c r="E58" s="18">
        <v>0</v>
      </c>
      <c r="F58" s="18">
        <v>0</v>
      </c>
      <c r="G58" s="18">
        <v>0</v>
      </c>
      <c r="H58" s="18">
        <v>0</v>
      </c>
      <c r="I58" s="18">
        <v>0</v>
      </c>
      <c r="J58" s="18">
        <v>0</v>
      </c>
      <c r="K58" s="18">
        <v>0</v>
      </c>
    </row>
    <row r="59" spans="1:11" x14ac:dyDescent="0.35">
      <c r="A59" s="9" t="s">
        <v>208</v>
      </c>
      <c r="B59" s="18">
        <v>0</v>
      </c>
      <c r="C59" s="18">
        <v>0</v>
      </c>
      <c r="D59" s="18">
        <v>1</v>
      </c>
      <c r="E59" s="18">
        <v>3</v>
      </c>
      <c r="F59" s="18">
        <v>4</v>
      </c>
      <c r="G59" s="18">
        <v>0</v>
      </c>
      <c r="H59" s="18">
        <v>0</v>
      </c>
      <c r="I59" s="18">
        <v>2.9779630732578902E-2</v>
      </c>
      <c r="J59" s="18">
        <v>7.9302141157811298E-2</v>
      </c>
      <c r="K59" s="18">
        <v>3.7404151860856598E-2</v>
      </c>
    </row>
    <row r="60" spans="1:11" x14ac:dyDescent="0.35">
      <c r="A60" s="9" t="s">
        <v>209</v>
      </c>
      <c r="B60" s="18">
        <v>50</v>
      </c>
      <c r="C60" s="18">
        <v>548</v>
      </c>
      <c r="D60" s="18">
        <v>743</v>
      </c>
      <c r="E60" s="18">
        <v>893</v>
      </c>
      <c r="F60" s="18">
        <v>2234</v>
      </c>
      <c r="G60" s="18">
        <v>7.5987841945288697</v>
      </c>
      <c r="H60" s="18">
        <v>18.929188255613099</v>
      </c>
      <c r="I60" s="18">
        <v>22.126265634306101</v>
      </c>
      <c r="J60" s="18">
        <v>23.6056040179751</v>
      </c>
      <c r="K60" s="18">
        <v>20.890218814288399</v>
      </c>
    </row>
    <row r="61" spans="1:11" x14ac:dyDescent="0.35">
      <c r="A61" s="9" t="s">
        <v>210</v>
      </c>
      <c r="B61" s="18">
        <v>1</v>
      </c>
      <c r="C61" s="18">
        <v>0</v>
      </c>
      <c r="D61" s="18">
        <v>0</v>
      </c>
      <c r="E61" s="18">
        <v>1</v>
      </c>
      <c r="F61" s="18">
        <v>2</v>
      </c>
      <c r="G61" s="18">
        <v>0.151975683890578</v>
      </c>
      <c r="H61" s="18">
        <v>0</v>
      </c>
      <c r="I61" s="18">
        <v>0</v>
      </c>
      <c r="J61" s="18">
        <v>2.6434047052603798E-2</v>
      </c>
      <c r="K61" s="18">
        <v>1.8702075930428299E-2</v>
      </c>
    </row>
    <row r="62" spans="1:11" x14ac:dyDescent="0.35">
      <c r="A62" s="9" t="s">
        <v>211</v>
      </c>
      <c r="B62" s="18">
        <v>0</v>
      </c>
      <c r="C62" s="18">
        <v>0</v>
      </c>
      <c r="D62" s="18">
        <v>0</v>
      </c>
      <c r="E62" s="18">
        <v>0</v>
      </c>
      <c r="F62" s="18">
        <v>0</v>
      </c>
      <c r="G62" s="18">
        <v>0</v>
      </c>
      <c r="H62" s="18">
        <v>0</v>
      </c>
      <c r="I62" s="18">
        <v>0</v>
      </c>
      <c r="J62" s="18">
        <v>0</v>
      </c>
      <c r="K62" s="18">
        <v>0</v>
      </c>
    </row>
    <row r="63" spans="1:11" x14ac:dyDescent="0.35">
      <c r="A63" s="9" t="s">
        <v>212</v>
      </c>
      <c r="B63" s="18">
        <v>0</v>
      </c>
      <c r="C63" s="18">
        <v>1</v>
      </c>
      <c r="D63" s="18">
        <v>0</v>
      </c>
      <c r="E63" s="18">
        <v>0</v>
      </c>
      <c r="F63" s="18">
        <v>1</v>
      </c>
      <c r="G63" s="18">
        <v>0</v>
      </c>
      <c r="H63" s="18">
        <v>3.4542314335060401E-2</v>
      </c>
      <c r="I63" s="18">
        <v>0</v>
      </c>
      <c r="J63" s="18">
        <v>0</v>
      </c>
      <c r="K63" s="18">
        <v>9.3510379652141408E-3</v>
      </c>
    </row>
    <row r="64" spans="1:11" x14ac:dyDescent="0.35">
      <c r="A64" s="9" t="s">
        <v>213</v>
      </c>
      <c r="B64" s="18">
        <v>1</v>
      </c>
      <c r="C64" s="18">
        <v>9</v>
      </c>
      <c r="D64" s="18">
        <v>5</v>
      </c>
      <c r="E64" s="18">
        <v>4</v>
      </c>
      <c r="F64" s="18">
        <v>19</v>
      </c>
      <c r="G64" s="18">
        <v>0.151975683890578</v>
      </c>
      <c r="H64" s="18">
        <v>0.31088082901554398</v>
      </c>
      <c r="I64" s="18">
        <v>0.14889815366289499</v>
      </c>
      <c r="J64" s="18">
        <v>0.105736188210415</v>
      </c>
      <c r="K64" s="18">
        <v>0.177669721339069</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7"/>
  <sheetViews>
    <sheetView showGridLines="0" workbookViewId="0">
      <selection activeCell="I4" sqref="I4"/>
    </sheetView>
  </sheetViews>
  <sheetFormatPr defaultColWidth="11.07421875" defaultRowHeight="15.5" x14ac:dyDescent="0.35"/>
  <cols>
    <col min="1" max="1" width="67.69140625" customWidth="1"/>
    <col min="2" max="11" width="10.69140625" customWidth="1"/>
  </cols>
  <sheetData>
    <row r="1" spans="1:11" ht="20" x14ac:dyDescent="0.4">
      <c r="A1" s="5" t="s">
        <v>105</v>
      </c>
    </row>
    <row r="2" spans="1:11" x14ac:dyDescent="0.35">
      <c r="A2" t="s">
        <v>62</v>
      </c>
    </row>
    <row r="3" spans="1:11" x14ac:dyDescent="0.35">
      <c r="A3" t="s">
        <v>106</v>
      </c>
    </row>
    <row r="4" spans="1:11" ht="27" customHeight="1" x14ac:dyDescent="0.35">
      <c r="A4" s="14" t="s">
        <v>107</v>
      </c>
      <c r="B4" s="13" t="s">
        <v>108</v>
      </c>
      <c r="C4" s="13" t="s">
        <v>109</v>
      </c>
      <c r="D4" s="13" t="s">
        <v>110</v>
      </c>
      <c r="E4" s="13" t="s">
        <v>111</v>
      </c>
      <c r="F4" s="13" t="s">
        <v>112</v>
      </c>
      <c r="G4" s="13" t="s">
        <v>113</v>
      </c>
      <c r="H4" s="13" t="s">
        <v>114</v>
      </c>
      <c r="I4" s="13" t="s">
        <v>115</v>
      </c>
      <c r="J4" s="13" t="s">
        <v>116</v>
      </c>
      <c r="K4" s="13" t="s">
        <v>117</v>
      </c>
    </row>
    <row r="5" spans="1:11" x14ac:dyDescent="0.35">
      <c r="A5" s="9" t="s">
        <v>118</v>
      </c>
      <c r="B5" s="10">
        <v>331.62900000000002</v>
      </c>
      <c r="C5" s="10">
        <v>315.779</v>
      </c>
      <c r="D5" s="10">
        <v>306.274</v>
      </c>
      <c r="E5" s="10">
        <v>298.154</v>
      </c>
      <c r="F5" s="10">
        <v>304.21499999999997</v>
      </c>
      <c r="G5" s="10">
        <v>305.69900000000001</v>
      </c>
      <c r="H5" s="10">
        <v>305.22000000000003</v>
      </c>
      <c r="I5" s="10">
        <v>299.452</v>
      </c>
      <c r="J5" s="10">
        <v>286.47899999999998</v>
      </c>
      <c r="K5" s="10">
        <v>289.37200000000001</v>
      </c>
    </row>
    <row r="6" spans="1:11" x14ac:dyDescent="0.35">
      <c r="A6" s="9" t="s">
        <v>119</v>
      </c>
      <c r="B6" s="10">
        <v>440.04899999999998</v>
      </c>
      <c r="C6" s="10">
        <v>320.06900000000002</v>
      </c>
      <c r="D6" s="10">
        <v>279.16199999999998</v>
      </c>
      <c r="E6" s="10">
        <v>229.458</v>
      </c>
      <c r="F6" s="10">
        <v>204.316</v>
      </c>
      <c r="G6" s="10">
        <v>188.572</v>
      </c>
      <c r="H6" s="10">
        <v>191.958</v>
      </c>
      <c r="I6" s="10">
        <v>187.233</v>
      </c>
      <c r="J6" s="10">
        <v>180.91300000000001</v>
      </c>
      <c r="K6" s="10">
        <v>172.20699999999999</v>
      </c>
    </row>
    <row r="7" spans="1:11" ht="27" customHeight="1" x14ac:dyDescent="0.35">
      <c r="A7" s="9" t="s">
        <v>120</v>
      </c>
      <c r="B7" s="10">
        <v>185.83600000000001</v>
      </c>
      <c r="C7" s="10">
        <v>174.56800000000001</v>
      </c>
      <c r="D7" s="10">
        <v>172.797</v>
      </c>
      <c r="E7" s="10">
        <v>161.61199999999999</v>
      </c>
      <c r="F7" s="10">
        <v>162.40199999999999</v>
      </c>
      <c r="G7" s="10">
        <v>166.35300000000001</v>
      </c>
      <c r="H7" s="10">
        <v>167.49199999999999</v>
      </c>
      <c r="I7" s="10">
        <v>165.054</v>
      </c>
      <c r="J7" s="10">
        <v>152.59399999999999</v>
      </c>
      <c r="K7" s="10">
        <v>154.11600000000001</v>
      </c>
    </row>
    <row r="8" spans="1:11" x14ac:dyDescent="0.35">
      <c r="A8" s="9" t="s">
        <v>121</v>
      </c>
      <c r="B8" s="10">
        <v>425.56900000000002</v>
      </c>
      <c r="C8" s="10">
        <v>305.74900000000002</v>
      </c>
      <c r="D8" s="10">
        <v>262.26</v>
      </c>
      <c r="E8" s="10">
        <v>211.27699999999999</v>
      </c>
      <c r="F8" s="10">
        <v>180.77199999999999</v>
      </c>
      <c r="G8" s="10">
        <v>165.26300000000001</v>
      </c>
      <c r="H8" s="10">
        <v>166.58799999999999</v>
      </c>
      <c r="I8" s="10">
        <v>163.44399999999999</v>
      </c>
      <c r="J8" s="10">
        <v>152.518</v>
      </c>
      <c r="K8" s="10">
        <v>143.833</v>
      </c>
    </row>
    <row r="9" spans="1:11" ht="27" customHeight="1" x14ac:dyDescent="0.35">
      <c r="A9" s="9" t="s">
        <v>122</v>
      </c>
      <c r="B9" s="10">
        <v>55.622</v>
      </c>
      <c r="C9" s="10">
        <v>42.92</v>
      </c>
      <c r="D9" s="10">
        <v>29.388999999999999</v>
      </c>
      <c r="E9" s="10">
        <v>15.381</v>
      </c>
      <c r="F9" s="10">
        <v>11.018000000000001</v>
      </c>
      <c r="G9" s="10">
        <v>8.8930000000000007</v>
      </c>
      <c r="H9" s="10">
        <v>7.0430000000000001</v>
      </c>
      <c r="I9" s="10">
        <v>5.1680000000000001</v>
      </c>
      <c r="J9" s="10">
        <v>5.3</v>
      </c>
      <c r="K9" s="10">
        <v>4.7220000000000004</v>
      </c>
    </row>
    <row r="10" spans="1:11" x14ac:dyDescent="0.35">
      <c r="A10" s="9" t="s">
        <v>123</v>
      </c>
      <c r="B10" s="10">
        <v>7.2629999999999999</v>
      </c>
      <c r="C10" s="10">
        <v>4.8070000000000004</v>
      </c>
      <c r="D10" s="10">
        <v>3.3769999999999998</v>
      </c>
      <c r="E10" s="10">
        <v>0.29799999999999999</v>
      </c>
      <c r="F10" s="10">
        <v>0.20300000000000001</v>
      </c>
      <c r="G10" s="10">
        <v>3.3000000000000002E-2</v>
      </c>
      <c r="H10" s="10">
        <v>1.7999999999999999E-2</v>
      </c>
      <c r="I10" s="10">
        <v>1.0999999999999999E-2</v>
      </c>
      <c r="J10" s="10">
        <v>6.0000000000000001E-3</v>
      </c>
      <c r="K10" s="10">
        <v>7.0000000000000001E-3</v>
      </c>
    </row>
    <row r="11" spans="1:11" x14ac:dyDescent="0.35">
      <c r="A11" s="9" t="s">
        <v>124</v>
      </c>
      <c r="B11" s="16" t="s">
        <v>140</v>
      </c>
      <c r="C11" s="16" t="s">
        <v>140</v>
      </c>
      <c r="D11" s="10">
        <v>4.242</v>
      </c>
      <c r="E11" s="10">
        <v>19.678000000000001</v>
      </c>
      <c r="F11" s="10">
        <v>17.332000000000001</v>
      </c>
      <c r="G11" s="10">
        <v>22.108000000000001</v>
      </c>
      <c r="H11" s="10">
        <v>22.401</v>
      </c>
      <c r="I11" s="10">
        <v>21.039000000000001</v>
      </c>
      <c r="J11" s="10">
        <v>20.138999999999999</v>
      </c>
      <c r="K11" s="10">
        <v>21.126999999999999</v>
      </c>
    </row>
    <row r="12" spans="1:11" x14ac:dyDescent="0.35">
      <c r="A12" s="9" t="s">
        <v>125</v>
      </c>
      <c r="B12" s="10">
        <v>4.9269999999999996</v>
      </c>
      <c r="C12" s="10">
        <v>5.2830000000000004</v>
      </c>
      <c r="D12" s="10">
        <v>6.6550000000000002</v>
      </c>
      <c r="E12" s="10">
        <v>6.1260000000000003</v>
      </c>
      <c r="F12" s="10">
        <v>5.7160000000000002</v>
      </c>
      <c r="G12" s="10">
        <v>4.742</v>
      </c>
      <c r="H12" s="10">
        <v>4.8179999999999996</v>
      </c>
      <c r="I12" s="10">
        <v>4.1340000000000003</v>
      </c>
      <c r="J12" s="10">
        <v>5.4960000000000004</v>
      </c>
      <c r="K12" s="10">
        <v>5.093</v>
      </c>
    </row>
    <row r="13" spans="1:11" ht="27" customHeight="1" x14ac:dyDescent="0.35">
      <c r="A13" s="9" t="s">
        <v>126</v>
      </c>
      <c r="B13" s="10">
        <v>7</v>
      </c>
      <c r="C13" s="10">
        <v>7</v>
      </c>
      <c r="D13" s="10">
        <v>6.6630000000000003</v>
      </c>
      <c r="E13" s="10">
        <v>7.1130000000000004</v>
      </c>
      <c r="F13" s="10">
        <v>8.577</v>
      </c>
      <c r="G13" s="10">
        <v>7.7629999999999999</v>
      </c>
      <c r="H13" s="10">
        <v>6.9539999999999997</v>
      </c>
      <c r="I13" s="10">
        <v>5.2510000000000003</v>
      </c>
      <c r="J13" s="10">
        <v>5.4909999999999997</v>
      </c>
      <c r="K13" s="10">
        <v>6.3819999999999997</v>
      </c>
    </row>
    <row r="14" spans="1:11" ht="27" customHeight="1" x14ac:dyDescent="0.35">
      <c r="A14" s="9" t="s">
        <v>127</v>
      </c>
      <c r="B14" s="10">
        <v>294</v>
      </c>
      <c r="C14" s="10">
        <v>244</v>
      </c>
      <c r="D14" s="10">
        <v>226</v>
      </c>
      <c r="E14" s="10">
        <v>196</v>
      </c>
      <c r="F14" s="10">
        <v>177.80099999999999</v>
      </c>
      <c r="G14" s="10">
        <v>170.57499999999999</v>
      </c>
      <c r="H14" s="10">
        <v>169.89400000000001</v>
      </c>
      <c r="I14" s="10">
        <v>159.184</v>
      </c>
      <c r="J14" s="10">
        <v>148.92500000000001</v>
      </c>
      <c r="K14" s="10">
        <v>144.95699999999999</v>
      </c>
    </row>
    <row r="15" spans="1:11" x14ac:dyDescent="0.35">
      <c r="A15" s="9" t="s">
        <v>128</v>
      </c>
      <c r="B15" s="10">
        <v>47.259</v>
      </c>
      <c r="C15" s="10">
        <v>36.314</v>
      </c>
      <c r="D15" s="10">
        <v>34.476999999999997</v>
      </c>
      <c r="E15" s="10">
        <v>21.824999999999999</v>
      </c>
      <c r="F15" s="10">
        <v>22.693000000000001</v>
      </c>
      <c r="G15" s="10">
        <v>18.46</v>
      </c>
      <c r="H15" s="10">
        <v>18.366</v>
      </c>
      <c r="I15" s="10">
        <v>13.257</v>
      </c>
      <c r="J15" s="10">
        <v>11.846</v>
      </c>
      <c r="K15" s="10">
        <v>11.004</v>
      </c>
    </row>
    <row r="16" spans="1:11" x14ac:dyDescent="0.35">
      <c r="A16" s="9" t="s">
        <v>129</v>
      </c>
      <c r="B16" s="10">
        <v>47</v>
      </c>
      <c r="C16" s="10">
        <v>35</v>
      </c>
      <c r="D16" s="10">
        <v>33</v>
      </c>
      <c r="E16" s="10">
        <v>21</v>
      </c>
      <c r="F16" s="10">
        <v>21.641999999999999</v>
      </c>
      <c r="G16" s="10">
        <v>17.829999999999998</v>
      </c>
      <c r="H16" s="10">
        <v>17.704999999999998</v>
      </c>
      <c r="I16" s="10">
        <v>12.398999999999999</v>
      </c>
      <c r="J16" s="10">
        <v>11.51</v>
      </c>
      <c r="K16" s="10">
        <v>10.476000000000001</v>
      </c>
    </row>
    <row r="17" spans="1:11" x14ac:dyDescent="0.35">
      <c r="A17" s="9" t="s">
        <v>130</v>
      </c>
      <c r="B17" s="10">
        <v>23.466999999999999</v>
      </c>
      <c r="C17" s="10">
        <v>15.488</v>
      </c>
      <c r="D17" s="10">
        <v>10.747999999999999</v>
      </c>
      <c r="E17" s="10">
        <v>8.43</v>
      </c>
      <c r="F17" s="10">
        <v>6.5460000000000003</v>
      </c>
      <c r="G17" s="10">
        <v>6.9770000000000003</v>
      </c>
      <c r="H17" s="10">
        <v>7.9589999999999996</v>
      </c>
      <c r="I17" s="10">
        <v>10.795</v>
      </c>
      <c r="J17" s="10">
        <v>12.068</v>
      </c>
      <c r="K17" s="10">
        <v>11.364000000000001</v>
      </c>
    </row>
    <row r="18" spans="1:11" x14ac:dyDescent="0.35">
      <c r="A18" s="9" t="s">
        <v>131</v>
      </c>
      <c r="B18" s="10">
        <v>24</v>
      </c>
      <c r="C18" s="10">
        <v>15</v>
      </c>
      <c r="D18" s="10">
        <v>11</v>
      </c>
      <c r="E18" s="10">
        <v>8</v>
      </c>
      <c r="F18" s="10">
        <v>6.4080000000000004</v>
      </c>
      <c r="G18" s="10">
        <v>6.8959999999999999</v>
      </c>
      <c r="H18" s="10">
        <v>7.8369999999999997</v>
      </c>
      <c r="I18" s="10">
        <v>10.384</v>
      </c>
      <c r="J18" s="10">
        <v>12.18</v>
      </c>
      <c r="K18" s="10">
        <v>10.942</v>
      </c>
    </row>
    <row r="19" spans="1:11" x14ac:dyDescent="0.35">
      <c r="A19" s="9" t="s">
        <v>132</v>
      </c>
      <c r="B19" s="10">
        <v>0.78300000000000003</v>
      </c>
      <c r="C19" s="10">
        <v>0.59699999999999998</v>
      </c>
      <c r="D19" s="10">
        <v>0.50600000000000001</v>
      </c>
      <c r="E19" s="10">
        <v>0.66900000000000004</v>
      </c>
      <c r="F19" s="10">
        <v>1.216</v>
      </c>
      <c r="G19" s="10">
        <v>0.77900000000000003</v>
      </c>
      <c r="H19" s="10">
        <v>0.61799999999999999</v>
      </c>
      <c r="I19" s="10">
        <v>0.96599999999999997</v>
      </c>
      <c r="J19" s="10">
        <v>0.58399999999999996</v>
      </c>
      <c r="K19" s="10">
        <v>0.71499999999999997</v>
      </c>
    </row>
    <row r="20" spans="1:11" x14ac:dyDescent="0.35">
      <c r="A20" s="9" t="s">
        <v>133</v>
      </c>
      <c r="B20" s="10">
        <v>1</v>
      </c>
      <c r="C20" s="10">
        <v>1</v>
      </c>
      <c r="D20" s="10">
        <v>0.499</v>
      </c>
      <c r="E20" s="10">
        <v>1</v>
      </c>
      <c r="F20" s="10">
        <v>1.181</v>
      </c>
      <c r="G20" s="10">
        <v>0.75600000000000001</v>
      </c>
      <c r="H20" s="10">
        <v>0.59499999999999997</v>
      </c>
      <c r="I20" s="10">
        <v>0.92500000000000004</v>
      </c>
      <c r="J20" s="10">
        <v>0.59399999999999997</v>
      </c>
      <c r="K20" s="10">
        <v>0.68</v>
      </c>
    </row>
    <row r="21" spans="1:11" x14ac:dyDescent="0.35">
      <c r="A21" s="9" t="s">
        <v>134</v>
      </c>
      <c r="B21" s="10">
        <v>1.93</v>
      </c>
      <c r="C21" s="10">
        <v>1.986</v>
      </c>
      <c r="D21" s="10">
        <v>2.6709999999999998</v>
      </c>
      <c r="E21" s="10">
        <v>2.2170000000000001</v>
      </c>
      <c r="F21" s="10">
        <v>1.9790000000000001</v>
      </c>
      <c r="G21" s="10">
        <v>3.18</v>
      </c>
      <c r="H21" s="10">
        <v>3.8439999999999999</v>
      </c>
      <c r="I21" s="10">
        <v>2.101</v>
      </c>
      <c r="J21" s="10">
        <v>2.8370000000000002</v>
      </c>
      <c r="K21" s="10">
        <v>4.17</v>
      </c>
    </row>
    <row r="22" spans="1:11" x14ac:dyDescent="0.35">
      <c r="A22" s="9" t="s">
        <v>135</v>
      </c>
      <c r="B22" s="10">
        <v>2</v>
      </c>
      <c r="C22" s="10">
        <v>2</v>
      </c>
      <c r="D22" s="10">
        <v>3</v>
      </c>
      <c r="E22" s="10">
        <v>2</v>
      </c>
      <c r="F22" s="10">
        <v>1.956</v>
      </c>
      <c r="G22" s="10">
        <v>3.1779999999999999</v>
      </c>
      <c r="H22" s="10">
        <v>3.84</v>
      </c>
      <c r="I22" s="10">
        <v>2.0510000000000002</v>
      </c>
      <c r="J22" s="10">
        <v>3.1890000000000001</v>
      </c>
      <c r="K22" s="10">
        <v>4.1769999999999996</v>
      </c>
    </row>
    <row r="23" spans="1:11" x14ac:dyDescent="0.35">
      <c r="A23" s="9" t="s">
        <v>136</v>
      </c>
      <c r="B23" s="10">
        <v>8</v>
      </c>
      <c r="C23" s="10">
        <v>8</v>
      </c>
      <c r="D23" s="10">
        <v>13</v>
      </c>
      <c r="E23" s="10">
        <v>8</v>
      </c>
      <c r="F23" s="10">
        <v>8.7639999999999993</v>
      </c>
      <c r="G23" s="10">
        <v>5.8159999999999998</v>
      </c>
      <c r="H23" s="10">
        <v>5.2610000000000001</v>
      </c>
      <c r="I23" s="10">
        <v>6.5830000000000002</v>
      </c>
      <c r="J23" s="10">
        <v>5.2030000000000003</v>
      </c>
      <c r="K23" s="10">
        <v>3.2490000000000001</v>
      </c>
    </row>
    <row r="24" spans="1:11" x14ac:dyDescent="0.35">
      <c r="A24" s="9" t="s">
        <v>137</v>
      </c>
      <c r="B24" s="10">
        <v>28</v>
      </c>
      <c r="C24" s="10">
        <v>27</v>
      </c>
      <c r="D24" s="10">
        <v>26</v>
      </c>
      <c r="E24" s="10">
        <v>21</v>
      </c>
      <c r="F24" s="10">
        <v>20.526</v>
      </c>
      <c r="G24" s="10">
        <v>17.704999999999998</v>
      </c>
      <c r="H24" s="10">
        <v>15.999000000000001</v>
      </c>
      <c r="I24" s="10">
        <v>15.897</v>
      </c>
      <c r="J24" s="10">
        <v>13.981999999999999</v>
      </c>
      <c r="K24" s="10">
        <v>13.042</v>
      </c>
    </row>
    <row r="25" spans="1:11" x14ac:dyDescent="0.35">
      <c r="A25" s="9" t="s">
        <v>138</v>
      </c>
      <c r="B25" s="10">
        <v>13</v>
      </c>
      <c r="C25" s="10">
        <v>13</v>
      </c>
      <c r="D25" s="10">
        <v>10</v>
      </c>
      <c r="E25" s="10">
        <v>11</v>
      </c>
      <c r="F25" s="10">
        <v>10.458</v>
      </c>
      <c r="G25" s="10">
        <v>11.144</v>
      </c>
      <c r="H25" s="10">
        <v>11.747</v>
      </c>
      <c r="I25" s="10">
        <v>13.96</v>
      </c>
      <c r="J25" s="10">
        <v>14.066000000000001</v>
      </c>
      <c r="K25" s="10">
        <v>14.031000000000001</v>
      </c>
    </row>
    <row r="26" spans="1:11" ht="27" customHeight="1" x14ac:dyDescent="0.35">
      <c r="A26" s="11" t="s">
        <v>139</v>
      </c>
      <c r="B26" s="12">
        <v>121.78</v>
      </c>
      <c r="C26" s="12">
        <v>123.307</v>
      </c>
      <c r="D26" s="12">
        <v>116.822</v>
      </c>
      <c r="E26" s="12">
        <v>107.324</v>
      </c>
      <c r="F26" s="12">
        <v>95.543999999999997</v>
      </c>
      <c r="G26" s="12">
        <v>89.704999999999998</v>
      </c>
      <c r="H26" s="12">
        <v>86.132999999999996</v>
      </c>
      <c r="I26" s="12">
        <v>46.58</v>
      </c>
      <c r="J26" s="12">
        <v>67.697999999999993</v>
      </c>
      <c r="K26" s="12">
        <v>79.173000000000002</v>
      </c>
    </row>
    <row r="27" spans="1:11" x14ac:dyDescent="0.35">
      <c r="A27"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489</v>
      </c>
    </row>
    <row r="2" spans="1:11" x14ac:dyDescent="0.35">
      <c r="A2" t="s">
        <v>12</v>
      </c>
    </row>
    <row r="3" spans="1:11" x14ac:dyDescent="0.35">
      <c r="A3" t="s">
        <v>423</v>
      </c>
    </row>
    <row r="4" spans="1:11" ht="46.5" x14ac:dyDescent="0.35">
      <c r="A4" s="21" t="s">
        <v>143</v>
      </c>
      <c r="B4" s="21" t="s">
        <v>264</v>
      </c>
      <c r="C4" s="21" t="s">
        <v>265</v>
      </c>
      <c r="D4" s="21" t="s">
        <v>266</v>
      </c>
      <c r="E4" s="21" t="s">
        <v>267</v>
      </c>
      <c r="F4" s="21" t="s">
        <v>488</v>
      </c>
      <c r="G4" s="21" t="s">
        <v>269</v>
      </c>
      <c r="H4" s="21" t="s">
        <v>270</v>
      </c>
      <c r="I4" s="21" t="s">
        <v>271</v>
      </c>
      <c r="J4" s="21" t="s">
        <v>272</v>
      </c>
      <c r="K4" s="21" t="s">
        <v>317</v>
      </c>
    </row>
    <row r="5" spans="1:11" x14ac:dyDescent="0.35">
      <c r="A5" s="11" t="s">
        <v>154</v>
      </c>
      <c r="B5" s="20">
        <v>577</v>
      </c>
      <c r="C5" s="20">
        <v>2321</v>
      </c>
      <c r="D5" s="20">
        <v>2459</v>
      </c>
      <c r="E5" s="20">
        <v>2734</v>
      </c>
      <c r="F5" s="20">
        <v>8091</v>
      </c>
      <c r="G5" s="20">
        <v>100</v>
      </c>
      <c r="H5" s="20">
        <v>100</v>
      </c>
      <c r="I5" s="20">
        <v>100</v>
      </c>
      <c r="J5" s="20">
        <v>100</v>
      </c>
      <c r="K5" s="20">
        <v>100</v>
      </c>
    </row>
    <row r="6" spans="1:11" x14ac:dyDescent="0.35">
      <c r="A6" s="11" t="s">
        <v>155</v>
      </c>
      <c r="B6" s="20">
        <v>402</v>
      </c>
      <c r="C6" s="20">
        <v>1395</v>
      </c>
      <c r="D6" s="20">
        <v>1308</v>
      </c>
      <c r="E6" s="20">
        <v>1254</v>
      </c>
      <c r="F6" s="20">
        <v>4359</v>
      </c>
      <c r="G6" s="20">
        <v>69.670710571923706</v>
      </c>
      <c r="H6" s="20">
        <v>60.103403705299399</v>
      </c>
      <c r="I6" s="20">
        <v>53.192354615697397</v>
      </c>
      <c r="J6" s="20">
        <v>45.866861741038797</v>
      </c>
      <c r="K6" s="20">
        <v>53.874675565443098</v>
      </c>
    </row>
    <row r="7" spans="1:11" x14ac:dyDescent="0.35">
      <c r="A7" s="11" t="s">
        <v>156</v>
      </c>
      <c r="B7" s="20">
        <v>22</v>
      </c>
      <c r="C7" s="20">
        <v>83</v>
      </c>
      <c r="D7" s="20">
        <v>61</v>
      </c>
      <c r="E7" s="20">
        <v>99</v>
      </c>
      <c r="F7" s="20">
        <v>265</v>
      </c>
      <c r="G7" s="20">
        <v>3.8128249566724399</v>
      </c>
      <c r="H7" s="20">
        <v>3.5760448082723002</v>
      </c>
      <c r="I7" s="20">
        <v>2.4806832045546998</v>
      </c>
      <c r="J7" s="20">
        <v>3.6210680321872699</v>
      </c>
      <c r="K7" s="20">
        <v>3.2752440983809201</v>
      </c>
    </row>
    <row r="8" spans="1:11" x14ac:dyDescent="0.35">
      <c r="A8" s="9" t="s">
        <v>157</v>
      </c>
      <c r="B8" s="18">
        <v>0</v>
      </c>
      <c r="C8" s="18">
        <v>0</v>
      </c>
      <c r="D8" s="18">
        <v>0</v>
      </c>
      <c r="E8" s="18">
        <v>0</v>
      </c>
      <c r="F8" s="18">
        <v>0</v>
      </c>
      <c r="G8" s="18">
        <v>0</v>
      </c>
      <c r="H8" s="18">
        <v>0</v>
      </c>
      <c r="I8" s="18">
        <v>0</v>
      </c>
      <c r="J8" s="18">
        <v>0</v>
      </c>
      <c r="K8" s="18">
        <v>0</v>
      </c>
    </row>
    <row r="9" spans="1:11" x14ac:dyDescent="0.35">
      <c r="A9" s="9" t="s">
        <v>158</v>
      </c>
      <c r="B9" s="18">
        <v>0</v>
      </c>
      <c r="C9" s="18">
        <v>0</v>
      </c>
      <c r="D9" s="18">
        <v>0</v>
      </c>
      <c r="E9" s="18">
        <v>0</v>
      </c>
      <c r="F9" s="18">
        <v>0</v>
      </c>
      <c r="G9" s="18">
        <v>0</v>
      </c>
      <c r="H9" s="18">
        <v>0</v>
      </c>
      <c r="I9" s="18">
        <v>0</v>
      </c>
      <c r="J9" s="18">
        <v>0</v>
      </c>
      <c r="K9" s="18">
        <v>0</v>
      </c>
    </row>
    <row r="10" spans="1:11" x14ac:dyDescent="0.35">
      <c r="A10" s="9" t="s">
        <v>159</v>
      </c>
      <c r="B10" s="18">
        <v>0</v>
      </c>
      <c r="C10" s="18">
        <v>0</v>
      </c>
      <c r="D10" s="18">
        <v>0</v>
      </c>
      <c r="E10" s="18">
        <v>0</v>
      </c>
      <c r="F10" s="18">
        <v>0</v>
      </c>
      <c r="G10" s="18">
        <v>0</v>
      </c>
      <c r="H10" s="18">
        <v>0</v>
      </c>
      <c r="I10" s="18">
        <v>0</v>
      </c>
      <c r="J10" s="18">
        <v>0</v>
      </c>
      <c r="K10" s="18">
        <v>0</v>
      </c>
    </row>
    <row r="11" spans="1:11" x14ac:dyDescent="0.35">
      <c r="A11" s="9" t="s">
        <v>160</v>
      </c>
      <c r="B11" s="18">
        <v>22</v>
      </c>
      <c r="C11" s="18">
        <v>83</v>
      </c>
      <c r="D11" s="18">
        <v>61</v>
      </c>
      <c r="E11" s="18">
        <v>99</v>
      </c>
      <c r="F11" s="18">
        <v>265</v>
      </c>
      <c r="G11" s="18">
        <v>3.8128249566724399</v>
      </c>
      <c r="H11" s="18">
        <v>3.5760448082723002</v>
      </c>
      <c r="I11" s="18">
        <v>2.4806832045546998</v>
      </c>
      <c r="J11" s="18">
        <v>3.6210680321872699</v>
      </c>
      <c r="K11" s="18">
        <v>3.2752440983809201</v>
      </c>
    </row>
    <row r="12" spans="1:11" x14ac:dyDescent="0.35">
      <c r="A12" s="9" t="s">
        <v>161</v>
      </c>
      <c r="B12" s="18">
        <v>0</v>
      </c>
      <c r="C12" s="18">
        <v>0</v>
      </c>
      <c r="D12" s="18">
        <v>0</v>
      </c>
      <c r="E12" s="18">
        <v>0</v>
      </c>
      <c r="F12" s="18">
        <v>0</v>
      </c>
      <c r="G12" s="18">
        <v>0</v>
      </c>
      <c r="H12" s="18">
        <v>0</v>
      </c>
      <c r="I12" s="18">
        <v>0</v>
      </c>
      <c r="J12" s="18">
        <v>0</v>
      </c>
      <c r="K12" s="18">
        <v>0</v>
      </c>
    </row>
    <row r="13" spans="1:11" x14ac:dyDescent="0.35">
      <c r="A13" s="9" t="s">
        <v>162</v>
      </c>
      <c r="B13" s="18">
        <v>0</v>
      </c>
      <c r="C13" s="18">
        <v>0</v>
      </c>
      <c r="D13" s="18">
        <v>0</v>
      </c>
      <c r="E13" s="18">
        <v>0</v>
      </c>
      <c r="F13" s="18">
        <v>0</v>
      </c>
      <c r="G13" s="18">
        <v>0</v>
      </c>
      <c r="H13" s="18">
        <v>0</v>
      </c>
      <c r="I13" s="18">
        <v>0</v>
      </c>
      <c r="J13" s="18">
        <v>0</v>
      </c>
      <c r="K13" s="18">
        <v>0</v>
      </c>
    </row>
    <row r="14" spans="1:11" x14ac:dyDescent="0.35">
      <c r="A14" s="9" t="s">
        <v>163</v>
      </c>
      <c r="B14" s="18">
        <v>0</v>
      </c>
      <c r="C14" s="18">
        <v>0</v>
      </c>
      <c r="D14" s="18">
        <v>0</v>
      </c>
      <c r="E14" s="18">
        <v>0</v>
      </c>
      <c r="F14" s="18">
        <v>0</v>
      </c>
      <c r="G14" s="18">
        <v>0</v>
      </c>
      <c r="H14" s="18">
        <v>0</v>
      </c>
      <c r="I14" s="18">
        <v>0</v>
      </c>
      <c r="J14" s="18">
        <v>0</v>
      </c>
      <c r="K14" s="18">
        <v>0</v>
      </c>
    </row>
    <row r="15" spans="1:11" x14ac:dyDescent="0.35">
      <c r="A15" s="11" t="s">
        <v>164</v>
      </c>
      <c r="B15" s="20">
        <v>0</v>
      </c>
      <c r="C15" s="20">
        <v>3</v>
      </c>
      <c r="D15" s="20">
        <v>1</v>
      </c>
      <c r="E15" s="20">
        <v>1</v>
      </c>
      <c r="F15" s="20">
        <v>5</v>
      </c>
      <c r="G15" s="20">
        <v>0</v>
      </c>
      <c r="H15" s="20">
        <v>0.12925463162430001</v>
      </c>
      <c r="I15" s="20">
        <v>4.0666937779585202E-2</v>
      </c>
      <c r="J15" s="20">
        <v>3.6576444769568402E-2</v>
      </c>
      <c r="K15" s="20">
        <v>6.1797058460017297E-2</v>
      </c>
    </row>
    <row r="16" spans="1:11" x14ac:dyDescent="0.35">
      <c r="A16" s="9" t="s">
        <v>165</v>
      </c>
      <c r="B16" s="18">
        <v>0</v>
      </c>
      <c r="C16" s="18">
        <v>0</v>
      </c>
      <c r="D16" s="18">
        <v>0</v>
      </c>
      <c r="E16" s="18">
        <v>0</v>
      </c>
      <c r="F16" s="18">
        <v>0</v>
      </c>
      <c r="G16" s="18">
        <v>0</v>
      </c>
      <c r="H16" s="18">
        <v>0</v>
      </c>
      <c r="I16" s="18">
        <v>0</v>
      </c>
      <c r="J16" s="18">
        <v>0</v>
      </c>
      <c r="K16" s="18">
        <v>0</v>
      </c>
    </row>
    <row r="17" spans="1:11" x14ac:dyDescent="0.35">
      <c r="A17" s="9" t="s">
        <v>166</v>
      </c>
      <c r="B17" s="18">
        <v>0</v>
      </c>
      <c r="C17" s="18">
        <v>0</v>
      </c>
      <c r="D17" s="18">
        <v>0</v>
      </c>
      <c r="E17" s="18">
        <v>0</v>
      </c>
      <c r="F17" s="18">
        <v>0</v>
      </c>
      <c r="G17" s="18">
        <v>0</v>
      </c>
      <c r="H17" s="18">
        <v>0</v>
      </c>
      <c r="I17" s="18">
        <v>0</v>
      </c>
      <c r="J17" s="18">
        <v>0</v>
      </c>
      <c r="K17" s="18">
        <v>0</v>
      </c>
    </row>
    <row r="18" spans="1:11" x14ac:dyDescent="0.35">
      <c r="A18" s="9" t="s">
        <v>167</v>
      </c>
      <c r="B18" s="18">
        <v>0</v>
      </c>
      <c r="C18" s="18">
        <v>3</v>
      </c>
      <c r="D18" s="18">
        <v>1</v>
      </c>
      <c r="E18" s="18">
        <v>0</v>
      </c>
      <c r="F18" s="18">
        <v>4</v>
      </c>
      <c r="G18" s="18">
        <v>0</v>
      </c>
      <c r="H18" s="18">
        <v>0.12925463162430001</v>
      </c>
      <c r="I18" s="18">
        <v>4.0666937779585202E-2</v>
      </c>
      <c r="J18" s="18">
        <v>0</v>
      </c>
      <c r="K18" s="18">
        <v>4.94376467680138E-2</v>
      </c>
    </row>
    <row r="19" spans="1:11" x14ac:dyDescent="0.35">
      <c r="A19" s="9" t="s">
        <v>168</v>
      </c>
      <c r="B19" s="18">
        <v>0</v>
      </c>
      <c r="C19" s="18">
        <v>0</v>
      </c>
      <c r="D19" s="18">
        <v>0</v>
      </c>
      <c r="E19" s="18">
        <v>0</v>
      </c>
      <c r="F19" s="18">
        <v>0</v>
      </c>
      <c r="G19" s="18">
        <v>0</v>
      </c>
      <c r="H19" s="18">
        <v>0</v>
      </c>
      <c r="I19" s="18">
        <v>0</v>
      </c>
      <c r="J19" s="18">
        <v>0</v>
      </c>
      <c r="K19" s="18">
        <v>0</v>
      </c>
    </row>
    <row r="20" spans="1:11" x14ac:dyDescent="0.35">
      <c r="A20" s="9" t="s">
        <v>169</v>
      </c>
      <c r="B20" s="18">
        <v>0</v>
      </c>
      <c r="C20" s="18">
        <v>0</v>
      </c>
      <c r="D20" s="18">
        <v>0</v>
      </c>
      <c r="E20" s="18">
        <v>0</v>
      </c>
      <c r="F20" s="18">
        <v>0</v>
      </c>
      <c r="G20" s="18">
        <v>0</v>
      </c>
      <c r="H20" s="18">
        <v>0</v>
      </c>
      <c r="I20" s="18">
        <v>0</v>
      </c>
      <c r="J20" s="18">
        <v>0</v>
      </c>
      <c r="K20" s="18">
        <v>0</v>
      </c>
    </row>
    <row r="21" spans="1:11" x14ac:dyDescent="0.35">
      <c r="A21" s="9" t="s">
        <v>170</v>
      </c>
      <c r="B21" s="18">
        <v>0</v>
      </c>
      <c r="C21" s="18">
        <v>0</v>
      </c>
      <c r="D21" s="18">
        <v>0</v>
      </c>
      <c r="E21" s="18">
        <v>0</v>
      </c>
      <c r="F21" s="18">
        <v>0</v>
      </c>
      <c r="G21" s="18">
        <v>0</v>
      </c>
      <c r="H21" s="18">
        <v>0</v>
      </c>
      <c r="I21" s="18">
        <v>0</v>
      </c>
      <c r="J21" s="18">
        <v>0</v>
      </c>
      <c r="K21" s="18">
        <v>0</v>
      </c>
    </row>
    <row r="22" spans="1:11" x14ac:dyDescent="0.35">
      <c r="A22" s="9" t="s">
        <v>171</v>
      </c>
      <c r="B22" s="18">
        <v>0</v>
      </c>
      <c r="C22" s="18">
        <v>0</v>
      </c>
      <c r="D22" s="18">
        <v>0</v>
      </c>
      <c r="E22" s="18">
        <v>1</v>
      </c>
      <c r="F22" s="18">
        <v>1</v>
      </c>
      <c r="G22" s="18">
        <v>0</v>
      </c>
      <c r="H22" s="18">
        <v>0</v>
      </c>
      <c r="I22" s="18">
        <v>0</v>
      </c>
      <c r="J22" s="18">
        <v>3.6576444769568402E-2</v>
      </c>
      <c r="K22" s="18">
        <v>1.23594116920035E-2</v>
      </c>
    </row>
    <row r="23" spans="1:11" x14ac:dyDescent="0.35">
      <c r="A23" s="9" t="s">
        <v>172</v>
      </c>
      <c r="B23" s="18">
        <v>0</v>
      </c>
      <c r="C23" s="18">
        <v>0</v>
      </c>
      <c r="D23" s="18">
        <v>0</v>
      </c>
      <c r="E23" s="18">
        <v>0</v>
      </c>
      <c r="F23" s="18">
        <v>0</v>
      </c>
      <c r="G23" s="18">
        <v>0</v>
      </c>
      <c r="H23" s="18">
        <v>0</v>
      </c>
      <c r="I23" s="18">
        <v>0</v>
      </c>
      <c r="J23" s="18">
        <v>0</v>
      </c>
      <c r="K23" s="18">
        <v>0</v>
      </c>
    </row>
    <row r="24" spans="1:11" x14ac:dyDescent="0.35">
      <c r="A24" s="11" t="s">
        <v>173</v>
      </c>
      <c r="B24" s="20">
        <v>45</v>
      </c>
      <c r="C24" s="20">
        <v>179</v>
      </c>
      <c r="D24" s="20">
        <v>283</v>
      </c>
      <c r="E24" s="20">
        <v>288</v>
      </c>
      <c r="F24" s="20">
        <v>795</v>
      </c>
      <c r="G24" s="20">
        <v>7.7989601386481802</v>
      </c>
      <c r="H24" s="20">
        <v>7.7121930202498898</v>
      </c>
      <c r="I24" s="20">
        <v>11.5087433916226</v>
      </c>
      <c r="J24" s="20">
        <v>10.534016093635699</v>
      </c>
      <c r="K24" s="20">
        <v>9.8257322951427497</v>
      </c>
    </row>
    <row r="25" spans="1:11" x14ac:dyDescent="0.35">
      <c r="A25" s="9" t="s">
        <v>174</v>
      </c>
      <c r="B25" s="18">
        <v>0</v>
      </c>
      <c r="C25" s="18">
        <v>0</v>
      </c>
      <c r="D25" s="18">
        <v>0</v>
      </c>
      <c r="E25" s="18">
        <v>0</v>
      </c>
      <c r="F25" s="18">
        <v>0</v>
      </c>
      <c r="G25" s="18">
        <v>0</v>
      </c>
      <c r="H25" s="18">
        <v>0</v>
      </c>
      <c r="I25" s="18">
        <v>0</v>
      </c>
      <c r="J25" s="18">
        <v>0</v>
      </c>
      <c r="K25" s="18">
        <v>0</v>
      </c>
    </row>
    <row r="26" spans="1:11" x14ac:dyDescent="0.35">
      <c r="A26" s="9" t="s">
        <v>175</v>
      </c>
      <c r="B26" s="18">
        <v>0</v>
      </c>
      <c r="C26" s="18">
        <v>0</v>
      </c>
      <c r="D26" s="18">
        <v>1</v>
      </c>
      <c r="E26" s="18">
        <v>1</v>
      </c>
      <c r="F26" s="18">
        <v>2</v>
      </c>
      <c r="G26" s="18">
        <v>0</v>
      </c>
      <c r="H26" s="18">
        <v>0</v>
      </c>
      <c r="I26" s="18">
        <v>4.0666937779585202E-2</v>
      </c>
      <c r="J26" s="18">
        <v>3.6576444769568402E-2</v>
      </c>
      <c r="K26" s="18">
        <v>2.47188233840069E-2</v>
      </c>
    </row>
    <row r="27" spans="1:11" x14ac:dyDescent="0.35">
      <c r="A27" s="9" t="s">
        <v>176</v>
      </c>
      <c r="B27" s="18">
        <v>0</v>
      </c>
      <c r="C27" s="18">
        <v>0</v>
      </c>
      <c r="D27" s="18">
        <v>0</v>
      </c>
      <c r="E27" s="18">
        <v>0</v>
      </c>
      <c r="F27" s="18">
        <v>0</v>
      </c>
      <c r="G27" s="18">
        <v>0</v>
      </c>
      <c r="H27" s="18">
        <v>0</v>
      </c>
      <c r="I27" s="18">
        <v>0</v>
      </c>
      <c r="J27" s="18">
        <v>0</v>
      </c>
      <c r="K27" s="18">
        <v>0</v>
      </c>
    </row>
    <row r="28" spans="1:11" x14ac:dyDescent="0.35">
      <c r="A28" s="9" t="s">
        <v>177</v>
      </c>
      <c r="B28" s="18">
        <v>0</v>
      </c>
      <c r="C28" s="18">
        <v>0</v>
      </c>
      <c r="D28" s="18">
        <v>0</v>
      </c>
      <c r="E28" s="18">
        <v>0</v>
      </c>
      <c r="F28" s="18">
        <v>0</v>
      </c>
      <c r="G28" s="18">
        <v>0</v>
      </c>
      <c r="H28" s="18">
        <v>0</v>
      </c>
      <c r="I28" s="18">
        <v>0</v>
      </c>
      <c r="J28" s="18">
        <v>0</v>
      </c>
      <c r="K28" s="18">
        <v>0</v>
      </c>
    </row>
    <row r="29" spans="1:11" x14ac:dyDescent="0.35">
      <c r="A29" s="9" t="s">
        <v>178</v>
      </c>
      <c r="B29" s="18">
        <v>34</v>
      </c>
      <c r="C29" s="18">
        <v>126</v>
      </c>
      <c r="D29" s="18">
        <v>206</v>
      </c>
      <c r="E29" s="18">
        <v>204</v>
      </c>
      <c r="F29" s="18">
        <v>570</v>
      </c>
      <c r="G29" s="18">
        <v>5.8925476603119602</v>
      </c>
      <c r="H29" s="18">
        <v>5.4286945282205901</v>
      </c>
      <c r="I29" s="18">
        <v>8.3773891825945501</v>
      </c>
      <c r="J29" s="18">
        <v>7.4615947329919496</v>
      </c>
      <c r="K29" s="18">
        <v>7.0448646644419703</v>
      </c>
    </row>
    <row r="30" spans="1:11" x14ac:dyDescent="0.35">
      <c r="A30" s="9" t="s">
        <v>179</v>
      </c>
      <c r="B30" s="18">
        <v>8</v>
      </c>
      <c r="C30" s="18">
        <v>42</v>
      </c>
      <c r="D30" s="18">
        <v>66</v>
      </c>
      <c r="E30" s="18">
        <v>68</v>
      </c>
      <c r="F30" s="18">
        <v>184</v>
      </c>
      <c r="G30" s="18">
        <v>1.3864818024263399</v>
      </c>
      <c r="H30" s="18">
        <v>1.8095648427402</v>
      </c>
      <c r="I30" s="18">
        <v>2.6840178934526202</v>
      </c>
      <c r="J30" s="18">
        <v>2.4871982443306502</v>
      </c>
      <c r="K30" s="18">
        <v>2.2741317513286399</v>
      </c>
    </row>
    <row r="31" spans="1:11" x14ac:dyDescent="0.35">
      <c r="A31" s="9" t="s">
        <v>180</v>
      </c>
      <c r="B31" s="18">
        <v>1</v>
      </c>
      <c r="C31" s="18">
        <v>6</v>
      </c>
      <c r="D31" s="18">
        <v>7</v>
      </c>
      <c r="E31" s="18">
        <v>9</v>
      </c>
      <c r="F31" s="18">
        <v>23</v>
      </c>
      <c r="G31" s="18">
        <v>0.17331022530329299</v>
      </c>
      <c r="H31" s="18">
        <v>0.25850926324860002</v>
      </c>
      <c r="I31" s="18">
        <v>0.28466856445709598</v>
      </c>
      <c r="J31" s="18">
        <v>0.329188002926116</v>
      </c>
      <c r="K31" s="18">
        <v>0.28426646891607998</v>
      </c>
    </row>
    <row r="32" spans="1:11" x14ac:dyDescent="0.35">
      <c r="A32" s="9" t="s">
        <v>181</v>
      </c>
      <c r="B32" s="18">
        <v>2</v>
      </c>
      <c r="C32" s="18">
        <v>5</v>
      </c>
      <c r="D32" s="18">
        <v>3</v>
      </c>
      <c r="E32" s="18">
        <v>6</v>
      </c>
      <c r="F32" s="18">
        <v>16</v>
      </c>
      <c r="G32" s="18">
        <v>0.34662045060658597</v>
      </c>
      <c r="H32" s="18">
        <v>0.21542438604049999</v>
      </c>
      <c r="I32" s="18">
        <v>0.122000813338756</v>
      </c>
      <c r="J32" s="18">
        <v>0.21945866861741001</v>
      </c>
      <c r="K32" s="18">
        <v>0.19775058707205501</v>
      </c>
    </row>
    <row r="33" spans="1:11" x14ac:dyDescent="0.35">
      <c r="A33" s="11" t="s">
        <v>182</v>
      </c>
      <c r="B33" s="20">
        <v>27</v>
      </c>
      <c r="C33" s="20">
        <v>47</v>
      </c>
      <c r="D33" s="20">
        <v>41</v>
      </c>
      <c r="E33" s="20">
        <v>30</v>
      </c>
      <c r="F33" s="20">
        <v>145</v>
      </c>
      <c r="G33" s="20">
        <v>4.6793760831889104</v>
      </c>
      <c r="H33" s="20">
        <v>2.0249892287806999</v>
      </c>
      <c r="I33" s="20">
        <v>1.6673444489629901</v>
      </c>
      <c r="J33" s="20">
        <v>1.09729334308705</v>
      </c>
      <c r="K33" s="20">
        <v>1.7921146953405001</v>
      </c>
    </row>
    <row r="34" spans="1:11" x14ac:dyDescent="0.35">
      <c r="A34" s="9" t="s">
        <v>183</v>
      </c>
      <c r="B34" s="18">
        <v>1</v>
      </c>
      <c r="C34" s="18">
        <v>0</v>
      </c>
      <c r="D34" s="18">
        <v>0</v>
      </c>
      <c r="E34" s="18">
        <v>0</v>
      </c>
      <c r="F34" s="18">
        <v>1</v>
      </c>
      <c r="G34" s="18">
        <v>0.17331022530329299</v>
      </c>
      <c r="H34" s="18">
        <v>0</v>
      </c>
      <c r="I34" s="18">
        <v>0</v>
      </c>
      <c r="J34" s="18">
        <v>0</v>
      </c>
      <c r="K34" s="18">
        <v>1.23594116920035E-2</v>
      </c>
    </row>
    <row r="35" spans="1:11" x14ac:dyDescent="0.35">
      <c r="A35" s="9" t="s">
        <v>184</v>
      </c>
      <c r="B35" s="18">
        <v>21</v>
      </c>
      <c r="C35" s="18">
        <v>36</v>
      </c>
      <c r="D35" s="18">
        <v>34</v>
      </c>
      <c r="E35" s="18">
        <v>29</v>
      </c>
      <c r="F35" s="18">
        <v>120</v>
      </c>
      <c r="G35" s="18">
        <v>3.6395147313691498</v>
      </c>
      <c r="H35" s="18">
        <v>1.5510555794915999</v>
      </c>
      <c r="I35" s="18">
        <v>1.3826758845059</v>
      </c>
      <c r="J35" s="18">
        <v>1.06071689831748</v>
      </c>
      <c r="K35" s="18">
        <v>1.4831294030404201</v>
      </c>
    </row>
    <row r="36" spans="1:11" x14ac:dyDescent="0.35">
      <c r="A36" s="9" t="s">
        <v>185</v>
      </c>
      <c r="B36" s="18">
        <v>5</v>
      </c>
      <c r="C36" s="18">
        <v>11</v>
      </c>
      <c r="D36" s="18">
        <v>7</v>
      </c>
      <c r="E36" s="18">
        <v>1</v>
      </c>
      <c r="F36" s="18">
        <v>24</v>
      </c>
      <c r="G36" s="18">
        <v>0.86655112651646404</v>
      </c>
      <c r="H36" s="18">
        <v>0.47393364928909998</v>
      </c>
      <c r="I36" s="18">
        <v>0.28466856445709598</v>
      </c>
      <c r="J36" s="18">
        <v>3.6576444769568402E-2</v>
      </c>
      <c r="K36" s="18">
        <v>0.29662588060808298</v>
      </c>
    </row>
    <row r="37" spans="1:11" x14ac:dyDescent="0.35">
      <c r="A37" s="11" t="s">
        <v>186</v>
      </c>
      <c r="B37" s="20">
        <v>307</v>
      </c>
      <c r="C37" s="20">
        <v>1083</v>
      </c>
      <c r="D37" s="20">
        <v>922</v>
      </c>
      <c r="E37" s="20">
        <v>835</v>
      </c>
      <c r="F37" s="20">
        <v>3147</v>
      </c>
      <c r="G37" s="20">
        <v>53.206239168110898</v>
      </c>
      <c r="H37" s="20">
        <v>46.660922016372297</v>
      </c>
      <c r="I37" s="20">
        <v>37.494916632777603</v>
      </c>
      <c r="J37" s="20">
        <v>30.5413313825896</v>
      </c>
      <c r="K37" s="20">
        <v>38.895068594734902</v>
      </c>
    </row>
    <row r="38" spans="1:11" x14ac:dyDescent="0.35">
      <c r="A38" s="9" t="s">
        <v>187</v>
      </c>
      <c r="B38" s="18">
        <v>14</v>
      </c>
      <c r="C38" s="18">
        <v>52</v>
      </c>
      <c r="D38" s="18">
        <v>42</v>
      </c>
      <c r="E38" s="18">
        <v>41</v>
      </c>
      <c r="F38" s="18">
        <v>149</v>
      </c>
      <c r="G38" s="18">
        <v>2.4263431542461</v>
      </c>
      <c r="H38" s="18">
        <v>2.2404136148211999</v>
      </c>
      <c r="I38" s="18">
        <v>1.7080113867425799</v>
      </c>
      <c r="J38" s="18">
        <v>1.4996342355523</v>
      </c>
      <c r="K38" s="18">
        <v>1.84155234210852</v>
      </c>
    </row>
    <row r="39" spans="1:11" x14ac:dyDescent="0.35">
      <c r="A39" s="9" t="s">
        <v>188</v>
      </c>
      <c r="B39" s="18">
        <v>0</v>
      </c>
      <c r="C39" s="18">
        <v>0</v>
      </c>
      <c r="D39" s="18">
        <v>0</v>
      </c>
      <c r="E39" s="18">
        <v>0</v>
      </c>
      <c r="F39" s="18">
        <v>0</v>
      </c>
      <c r="G39" s="18">
        <v>0</v>
      </c>
      <c r="H39" s="18">
        <v>0</v>
      </c>
      <c r="I39" s="18">
        <v>0</v>
      </c>
      <c r="J39" s="18">
        <v>0</v>
      </c>
      <c r="K39" s="18">
        <v>0</v>
      </c>
    </row>
    <row r="40" spans="1:11" x14ac:dyDescent="0.35">
      <c r="A40" s="9" t="s">
        <v>189</v>
      </c>
      <c r="B40" s="18">
        <v>0</v>
      </c>
      <c r="C40" s="18">
        <v>10</v>
      </c>
      <c r="D40" s="18">
        <v>18</v>
      </c>
      <c r="E40" s="18">
        <v>31</v>
      </c>
      <c r="F40" s="18">
        <v>59</v>
      </c>
      <c r="G40" s="18">
        <v>0</v>
      </c>
      <c r="H40" s="18">
        <v>0.43084877208099998</v>
      </c>
      <c r="I40" s="18">
        <v>0.73200488003253406</v>
      </c>
      <c r="J40" s="18">
        <v>1.13386978785662</v>
      </c>
      <c r="K40" s="18">
        <v>0.72920528982820398</v>
      </c>
    </row>
    <row r="41" spans="1:11" x14ac:dyDescent="0.35">
      <c r="A41" s="9" t="s">
        <v>190</v>
      </c>
      <c r="B41" s="18">
        <v>293</v>
      </c>
      <c r="C41" s="18">
        <v>1021</v>
      </c>
      <c r="D41" s="18">
        <v>862</v>
      </c>
      <c r="E41" s="18">
        <v>763</v>
      </c>
      <c r="F41" s="18">
        <v>2939</v>
      </c>
      <c r="G41" s="18">
        <v>50.7798960138648</v>
      </c>
      <c r="H41" s="18">
        <v>43.989659629470097</v>
      </c>
      <c r="I41" s="18">
        <v>35.0549003660024</v>
      </c>
      <c r="J41" s="18">
        <v>27.9078273591807</v>
      </c>
      <c r="K41" s="18">
        <v>36.324310962798201</v>
      </c>
    </row>
    <row r="42" spans="1:11" x14ac:dyDescent="0.35">
      <c r="A42" s="9" t="s">
        <v>191</v>
      </c>
      <c r="B42" s="18">
        <v>0</v>
      </c>
      <c r="C42" s="18">
        <v>0</v>
      </c>
      <c r="D42" s="18">
        <v>0</v>
      </c>
      <c r="E42" s="18">
        <v>0</v>
      </c>
      <c r="F42" s="18">
        <v>0</v>
      </c>
      <c r="G42" s="18">
        <v>0</v>
      </c>
      <c r="H42" s="18">
        <v>0</v>
      </c>
      <c r="I42" s="18">
        <v>0</v>
      </c>
      <c r="J42" s="18">
        <v>0</v>
      </c>
      <c r="K42" s="18">
        <v>0</v>
      </c>
    </row>
    <row r="43" spans="1:11" x14ac:dyDescent="0.35">
      <c r="A43" s="11" t="s">
        <v>192</v>
      </c>
      <c r="B43" s="20">
        <v>1</v>
      </c>
      <c r="C43" s="20">
        <v>0</v>
      </c>
      <c r="D43" s="20">
        <v>0</v>
      </c>
      <c r="E43" s="20">
        <v>1</v>
      </c>
      <c r="F43" s="20">
        <v>2</v>
      </c>
      <c r="G43" s="20">
        <v>0.17331022530329299</v>
      </c>
      <c r="H43" s="20">
        <v>0</v>
      </c>
      <c r="I43" s="20">
        <v>0</v>
      </c>
      <c r="J43" s="20">
        <v>3.6576444769568402E-2</v>
      </c>
      <c r="K43" s="20">
        <v>2.47188233840069E-2</v>
      </c>
    </row>
    <row r="44" spans="1:11" x14ac:dyDescent="0.35">
      <c r="A44" s="11" t="s">
        <v>193</v>
      </c>
      <c r="B44" s="20">
        <v>175</v>
      </c>
      <c r="C44" s="20">
        <v>926</v>
      </c>
      <c r="D44" s="20">
        <v>1151</v>
      </c>
      <c r="E44" s="20">
        <v>1480</v>
      </c>
      <c r="F44" s="20">
        <v>3732</v>
      </c>
      <c r="G44" s="20">
        <v>30.329289428076301</v>
      </c>
      <c r="H44" s="20">
        <v>39.896596294700601</v>
      </c>
      <c r="I44" s="20">
        <v>46.807645384302603</v>
      </c>
      <c r="J44" s="20">
        <v>54.133138258961203</v>
      </c>
      <c r="K44" s="20">
        <v>46.125324434556902</v>
      </c>
    </row>
    <row r="45" spans="1:11" x14ac:dyDescent="0.35">
      <c r="A45" s="11" t="s">
        <v>194</v>
      </c>
      <c r="B45" s="20">
        <v>129</v>
      </c>
      <c r="C45" s="20">
        <v>458</v>
      </c>
      <c r="D45" s="20">
        <v>511</v>
      </c>
      <c r="E45" s="20">
        <v>637</v>
      </c>
      <c r="F45" s="20">
        <v>1735</v>
      </c>
      <c r="G45" s="20">
        <v>22.357019064124799</v>
      </c>
      <c r="H45" s="20">
        <v>19.732873761309801</v>
      </c>
      <c r="I45" s="20">
        <v>20.780805205368001</v>
      </c>
      <c r="J45" s="20">
        <v>23.299195318215101</v>
      </c>
      <c r="K45" s="20">
        <v>21.443579285626001</v>
      </c>
    </row>
    <row r="46" spans="1:11" x14ac:dyDescent="0.35">
      <c r="A46" s="9" t="s">
        <v>195</v>
      </c>
      <c r="B46" s="18">
        <v>116</v>
      </c>
      <c r="C46" s="18">
        <v>365</v>
      </c>
      <c r="D46" s="18">
        <v>345</v>
      </c>
      <c r="E46" s="18">
        <v>408</v>
      </c>
      <c r="F46" s="18">
        <v>1234</v>
      </c>
      <c r="G46" s="18">
        <v>20.103986135182002</v>
      </c>
      <c r="H46" s="18">
        <v>15.725980180956499</v>
      </c>
      <c r="I46" s="18">
        <v>14.030093533956901</v>
      </c>
      <c r="J46" s="18">
        <v>14.923189465983899</v>
      </c>
      <c r="K46" s="18">
        <v>15.2515140279323</v>
      </c>
    </row>
    <row r="47" spans="1:11" x14ac:dyDescent="0.35">
      <c r="A47" s="9" t="s">
        <v>196</v>
      </c>
      <c r="B47" s="18">
        <v>0</v>
      </c>
      <c r="C47" s="18">
        <v>1</v>
      </c>
      <c r="D47" s="18">
        <v>3</v>
      </c>
      <c r="E47" s="18">
        <v>0</v>
      </c>
      <c r="F47" s="18">
        <v>4</v>
      </c>
      <c r="G47" s="18">
        <v>0</v>
      </c>
      <c r="H47" s="18">
        <v>4.3084877208100003E-2</v>
      </c>
      <c r="I47" s="18">
        <v>0.122000813338756</v>
      </c>
      <c r="J47" s="18">
        <v>0</v>
      </c>
      <c r="K47" s="18">
        <v>4.94376467680138E-2</v>
      </c>
    </row>
    <row r="48" spans="1:11" x14ac:dyDescent="0.35">
      <c r="A48" s="9" t="s">
        <v>197</v>
      </c>
      <c r="B48" s="18">
        <v>10</v>
      </c>
      <c r="C48" s="18">
        <v>84</v>
      </c>
      <c r="D48" s="18">
        <v>156</v>
      </c>
      <c r="E48" s="18">
        <v>206</v>
      </c>
      <c r="F48" s="18">
        <v>456</v>
      </c>
      <c r="G48" s="18">
        <v>1.7331022530329301</v>
      </c>
      <c r="H48" s="18">
        <v>3.6191296854804</v>
      </c>
      <c r="I48" s="18">
        <v>6.3440422936152903</v>
      </c>
      <c r="J48" s="18">
        <v>7.5347476225310901</v>
      </c>
      <c r="K48" s="18">
        <v>5.6358917315535804</v>
      </c>
    </row>
    <row r="49" spans="1:11" x14ac:dyDescent="0.35">
      <c r="A49" s="9" t="s">
        <v>198</v>
      </c>
      <c r="B49" s="18">
        <v>3</v>
      </c>
      <c r="C49" s="18">
        <v>8</v>
      </c>
      <c r="D49" s="18">
        <v>7</v>
      </c>
      <c r="E49" s="18">
        <v>23</v>
      </c>
      <c r="F49" s="18">
        <v>41</v>
      </c>
      <c r="G49" s="18">
        <v>0.51993067590987896</v>
      </c>
      <c r="H49" s="18">
        <v>0.34467901766480002</v>
      </c>
      <c r="I49" s="18">
        <v>0.28466856445709598</v>
      </c>
      <c r="J49" s="18">
        <v>0.84125822970007302</v>
      </c>
      <c r="K49" s="18">
        <v>0.50673587937214204</v>
      </c>
    </row>
    <row r="50" spans="1:11" x14ac:dyDescent="0.35">
      <c r="A50" s="11" t="s">
        <v>199</v>
      </c>
      <c r="B50" s="20">
        <v>6</v>
      </c>
      <c r="C50" s="20">
        <v>41</v>
      </c>
      <c r="D50" s="20">
        <v>82</v>
      </c>
      <c r="E50" s="20">
        <v>160</v>
      </c>
      <c r="F50" s="20">
        <v>289</v>
      </c>
      <c r="G50" s="20">
        <v>1.0398613518197599</v>
      </c>
      <c r="H50" s="20">
        <v>1.7664799655321</v>
      </c>
      <c r="I50" s="20">
        <v>3.3346888979259899</v>
      </c>
      <c r="J50" s="20">
        <v>5.8522311631309396</v>
      </c>
      <c r="K50" s="20">
        <v>3.571869978989</v>
      </c>
    </row>
    <row r="51" spans="1:11" x14ac:dyDescent="0.35">
      <c r="A51" s="9" t="s">
        <v>200</v>
      </c>
      <c r="B51" s="18">
        <v>0</v>
      </c>
      <c r="C51" s="18">
        <v>21</v>
      </c>
      <c r="D51" s="18">
        <v>58</v>
      </c>
      <c r="E51" s="18">
        <v>134</v>
      </c>
      <c r="F51" s="18">
        <v>213</v>
      </c>
      <c r="G51" s="18">
        <v>0</v>
      </c>
      <c r="H51" s="18">
        <v>0.90478242137009901</v>
      </c>
      <c r="I51" s="18">
        <v>2.35868239121594</v>
      </c>
      <c r="J51" s="18">
        <v>4.9012435991221697</v>
      </c>
      <c r="K51" s="18">
        <v>2.6325546903967401</v>
      </c>
    </row>
    <row r="52" spans="1:11" x14ac:dyDescent="0.35">
      <c r="A52" s="9" t="s">
        <v>201</v>
      </c>
      <c r="B52" s="18">
        <v>1</v>
      </c>
      <c r="C52" s="18">
        <v>9</v>
      </c>
      <c r="D52" s="18">
        <v>7</v>
      </c>
      <c r="E52" s="18">
        <v>9</v>
      </c>
      <c r="F52" s="18">
        <v>26</v>
      </c>
      <c r="G52" s="18">
        <v>0.17331022530329299</v>
      </c>
      <c r="H52" s="18">
        <v>0.38776389487289997</v>
      </c>
      <c r="I52" s="18">
        <v>0.28466856445709598</v>
      </c>
      <c r="J52" s="18">
        <v>0.329188002926116</v>
      </c>
      <c r="K52" s="18">
        <v>0.32134470399208998</v>
      </c>
    </row>
    <row r="53" spans="1:11" x14ac:dyDescent="0.35">
      <c r="A53" s="9" t="s">
        <v>202</v>
      </c>
      <c r="B53" s="18">
        <v>1</v>
      </c>
      <c r="C53" s="18">
        <v>5</v>
      </c>
      <c r="D53" s="18">
        <v>6</v>
      </c>
      <c r="E53" s="18">
        <v>9</v>
      </c>
      <c r="F53" s="18">
        <v>21</v>
      </c>
      <c r="G53" s="18">
        <v>0.17331022530329299</v>
      </c>
      <c r="H53" s="18">
        <v>0.21542438604049999</v>
      </c>
      <c r="I53" s="18">
        <v>0.24400162667751099</v>
      </c>
      <c r="J53" s="18">
        <v>0.329188002926116</v>
      </c>
      <c r="K53" s="18">
        <v>0.25954764553207299</v>
      </c>
    </row>
    <row r="54" spans="1:11" x14ac:dyDescent="0.35">
      <c r="A54" s="9" t="s">
        <v>203</v>
      </c>
      <c r="B54" s="18">
        <v>0</v>
      </c>
      <c r="C54" s="18">
        <v>0</v>
      </c>
      <c r="D54" s="18">
        <v>1</v>
      </c>
      <c r="E54" s="18">
        <v>3</v>
      </c>
      <c r="F54" s="18">
        <v>4</v>
      </c>
      <c r="G54" s="18">
        <v>0</v>
      </c>
      <c r="H54" s="18">
        <v>0</v>
      </c>
      <c r="I54" s="18">
        <v>4.0666937779585202E-2</v>
      </c>
      <c r="J54" s="18">
        <v>0.109729334308705</v>
      </c>
      <c r="K54" s="18">
        <v>4.94376467680138E-2</v>
      </c>
    </row>
    <row r="55" spans="1:11" x14ac:dyDescent="0.35">
      <c r="A55" s="9" t="s">
        <v>204</v>
      </c>
      <c r="B55" s="18">
        <v>4</v>
      </c>
      <c r="C55" s="18">
        <v>6</v>
      </c>
      <c r="D55" s="18">
        <v>10</v>
      </c>
      <c r="E55" s="18">
        <v>5</v>
      </c>
      <c r="F55" s="18">
        <v>25</v>
      </c>
      <c r="G55" s="18">
        <v>0.69324090121317195</v>
      </c>
      <c r="H55" s="18">
        <v>0.25850926324860002</v>
      </c>
      <c r="I55" s="18">
        <v>0.40666937779585199</v>
      </c>
      <c r="J55" s="18">
        <v>0.182882223847842</v>
      </c>
      <c r="K55" s="18">
        <v>0.30898529230008698</v>
      </c>
    </row>
    <row r="56" spans="1:11" x14ac:dyDescent="0.35">
      <c r="A56" s="11" t="s">
        <v>205</v>
      </c>
      <c r="B56" s="20">
        <v>40</v>
      </c>
      <c r="C56" s="20">
        <v>427</v>
      </c>
      <c r="D56" s="20">
        <v>558</v>
      </c>
      <c r="E56" s="20">
        <v>683</v>
      </c>
      <c r="F56" s="20">
        <v>1708</v>
      </c>
      <c r="G56" s="20">
        <v>6.9324090121317203</v>
      </c>
      <c r="H56" s="20">
        <v>18.397242567858701</v>
      </c>
      <c r="I56" s="20">
        <v>22.692151281008499</v>
      </c>
      <c r="J56" s="20">
        <v>24.9817117776152</v>
      </c>
      <c r="K56" s="20">
        <v>21.109875169941901</v>
      </c>
    </row>
    <row r="57" spans="1:11" x14ac:dyDescent="0.35">
      <c r="A57" s="9" t="s">
        <v>206</v>
      </c>
      <c r="B57" s="18">
        <v>0</v>
      </c>
      <c r="C57" s="18">
        <v>0</v>
      </c>
      <c r="D57" s="18">
        <v>0</v>
      </c>
      <c r="E57" s="18">
        <v>1</v>
      </c>
      <c r="F57" s="18">
        <v>1</v>
      </c>
      <c r="G57" s="18">
        <v>0</v>
      </c>
      <c r="H57" s="18">
        <v>0</v>
      </c>
      <c r="I57" s="18">
        <v>0</v>
      </c>
      <c r="J57" s="18">
        <v>3.6576444769568402E-2</v>
      </c>
      <c r="K57" s="18">
        <v>1.23594116920035E-2</v>
      </c>
    </row>
    <row r="58" spans="1:11" x14ac:dyDescent="0.35">
      <c r="A58" s="9" t="s">
        <v>207</v>
      </c>
      <c r="B58" s="18">
        <v>0</v>
      </c>
      <c r="C58" s="18">
        <v>0</v>
      </c>
      <c r="D58" s="18">
        <v>0</v>
      </c>
      <c r="E58" s="18">
        <v>0</v>
      </c>
      <c r="F58" s="18">
        <v>0</v>
      </c>
      <c r="G58" s="18">
        <v>0</v>
      </c>
      <c r="H58" s="18">
        <v>0</v>
      </c>
      <c r="I58" s="18">
        <v>0</v>
      </c>
      <c r="J58" s="18">
        <v>0</v>
      </c>
      <c r="K58" s="18">
        <v>0</v>
      </c>
    </row>
    <row r="59" spans="1:11" x14ac:dyDescent="0.35">
      <c r="A59" s="9" t="s">
        <v>208</v>
      </c>
      <c r="B59" s="18">
        <v>0</v>
      </c>
      <c r="C59" s="18">
        <v>0</v>
      </c>
      <c r="D59" s="18">
        <v>0</v>
      </c>
      <c r="E59" s="18">
        <v>3</v>
      </c>
      <c r="F59" s="18">
        <v>3</v>
      </c>
      <c r="G59" s="18">
        <v>0</v>
      </c>
      <c r="H59" s="18">
        <v>0</v>
      </c>
      <c r="I59" s="18">
        <v>0</v>
      </c>
      <c r="J59" s="18">
        <v>0.109729334308705</v>
      </c>
      <c r="K59" s="18">
        <v>3.70782350760104E-2</v>
      </c>
    </row>
    <row r="60" spans="1:11" x14ac:dyDescent="0.35">
      <c r="A60" s="9" t="s">
        <v>209</v>
      </c>
      <c r="B60" s="18">
        <v>38</v>
      </c>
      <c r="C60" s="18">
        <v>418</v>
      </c>
      <c r="D60" s="18">
        <v>554</v>
      </c>
      <c r="E60" s="18">
        <v>674</v>
      </c>
      <c r="F60" s="18">
        <v>1684</v>
      </c>
      <c r="G60" s="18">
        <v>6.5857885615251304</v>
      </c>
      <c r="H60" s="18">
        <v>18.0094786729858</v>
      </c>
      <c r="I60" s="18">
        <v>22.5294835298902</v>
      </c>
      <c r="J60" s="18">
        <v>24.652523774689101</v>
      </c>
      <c r="K60" s="18">
        <v>20.8132492893338</v>
      </c>
    </row>
    <row r="61" spans="1:11" x14ac:dyDescent="0.35">
      <c r="A61" s="9" t="s">
        <v>210</v>
      </c>
      <c r="B61" s="18">
        <v>1</v>
      </c>
      <c r="C61" s="18">
        <v>0</v>
      </c>
      <c r="D61" s="18">
        <v>0</v>
      </c>
      <c r="E61" s="18">
        <v>1</v>
      </c>
      <c r="F61" s="18">
        <v>2</v>
      </c>
      <c r="G61" s="18">
        <v>0.17331022530329299</v>
      </c>
      <c r="H61" s="18">
        <v>0</v>
      </c>
      <c r="I61" s="18">
        <v>0</v>
      </c>
      <c r="J61" s="18">
        <v>3.6576444769568402E-2</v>
      </c>
      <c r="K61" s="18">
        <v>2.47188233840069E-2</v>
      </c>
    </row>
    <row r="62" spans="1:11" x14ac:dyDescent="0.35">
      <c r="A62" s="9" t="s">
        <v>211</v>
      </c>
      <c r="B62" s="18">
        <v>0</v>
      </c>
      <c r="C62" s="18">
        <v>0</v>
      </c>
      <c r="D62" s="18">
        <v>0</v>
      </c>
      <c r="E62" s="18">
        <v>0</v>
      </c>
      <c r="F62" s="18">
        <v>0</v>
      </c>
      <c r="G62" s="18">
        <v>0</v>
      </c>
      <c r="H62" s="18">
        <v>0</v>
      </c>
      <c r="I62" s="18">
        <v>0</v>
      </c>
      <c r="J62" s="18">
        <v>0</v>
      </c>
      <c r="K62" s="18">
        <v>0</v>
      </c>
    </row>
    <row r="63" spans="1:11" x14ac:dyDescent="0.35">
      <c r="A63" s="9" t="s">
        <v>212</v>
      </c>
      <c r="B63" s="18">
        <v>0</v>
      </c>
      <c r="C63" s="18">
        <v>1</v>
      </c>
      <c r="D63" s="18">
        <v>0</v>
      </c>
      <c r="E63" s="18">
        <v>0</v>
      </c>
      <c r="F63" s="18">
        <v>1</v>
      </c>
      <c r="G63" s="18">
        <v>0</v>
      </c>
      <c r="H63" s="18">
        <v>4.3084877208100003E-2</v>
      </c>
      <c r="I63" s="18">
        <v>0</v>
      </c>
      <c r="J63" s="18">
        <v>0</v>
      </c>
      <c r="K63" s="18">
        <v>1.23594116920035E-2</v>
      </c>
    </row>
    <row r="64" spans="1:11" x14ac:dyDescent="0.35">
      <c r="A64" s="9" t="s">
        <v>213</v>
      </c>
      <c r="B64" s="18">
        <v>1</v>
      </c>
      <c r="C64" s="18">
        <v>8</v>
      </c>
      <c r="D64" s="18">
        <v>4</v>
      </c>
      <c r="E64" s="18">
        <v>4</v>
      </c>
      <c r="F64" s="18">
        <v>17</v>
      </c>
      <c r="G64" s="18">
        <v>0.17331022530329299</v>
      </c>
      <c r="H64" s="18">
        <v>0.34467901766480002</v>
      </c>
      <c r="I64" s="18">
        <v>0.162667751118341</v>
      </c>
      <c r="J64" s="18">
        <v>0.146305779078274</v>
      </c>
      <c r="K64" s="18">
        <v>0.210109998764059</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K65"/>
  <sheetViews>
    <sheetView showGridLines="0" workbookViewId="0"/>
  </sheetViews>
  <sheetFormatPr defaultColWidth="11.07421875" defaultRowHeight="15.5" x14ac:dyDescent="0.35"/>
  <cols>
    <col min="1" max="1" width="37.69140625" customWidth="1"/>
    <col min="2" max="11" width="10.69140625" customWidth="1"/>
  </cols>
  <sheetData>
    <row r="1" spans="1:11" ht="20" x14ac:dyDescent="0.4">
      <c r="A1" s="5" t="s">
        <v>490</v>
      </c>
    </row>
    <row r="2" spans="1:11" x14ac:dyDescent="0.35">
      <c r="A2" t="s">
        <v>12</v>
      </c>
    </row>
    <row r="3" spans="1:11" x14ac:dyDescent="0.35">
      <c r="A3" t="s">
        <v>423</v>
      </c>
    </row>
    <row r="4" spans="1:11" ht="46.5" x14ac:dyDescent="0.35">
      <c r="A4" s="21" t="s">
        <v>143</v>
      </c>
      <c r="B4" s="21" t="s">
        <v>264</v>
      </c>
      <c r="C4" s="21" t="s">
        <v>265</v>
      </c>
      <c r="D4" s="21" t="s">
        <v>266</v>
      </c>
      <c r="E4" s="21" t="s">
        <v>267</v>
      </c>
      <c r="F4" s="21" t="s">
        <v>488</v>
      </c>
      <c r="G4" s="21" t="s">
        <v>269</v>
      </c>
      <c r="H4" s="21" t="s">
        <v>270</v>
      </c>
      <c r="I4" s="21" t="s">
        <v>271</v>
      </c>
      <c r="J4" s="21" t="s">
        <v>272</v>
      </c>
      <c r="K4" s="21" t="s">
        <v>317</v>
      </c>
    </row>
    <row r="5" spans="1:11" x14ac:dyDescent="0.35">
      <c r="A5" s="11" t="s">
        <v>154</v>
      </c>
      <c r="B5" s="20">
        <v>81</v>
      </c>
      <c r="C5" s="20">
        <v>574</v>
      </c>
      <c r="D5" s="20">
        <v>899</v>
      </c>
      <c r="E5" s="20">
        <v>1049</v>
      </c>
      <c r="F5" s="20">
        <v>2603</v>
      </c>
      <c r="G5" s="20">
        <v>100</v>
      </c>
      <c r="H5" s="20">
        <v>100</v>
      </c>
      <c r="I5" s="20">
        <v>100</v>
      </c>
      <c r="J5" s="20">
        <v>100</v>
      </c>
      <c r="K5" s="20">
        <v>100</v>
      </c>
    </row>
    <row r="6" spans="1:11" x14ac:dyDescent="0.35">
      <c r="A6" s="11" t="s">
        <v>155</v>
      </c>
      <c r="B6" s="20">
        <v>49</v>
      </c>
      <c r="C6" s="20">
        <v>278</v>
      </c>
      <c r="D6" s="20">
        <v>429</v>
      </c>
      <c r="E6" s="20">
        <v>382</v>
      </c>
      <c r="F6" s="20">
        <v>1138</v>
      </c>
      <c r="G6" s="20">
        <v>60.493827160493801</v>
      </c>
      <c r="H6" s="20">
        <v>48.432055749128899</v>
      </c>
      <c r="I6" s="20">
        <v>47.719688542825402</v>
      </c>
      <c r="J6" s="20">
        <v>36.415633937082902</v>
      </c>
      <c r="K6" s="20">
        <v>43.718786016135198</v>
      </c>
    </row>
    <row r="7" spans="1:11" x14ac:dyDescent="0.35">
      <c r="A7" s="11" t="s">
        <v>156</v>
      </c>
      <c r="B7" s="20">
        <v>9</v>
      </c>
      <c r="C7" s="20">
        <v>47</v>
      </c>
      <c r="D7" s="20">
        <v>30</v>
      </c>
      <c r="E7" s="20">
        <v>47</v>
      </c>
      <c r="F7" s="20">
        <v>133</v>
      </c>
      <c r="G7" s="20">
        <v>11.1111111111111</v>
      </c>
      <c r="H7" s="20">
        <v>8.1881533101045303</v>
      </c>
      <c r="I7" s="20">
        <v>3.3370411568409302</v>
      </c>
      <c r="J7" s="20">
        <v>4.4804575786463303</v>
      </c>
      <c r="K7" s="20">
        <v>5.10948905109489</v>
      </c>
    </row>
    <row r="8" spans="1:11" x14ac:dyDescent="0.35">
      <c r="A8" s="9" t="s">
        <v>157</v>
      </c>
      <c r="B8" s="18">
        <v>0</v>
      </c>
      <c r="C8" s="18">
        <v>0</v>
      </c>
      <c r="D8" s="18">
        <v>0</v>
      </c>
      <c r="E8" s="18">
        <v>0</v>
      </c>
      <c r="F8" s="18">
        <v>0</v>
      </c>
      <c r="G8" s="18">
        <v>0</v>
      </c>
      <c r="H8" s="18">
        <v>0</v>
      </c>
      <c r="I8" s="18">
        <v>0</v>
      </c>
      <c r="J8" s="18">
        <v>0</v>
      </c>
      <c r="K8" s="18">
        <v>0</v>
      </c>
    </row>
    <row r="9" spans="1:11" x14ac:dyDescent="0.35">
      <c r="A9" s="9" t="s">
        <v>158</v>
      </c>
      <c r="B9" s="18">
        <v>0</v>
      </c>
      <c r="C9" s="18">
        <v>0</v>
      </c>
      <c r="D9" s="18">
        <v>0</v>
      </c>
      <c r="E9" s="18">
        <v>0</v>
      </c>
      <c r="F9" s="18">
        <v>0</v>
      </c>
      <c r="G9" s="18">
        <v>0</v>
      </c>
      <c r="H9" s="18">
        <v>0</v>
      </c>
      <c r="I9" s="18">
        <v>0</v>
      </c>
      <c r="J9" s="18">
        <v>0</v>
      </c>
      <c r="K9" s="18">
        <v>0</v>
      </c>
    </row>
    <row r="10" spans="1:11" x14ac:dyDescent="0.35">
      <c r="A10" s="9" t="s">
        <v>159</v>
      </c>
      <c r="B10" s="18">
        <v>0</v>
      </c>
      <c r="C10" s="18">
        <v>0</v>
      </c>
      <c r="D10" s="18">
        <v>0</v>
      </c>
      <c r="E10" s="18">
        <v>0</v>
      </c>
      <c r="F10" s="18">
        <v>0</v>
      </c>
      <c r="G10" s="18">
        <v>0</v>
      </c>
      <c r="H10" s="18">
        <v>0</v>
      </c>
      <c r="I10" s="18">
        <v>0</v>
      </c>
      <c r="J10" s="18">
        <v>0</v>
      </c>
      <c r="K10" s="18">
        <v>0</v>
      </c>
    </row>
    <row r="11" spans="1:11" x14ac:dyDescent="0.35">
      <c r="A11" s="9" t="s">
        <v>160</v>
      </c>
      <c r="B11" s="18">
        <v>9</v>
      </c>
      <c r="C11" s="18">
        <v>46</v>
      </c>
      <c r="D11" s="18">
        <v>30</v>
      </c>
      <c r="E11" s="18">
        <v>47</v>
      </c>
      <c r="F11" s="18">
        <v>132</v>
      </c>
      <c r="G11" s="18">
        <v>11.1111111111111</v>
      </c>
      <c r="H11" s="18">
        <v>8.0139372822299606</v>
      </c>
      <c r="I11" s="18">
        <v>3.3370411568409302</v>
      </c>
      <c r="J11" s="18">
        <v>4.4804575786463303</v>
      </c>
      <c r="K11" s="18">
        <v>5.0710718401844002</v>
      </c>
    </row>
    <row r="12" spans="1:11" x14ac:dyDescent="0.35">
      <c r="A12" s="9" t="s">
        <v>161</v>
      </c>
      <c r="B12" s="18">
        <v>0</v>
      </c>
      <c r="C12" s="18">
        <v>1</v>
      </c>
      <c r="D12" s="18">
        <v>0</v>
      </c>
      <c r="E12" s="18">
        <v>0</v>
      </c>
      <c r="F12" s="18">
        <v>1</v>
      </c>
      <c r="G12" s="18">
        <v>0</v>
      </c>
      <c r="H12" s="18">
        <v>0.174216027874564</v>
      </c>
      <c r="I12" s="18">
        <v>0</v>
      </c>
      <c r="J12" s="18">
        <v>0</v>
      </c>
      <c r="K12" s="18">
        <v>3.8417210910487901E-2</v>
      </c>
    </row>
    <row r="13" spans="1:11" x14ac:dyDescent="0.35">
      <c r="A13" s="9" t="s">
        <v>162</v>
      </c>
      <c r="B13" s="18">
        <v>0</v>
      </c>
      <c r="C13" s="18">
        <v>0</v>
      </c>
      <c r="D13" s="18">
        <v>0</v>
      </c>
      <c r="E13" s="18">
        <v>0</v>
      </c>
      <c r="F13" s="18">
        <v>0</v>
      </c>
      <c r="G13" s="18">
        <v>0</v>
      </c>
      <c r="H13" s="18">
        <v>0</v>
      </c>
      <c r="I13" s="18">
        <v>0</v>
      </c>
      <c r="J13" s="18">
        <v>0</v>
      </c>
      <c r="K13" s="18">
        <v>0</v>
      </c>
    </row>
    <row r="14" spans="1:11" x14ac:dyDescent="0.35">
      <c r="A14" s="9" t="s">
        <v>163</v>
      </c>
      <c r="B14" s="18">
        <v>0</v>
      </c>
      <c r="C14" s="18">
        <v>0</v>
      </c>
      <c r="D14" s="18">
        <v>0</v>
      </c>
      <c r="E14" s="18">
        <v>0</v>
      </c>
      <c r="F14" s="18">
        <v>0</v>
      </c>
      <c r="G14" s="18">
        <v>0</v>
      </c>
      <c r="H14" s="18">
        <v>0</v>
      </c>
      <c r="I14" s="18">
        <v>0</v>
      </c>
      <c r="J14" s="18">
        <v>0</v>
      </c>
      <c r="K14" s="18">
        <v>0</v>
      </c>
    </row>
    <row r="15" spans="1:11" x14ac:dyDescent="0.35">
      <c r="A15" s="11" t="s">
        <v>164</v>
      </c>
      <c r="B15" s="20">
        <v>0</v>
      </c>
      <c r="C15" s="20">
        <v>0</v>
      </c>
      <c r="D15" s="20">
        <v>0</v>
      </c>
      <c r="E15" s="20">
        <v>0</v>
      </c>
      <c r="F15" s="20">
        <v>0</v>
      </c>
      <c r="G15" s="20">
        <v>0</v>
      </c>
      <c r="H15" s="20">
        <v>0</v>
      </c>
      <c r="I15" s="20">
        <v>0</v>
      </c>
      <c r="J15" s="20">
        <v>0</v>
      </c>
      <c r="K15" s="20">
        <v>0</v>
      </c>
    </row>
    <row r="16" spans="1:11" x14ac:dyDescent="0.35">
      <c r="A16" s="9" t="s">
        <v>165</v>
      </c>
      <c r="B16" s="18">
        <v>0</v>
      </c>
      <c r="C16" s="18">
        <v>0</v>
      </c>
      <c r="D16" s="18">
        <v>0</v>
      </c>
      <c r="E16" s="18">
        <v>0</v>
      </c>
      <c r="F16" s="18">
        <v>0</v>
      </c>
      <c r="G16" s="18">
        <v>0</v>
      </c>
      <c r="H16" s="18">
        <v>0</v>
      </c>
      <c r="I16" s="18">
        <v>0</v>
      </c>
      <c r="J16" s="18">
        <v>0</v>
      </c>
      <c r="K16" s="18">
        <v>0</v>
      </c>
    </row>
    <row r="17" spans="1:11" x14ac:dyDescent="0.35">
      <c r="A17" s="9" t="s">
        <v>166</v>
      </c>
      <c r="B17" s="18">
        <v>0</v>
      </c>
      <c r="C17" s="18">
        <v>0</v>
      </c>
      <c r="D17" s="18">
        <v>0</v>
      </c>
      <c r="E17" s="18">
        <v>0</v>
      </c>
      <c r="F17" s="18">
        <v>0</v>
      </c>
      <c r="G17" s="18">
        <v>0</v>
      </c>
      <c r="H17" s="18">
        <v>0</v>
      </c>
      <c r="I17" s="18">
        <v>0</v>
      </c>
      <c r="J17" s="18">
        <v>0</v>
      </c>
      <c r="K17" s="18">
        <v>0</v>
      </c>
    </row>
    <row r="18" spans="1:11" x14ac:dyDescent="0.35">
      <c r="A18" s="9" t="s">
        <v>167</v>
      </c>
      <c r="B18" s="18">
        <v>0</v>
      </c>
      <c r="C18" s="18">
        <v>0</v>
      </c>
      <c r="D18" s="18">
        <v>0</v>
      </c>
      <c r="E18" s="18">
        <v>0</v>
      </c>
      <c r="F18" s="18">
        <v>0</v>
      </c>
      <c r="G18" s="18">
        <v>0</v>
      </c>
      <c r="H18" s="18">
        <v>0</v>
      </c>
      <c r="I18" s="18">
        <v>0</v>
      </c>
      <c r="J18" s="18">
        <v>0</v>
      </c>
      <c r="K18" s="18">
        <v>0</v>
      </c>
    </row>
    <row r="19" spans="1:11" x14ac:dyDescent="0.35">
      <c r="A19" s="9" t="s">
        <v>168</v>
      </c>
      <c r="B19" s="18">
        <v>0</v>
      </c>
      <c r="C19" s="18">
        <v>0</v>
      </c>
      <c r="D19" s="18">
        <v>0</v>
      </c>
      <c r="E19" s="18">
        <v>0</v>
      </c>
      <c r="F19" s="18">
        <v>0</v>
      </c>
      <c r="G19" s="18">
        <v>0</v>
      </c>
      <c r="H19" s="18">
        <v>0</v>
      </c>
      <c r="I19" s="18">
        <v>0</v>
      </c>
      <c r="J19" s="18">
        <v>0</v>
      </c>
      <c r="K19" s="18">
        <v>0</v>
      </c>
    </row>
    <row r="20" spans="1:11" x14ac:dyDescent="0.35">
      <c r="A20" s="9" t="s">
        <v>169</v>
      </c>
      <c r="B20" s="18">
        <v>0</v>
      </c>
      <c r="C20" s="18">
        <v>0</v>
      </c>
      <c r="D20" s="18">
        <v>0</v>
      </c>
      <c r="E20" s="18">
        <v>0</v>
      </c>
      <c r="F20" s="18">
        <v>0</v>
      </c>
      <c r="G20" s="18">
        <v>0</v>
      </c>
      <c r="H20" s="18">
        <v>0</v>
      </c>
      <c r="I20" s="18">
        <v>0</v>
      </c>
      <c r="J20" s="18">
        <v>0</v>
      </c>
      <c r="K20" s="18">
        <v>0</v>
      </c>
    </row>
    <row r="21" spans="1:11" x14ac:dyDescent="0.35">
      <c r="A21" s="9" t="s">
        <v>170</v>
      </c>
      <c r="B21" s="18">
        <v>0</v>
      </c>
      <c r="C21" s="18">
        <v>0</v>
      </c>
      <c r="D21" s="18">
        <v>0</v>
      </c>
      <c r="E21" s="18">
        <v>0</v>
      </c>
      <c r="F21" s="18">
        <v>0</v>
      </c>
      <c r="G21" s="18">
        <v>0</v>
      </c>
      <c r="H21" s="18">
        <v>0</v>
      </c>
      <c r="I21" s="18">
        <v>0</v>
      </c>
      <c r="J21" s="18">
        <v>0</v>
      </c>
      <c r="K21" s="18">
        <v>0</v>
      </c>
    </row>
    <row r="22" spans="1:11" x14ac:dyDescent="0.35">
      <c r="A22" s="9" t="s">
        <v>171</v>
      </c>
      <c r="B22" s="18">
        <v>0</v>
      </c>
      <c r="C22" s="18">
        <v>0</v>
      </c>
      <c r="D22" s="18">
        <v>0</v>
      </c>
      <c r="E22" s="18">
        <v>0</v>
      </c>
      <c r="F22" s="18">
        <v>0</v>
      </c>
      <c r="G22" s="18">
        <v>0</v>
      </c>
      <c r="H22" s="18">
        <v>0</v>
      </c>
      <c r="I22" s="18">
        <v>0</v>
      </c>
      <c r="J22" s="18">
        <v>0</v>
      </c>
      <c r="K22" s="18">
        <v>0</v>
      </c>
    </row>
    <row r="23" spans="1:11" x14ac:dyDescent="0.35">
      <c r="A23" s="9" t="s">
        <v>172</v>
      </c>
      <c r="B23" s="18">
        <v>0</v>
      </c>
      <c r="C23" s="18">
        <v>0</v>
      </c>
      <c r="D23" s="18">
        <v>0</v>
      </c>
      <c r="E23" s="18">
        <v>0</v>
      </c>
      <c r="F23" s="18">
        <v>0</v>
      </c>
      <c r="G23" s="18">
        <v>0</v>
      </c>
      <c r="H23" s="18">
        <v>0</v>
      </c>
      <c r="I23" s="18">
        <v>0</v>
      </c>
      <c r="J23" s="18">
        <v>0</v>
      </c>
      <c r="K23" s="18">
        <v>0</v>
      </c>
    </row>
    <row r="24" spans="1:11" x14ac:dyDescent="0.35">
      <c r="A24" s="11" t="s">
        <v>173</v>
      </c>
      <c r="B24" s="20">
        <v>13</v>
      </c>
      <c r="C24" s="20">
        <v>110</v>
      </c>
      <c r="D24" s="20">
        <v>176</v>
      </c>
      <c r="E24" s="20">
        <v>158</v>
      </c>
      <c r="F24" s="20">
        <v>457</v>
      </c>
      <c r="G24" s="20">
        <v>16.049382716049401</v>
      </c>
      <c r="H24" s="20">
        <v>19.163763066202101</v>
      </c>
      <c r="I24" s="20">
        <v>19.577308120133502</v>
      </c>
      <c r="J24" s="20">
        <v>15.0619637750238</v>
      </c>
      <c r="K24" s="20">
        <v>17.556665386093002</v>
      </c>
    </row>
    <row r="25" spans="1:11" x14ac:dyDescent="0.35">
      <c r="A25" s="9" t="s">
        <v>174</v>
      </c>
      <c r="B25" s="18">
        <v>0</v>
      </c>
      <c r="C25" s="18">
        <v>0</v>
      </c>
      <c r="D25" s="18">
        <v>0</v>
      </c>
      <c r="E25" s="18">
        <v>0</v>
      </c>
      <c r="F25" s="18">
        <v>0</v>
      </c>
      <c r="G25" s="18">
        <v>0</v>
      </c>
      <c r="H25" s="18">
        <v>0</v>
      </c>
      <c r="I25" s="18">
        <v>0</v>
      </c>
      <c r="J25" s="18">
        <v>0</v>
      </c>
      <c r="K25" s="18">
        <v>0</v>
      </c>
    </row>
    <row r="26" spans="1:11" x14ac:dyDescent="0.35">
      <c r="A26" s="9" t="s">
        <v>175</v>
      </c>
      <c r="B26" s="18">
        <v>0</v>
      </c>
      <c r="C26" s="18">
        <v>0</v>
      </c>
      <c r="D26" s="18">
        <v>0</v>
      </c>
      <c r="E26" s="18">
        <v>1</v>
      </c>
      <c r="F26" s="18">
        <v>1</v>
      </c>
      <c r="G26" s="18">
        <v>0</v>
      </c>
      <c r="H26" s="18">
        <v>0</v>
      </c>
      <c r="I26" s="18">
        <v>0</v>
      </c>
      <c r="J26" s="18">
        <v>9.5328884652049597E-2</v>
      </c>
      <c r="K26" s="18">
        <v>3.8417210910487901E-2</v>
      </c>
    </row>
    <row r="27" spans="1:11" x14ac:dyDescent="0.35">
      <c r="A27" s="9" t="s">
        <v>176</v>
      </c>
      <c r="B27" s="18">
        <v>0</v>
      </c>
      <c r="C27" s="18">
        <v>0</v>
      </c>
      <c r="D27" s="18">
        <v>0</v>
      </c>
      <c r="E27" s="18">
        <v>0</v>
      </c>
      <c r="F27" s="18">
        <v>0</v>
      </c>
      <c r="G27" s="18">
        <v>0</v>
      </c>
      <c r="H27" s="18">
        <v>0</v>
      </c>
      <c r="I27" s="18">
        <v>0</v>
      </c>
      <c r="J27" s="18">
        <v>0</v>
      </c>
      <c r="K27" s="18">
        <v>0</v>
      </c>
    </row>
    <row r="28" spans="1:11" x14ac:dyDescent="0.35">
      <c r="A28" s="9" t="s">
        <v>177</v>
      </c>
      <c r="B28" s="18">
        <v>0</v>
      </c>
      <c r="C28" s="18">
        <v>0</v>
      </c>
      <c r="D28" s="18">
        <v>0</v>
      </c>
      <c r="E28" s="18">
        <v>0</v>
      </c>
      <c r="F28" s="18">
        <v>0</v>
      </c>
      <c r="G28" s="18">
        <v>0</v>
      </c>
      <c r="H28" s="18">
        <v>0</v>
      </c>
      <c r="I28" s="18">
        <v>0</v>
      </c>
      <c r="J28" s="18">
        <v>0</v>
      </c>
      <c r="K28" s="18">
        <v>0</v>
      </c>
    </row>
    <row r="29" spans="1:11" x14ac:dyDescent="0.35">
      <c r="A29" s="9" t="s">
        <v>178</v>
      </c>
      <c r="B29" s="18">
        <v>10</v>
      </c>
      <c r="C29" s="18">
        <v>87</v>
      </c>
      <c r="D29" s="18">
        <v>150</v>
      </c>
      <c r="E29" s="18">
        <v>137</v>
      </c>
      <c r="F29" s="18">
        <v>384</v>
      </c>
      <c r="G29" s="18">
        <v>12.3456790123457</v>
      </c>
      <c r="H29" s="18">
        <v>15.156794425087099</v>
      </c>
      <c r="I29" s="18">
        <v>16.685205784204701</v>
      </c>
      <c r="J29" s="18">
        <v>13.060057197330799</v>
      </c>
      <c r="K29" s="18">
        <v>14.7522089896274</v>
      </c>
    </row>
    <row r="30" spans="1:11" x14ac:dyDescent="0.35">
      <c r="A30" s="9" t="s">
        <v>179</v>
      </c>
      <c r="B30" s="18">
        <v>3</v>
      </c>
      <c r="C30" s="18">
        <v>23</v>
      </c>
      <c r="D30" s="18">
        <v>21</v>
      </c>
      <c r="E30" s="18">
        <v>16</v>
      </c>
      <c r="F30" s="18">
        <v>63</v>
      </c>
      <c r="G30" s="18">
        <v>3.7037037037037002</v>
      </c>
      <c r="H30" s="18">
        <v>4.0069686411149803</v>
      </c>
      <c r="I30" s="18">
        <v>2.3359288097886499</v>
      </c>
      <c r="J30" s="18">
        <v>1.52526215443279</v>
      </c>
      <c r="K30" s="18">
        <v>2.4202842873607402</v>
      </c>
    </row>
    <row r="31" spans="1:11" x14ac:dyDescent="0.35">
      <c r="A31" s="9" t="s">
        <v>180</v>
      </c>
      <c r="B31" s="18">
        <v>0</v>
      </c>
      <c r="C31" s="18">
        <v>0</v>
      </c>
      <c r="D31" s="18">
        <v>4</v>
      </c>
      <c r="E31" s="18">
        <v>3</v>
      </c>
      <c r="F31" s="18">
        <v>7</v>
      </c>
      <c r="G31" s="18">
        <v>0</v>
      </c>
      <c r="H31" s="18">
        <v>0</v>
      </c>
      <c r="I31" s="18">
        <v>0.444938820912125</v>
      </c>
      <c r="J31" s="18">
        <v>0.28598665395614897</v>
      </c>
      <c r="K31" s="18">
        <v>0.26892047637341499</v>
      </c>
    </row>
    <row r="32" spans="1:11" x14ac:dyDescent="0.35">
      <c r="A32" s="9" t="s">
        <v>181</v>
      </c>
      <c r="B32" s="18">
        <v>0</v>
      </c>
      <c r="C32" s="18">
        <v>0</v>
      </c>
      <c r="D32" s="18">
        <v>1</v>
      </c>
      <c r="E32" s="18">
        <v>1</v>
      </c>
      <c r="F32" s="18">
        <v>2</v>
      </c>
      <c r="G32" s="18">
        <v>0</v>
      </c>
      <c r="H32" s="18">
        <v>0</v>
      </c>
      <c r="I32" s="18">
        <v>0.111234705228031</v>
      </c>
      <c r="J32" s="18">
        <v>9.5328884652049597E-2</v>
      </c>
      <c r="K32" s="18">
        <v>7.6834421820975801E-2</v>
      </c>
    </row>
    <row r="33" spans="1:11" x14ac:dyDescent="0.35">
      <c r="A33" s="11" t="s">
        <v>182</v>
      </c>
      <c r="B33" s="20">
        <v>5</v>
      </c>
      <c r="C33" s="20">
        <v>2</v>
      </c>
      <c r="D33" s="20">
        <v>7</v>
      </c>
      <c r="E33" s="20">
        <v>6</v>
      </c>
      <c r="F33" s="20">
        <v>20</v>
      </c>
      <c r="G33" s="20">
        <v>6.1728395061728403</v>
      </c>
      <c r="H33" s="20">
        <v>0.348432055749129</v>
      </c>
      <c r="I33" s="20">
        <v>0.77864293659621797</v>
      </c>
      <c r="J33" s="20">
        <v>0.57197330791229695</v>
      </c>
      <c r="K33" s="20">
        <v>0.76834421820975796</v>
      </c>
    </row>
    <row r="34" spans="1:11" x14ac:dyDescent="0.35">
      <c r="A34" s="9" t="s">
        <v>183</v>
      </c>
      <c r="B34" s="18">
        <v>0</v>
      </c>
      <c r="C34" s="18">
        <v>0</v>
      </c>
      <c r="D34" s="18">
        <v>0</v>
      </c>
      <c r="E34" s="18">
        <v>0</v>
      </c>
      <c r="F34" s="18">
        <v>0</v>
      </c>
      <c r="G34" s="18">
        <v>0</v>
      </c>
      <c r="H34" s="18">
        <v>0</v>
      </c>
      <c r="I34" s="18">
        <v>0</v>
      </c>
      <c r="J34" s="18">
        <v>0</v>
      </c>
      <c r="K34" s="18">
        <v>0</v>
      </c>
    </row>
    <row r="35" spans="1:11" x14ac:dyDescent="0.35">
      <c r="A35" s="9" t="s">
        <v>184</v>
      </c>
      <c r="B35" s="18">
        <v>4</v>
      </c>
      <c r="C35" s="18">
        <v>2</v>
      </c>
      <c r="D35" s="18">
        <v>7</v>
      </c>
      <c r="E35" s="18">
        <v>6</v>
      </c>
      <c r="F35" s="18">
        <v>19</v>
      </c>
      <c r="G35" s="18">
        <v>4.9382716049382704</v>
      </c>
      <c r="H35" s="18">
        <v>0.348432055749129</v>
      </c>
      <c r="I35" s="18">
        <v>0.77864293659621797</v>
      </c>
      <c r="J35" s="18">
        <v>0.57197330791229695</v>
      </c>
      <c r="K35" s="18">
        <v>0.72992700729926996</v>
      </c>
    </row>
    <row r="36" spans="1:11" x14ac:dyDescent="0.35">
      <c r="A36" s="9" t="s">
        <v>185</v>
      </c>
      <c r="B36" s="18">
        <v>1</v>
      </c>
      <c r="C36" s="18">
        <v>0</v>
      </c>
      <c r="D36" s="18">
        <v>0</v>
      </c>
      <c r="E36" s="18">
        <v>0</v>
      </c>
      <c r="F36" s="18">
        <v>1</v>
      </c>
      <c r="G36" s="18">
        <v>1.2345679012345701</v>
      </c>
      <c r="H36" s="18">
        <v>0</v>
      </c>
      <c r="I36" s="18">
        <v>0</v>
      </c>
      <c r="J36" s="18">
        <v>0</v>
      </c>
      <c r="K36" s="18">
        <v>3.8417210910487901E-2</v>
      </c>
    </row>
    <row r="37" spans="1:11" x14ac:dyDescent="0.35">
      <c r="A37" s="11" t="s">
        <v>186</v>
      </c>
      <c r="B37" s="20">
        <v>21</v>
      </c>
      <c r="C37" s="20">
        <v>119</v>
      </c>
      <c r="D37" s="20">
        <v>216</v>
      </c>
      <c r="E37" s="20">
        <v>171</v>
      </c>
      <c r="F37" s="20">
        <v>527</v>
      </c>
      <c r="G37" s="20">
        <v>25.925925925925899</v>
      </c>
      <c r="H37" s="20">
        <v>20.731707317073202</v>
      </c>
      <c r="I37" s="20">
        <v>24.026696329254701</v>
      </c>
      <c r="J37" s="20">
        <v>16.3012392755005</v>
      </c>
      <c r="K37" s="20">
        <v>20.245870149827098</v>
      </c>
    </row>
    <row r="38" spans="1:11" x14ac:dyDescent="0.35">
      <c r="A38" s="9" t="s">
        <v>187</v>
      </c>
      <c r="B38" s="18">
        <v>1</v>
      </c>
      <c r="C38" s="18">
        <v>8</v>
      </c>
      <c r="D38" s="18">
        <v>22</v>
      </c>
      <c r="E38" s="18">
        <v>13</v>
      </c>
      <c r="F38" s="18">
        <v>44</v>
      </c>
      <c r="G38" s="18">
        <v>1.2345679012345701</v>
      </c>
      <c r="H38" s="18">
        <v>1.39372822299652</v>
      </c>
      <c r="I38" s="18">
        <v>2.4471635150166899</v>
      </c>
      <c r="J38" s="18">
        <v>1.23927550047664</v>
      </c>
      <c r="K38" s="18">
        <v>1.6903572800614699</v>
      </c>
    </row>
    <row r="39" spans="1:11" x14ac:dyDescent="0.35">
      <c r="A39" s="9" t="s">
        <v>188</v>
      </c>
      <c r="B39" s="18">
        <v>0</v>
      </c>
      <c r="C39" s="18">
        <v>0</v>
      </c>
      <c r="D39" s="18">
        <v>0</v>
      </c>
      <c r="E39" s="18">
        <v>0</v>
      </c>
      <c r="F39" s="18">
        <v>0</v>
      </c>
      <c r="G39" s="18">
        <v>0</v>
      </c>
      <c r="H39" s="18">
        <v>0</v>
      </c>
      <c r="I39" s="18">
        <v>0</v>
      </c>
      <c r="J39" s="18">
        <v>0</v>
      </c>
      <c r="K39" s="18">
        <v>0</v>
      </c>
    </row>
    <row r="40" spans="1:11" x14ac:dyDescent="0.35">
      <c r="A40" s="9" t="s">
        <v>189</v>
      </c>
      <c r="B40" s="18">
        <v>0</v>
      </c>
      <c r="C40" s="18">
        <v>2</v>
      </c>
      <c r="D40" s="18">
        <v>4</v>
      </c>
      <c r="E40" s="18">
        <v>6</v>
      </c>
      <c r="F40" s="18">
        <v>12</v>
      </c>
      <c r="G40" s="18">
        <v>0</v>
      </c>
      <c r="H40" s="18">
        <v>0.348432055749129</v>
      </c>
      <c r="I40" s="18">
        <v>0.444938820912125</v>
      </c>
      <c r="J40" s="18">
        <v>0.57197330791229695</v>
      </c>
      <c r="K40" s="18">
        <v>0.46100653092585497</v>
      </c>
    </row>
    <row r="41" spans="1:11" x14ac:dyDescent="0.35">
      <c r="A41" s="9" t="s">
        <v>190</v>
      </c>
      <c r="B41" s="18">
        <v>20</v>
      </c>
      <c r="C41" s="18">
        <v>109</v>
      </c>
      <c r="D41" s="18">
        <v>190</v>
      </c>
      <c r="E41" s="18">
        <v>152</v>
      </c>
      <c r="F41" s="18">
        <v>471</v>
      </c>
      <c r="G41" s="18">
        <v>24.6913580246914</v>
      </c>
      <c r="H41" s="18">
        <v>18.989547038327501</v>
      </c>
      <c r="I41" s="18">
        <v>21.1345939933259</v>
      </c>
      <c r="J41" s="18">
        <v>14.4899904671115</v>
      </c>
      <c r="K41" s="18">
        <v>18.0945063388398</v>
      </c>
    </row>
    <row r="42" spans="1:11" x14ac:dyDescent="0.35">
      <c r="A42" s="9" t="s">
        <v>191</v>
      </c>
      <c r="B42" s="18">
        <v>0</v>
      </c>
      <c r="C42" s="18">
        <v>0</v>
      </c>
      <c r="D42" s="18">
        <v>0</v>
      </c>
      <c r="E42" s="18">
        <v>0</v>
      </c>
      <c r="F42" s="18">
        <v>0</v>
      </c>
      <c r="G42" s="18">
        <v>0</v>
      </c>
      <c r="H42" s="18">
        <v>0</v>
      </c>
      <c r="I42" s="18">
        <v>0</v>
      </c>
      <c r="J42" s="18">
        <v>0</v>
      </c>
      <c r="K42" s="18">
        <v>0</v>
      </c>
    </row>
    <row r="43" spans="1:11" x14ac:dyDescent="0.35">
      <c r="A43" s="11" t="s">
        <v>192</v>
      </c>
      <c r="B43" s="20">
        <v>1</v>
      </c>
      <c r="C43" s="20">
        <v>0</v>
      </c>
      <c r="D43" s="20">
        <v>0</v>
      </c>
      <c r="E43" s="20">
        <v>0</v>
      </c>
      <c r="F43" s="20">
        <v>1</v>
      </c>
      <c r="G43" s="20">
        <v>1.2345679012345701</v>
      </c>
      <c r="H43" s="20">
        <v>0</v>
      </c>
      <c r="I43" s="20">
        <v>0</v>
      </c>
      <c r="J43" s="20">
        <v>0</v>
      </c>
      <c r="K43" s="20">
        <v>3.8417210910487901E-2</v>
      </c>
    </row>
    <row r="44" spans="1:11" x14ac:dyDescent="0.35">
      <c r="A44" s="11" t="s">
        <v>193</v>
      </c>
      <c r="B44" s="20">
        <v>32</v>
      </c>
      <c r="C44" s="20">
        <v>296</v>
      </c>
      <c r="D44" s="20">
        <v>470</v>
      </c>
      <c r="E44" s="20">
        <v>667</v>
      </c>
      <c r="F44" s="20">
        <v>1465</v>
      </c>
      <c r="G44" s="20">
        <v>39.506172839506199</v>
      </c>
      <c r="H44" s="20">
        <v>51.567944250871101</v>
      </c>
      <c r="I44" s="20">
        <v>52.280311457174598</v>
      </c>
      <c r="J44" s="20">
        <v>63.584366062917098</v>
      </c>
      <c r="K44" s="20">
        <v>56.281213983864802</v>
      </c>
    </row>
    <row r="45" spans="1:11" x14ac:dyDescent="0.35">
      <c r="A45" s="11" t="s">
        <v>194</v>
      </c>
      <c r="B45" s="20">
        <v>14</v>
      </c>
      <c r="C45" s="20">
        <v>116</v>
      </c>
      <c r="D45" s="20">
        <v>160</v>
      </c>
      <c r="E45" s="20">
        <v>181</v>
      </c>
      <c r="F45" s="20">
        <v>471</v>
      </c>
      <c r="G45" s="20">
        <v>17.283950617283899</v>
      </c>
      <c r="H45" s="20">
        <v>20.209059233449501</v>
      </c>
      <c r="I45" s="20">
        <v>17.797552836485</v>
      </c>
      <c r="J45" s="20">
        <v>17.254528122021</v>
      </c>
      <c r="K45" s="20">
        <v>18.0945063388398</v>
      </c>
    </row>
    <row r="46" spans="1:11" x14ac:dyDescent="0.35">
      <c r="A46" s="9" t="s">
        <v>195</v>
      </c>
      <c r="B46" s="18">
        <v>13</v>
      </c>
      <c r="C46" s="18">
        <v>101</v>
      </c>
      <c r="D46" s="18">
        <v>119</v>
      </c>
      <c r="E46" s="18">
        <v>152</v>
      </c>
      <c r="F46" s="18">
        <v>385</v>
      </c>
      <c r="G46" s="18">
        <v>16.049382716049401</v>
      </c>
      <c r="H46" s="18">
        <v>17.595818815331</v>
      </c>
      <c r="I46" s="18">
        <v>13.236929922135699</v>
      </c>
      <c r="J46" s="18">
        <v>14.4899904671115</v>
      </c>
      <c r="K46" s="18">
        <v>14.790626200537799</v>
      </c>
    </row>
    <row r="47" spans="1:11" x14ac:dyDescent="0.35">
      <c r="A47" s="9" t="s">
        <v>196</v>
      </c>
      <c r="B47" s="18">
        <v>0</v>
      </c>
      <c r="C47" s="18">
        <v>0</v>
      </c>
      <c r="D47" s="18">
        <v>1</v>
      </c>
      <c r="E47" s="18">
        <v>3</v>
      </c>
      <c r="F47" s="18">
        <v>4</v>
      </c>
      <c r="G47" s="18">
        <v>0</v>
      </c>
      <c r="H47" s="18">
        <v>0</v>
      </c>
      <c r="I47" s="18">
        <v>0.111234705228031</v>
      </c>
      <c r="J47" s="18">
        <v>0.28598665395614897</v>
      </c>
      <c r="K47" s="18">
        <v>0.15366884364195199</v>
      </c>
    </row>
    <row r="48" spans="1:11" x14ac:dyDescent="0.35">
      <c r="A48" s="9" t="s">
        <v>197</v>
      </c>
      <c r="B48" s="18">
        <v>1</v>
      </c>
      <c r="C48" s="18">
        <v>14</v>
      </c>
      <c r="D48" s="18">
        <v>40</v>
      </c>
      <c r="E48" s="18">
        <v>25</v>
      </c>
      <c r="F48" s="18">
        <v>80</v>
      </c>
      <c r="G48" s="18">
        <v>1.2345679012345701</v>
      </c>
      <c r="H48" s="18">
        <v>2.4390243902439002</v>
      </c>
      <c r="I48" s="18">
        <v>4.44938820912125</v>
      </c>
      <c r="J48" s="18">
        <v>2.3832221163012401</v>
      </c>
      <c r="K48" s="18">
        <v>3.07337687283903</v>
      </c>
    </row>
    <row r="49" spans="1:11" x14ac:dyDescent="0.35">
      <c r="A49" s="9" t="s">
        <v>198</v>
      </c>
      <c r="B49" s="18">
        <v>0</v>
      </c>
      <c r="C49" s="18">
        <v>1</v>
      </c>
      <c r="D49" s="18">
        <v>0</v>
      </c>
      <c r="E49" s="18">
        <v>1</v>
      </c>
      <c r="F49" s="18">
        <v>2</v>
      </c>
      <c r="G49" s="18">
        <v>0</v>
      </c>
      <c r="H49" s="18">
        <v>0.174216027874564</v>
      </c>
      <c r="I49" s="18">
        <v>0</v>
      </c>
      <c r="J49" s="18">
        <v>9.5328884652049597E-2</v>
      </c>
      <c r="K49" s="18">
        <v>7.6834421820975801E-2</v>
      </c>
    </row>
    <row r="50" spans="1:11" x14ac:dyDescent="0.35">
      <c r="A50" s="11" t="s">
        <v>199</v>
      </c>
      <c r="B50" s="20">
        <v>6</v>
      </c>
      <c r="C50" s="20">
        <v>49</v>
      </c>
      <c r="D50" s="20">
        <v>119</v>
      </c>
      <c r="E50" s="20">
        <v>267</v>
      </c>
      <c r="F50" s="20">
        <v>441</v>
      </c>
      <c r="G50" s="20">
        <v>7.4074074074074101</v>
      </c>
      <c r="H50" s="20">
        <v>8.5365853658536608</v>
      </c>
      <c r="I50" s="20">
        <v>13.236929922135699</v>
      </c>
      <c r="J50" s="20">
        <v>25.452812202097199</v>
      </c>
      <c r="K50" s="20">
        <v>16.941990011525199</v>
      </c>
    </row>
    <row r="51" spans="1:11" x14ac:dyDescent="0.35">
      <c r="A51" s="9" t="s">
        <v>200</v>
      </c>
      <c r="B51" s="18">
        <v>2</v>
      </c>
      <c r="C51" s="18">
        <v>41</v>
      </c>
      <c r="D51" s="18">
        <v>116</v>
      </c>
      <c r="E51" s="18">
        <v>260</v>
      </c>
      <c r="F51" s="18">
        <v>419</v>
      </c>
      <c r="G51" s="18">
        <v>2.4691358024691401</v>
      </c>
      <c r="H51" s="18">
        <v>7.1428571428571397</v>
      </c>
      <c r="I51" s="18">
        <v>12.9032258064516</v>
      </c>
      <c r="J51" s="18">
        <v>24.785510009532899</v>
      </c>
      <c r="K51" s="18">
        <v>16.0968113714944</v>
      </c>
    </row>
    <row r="52" spans="1:11" x14ac:dyDescent="0.35">
      <c r="A52" s="9" t="s">
        <v>201</v>
      </c>
      <c r="B52" s="18">
        <v>1</v>
      </c>
      <c r="C52" s="18">
        <v>2</v>
      </c>
      <c r="D52" s="18">
        <v>1</v>
      </c>
      <c r="E52" s="18">
        <v>3</v>
      </c>
      <c r="F52" s="18">
        <v>7</v>
      </c>
      <c r="G52" s="18">
        <v>1.2345679012345701</v>
      </c>
      <c r="H52" s="18">
        <v>0.348432055749129</v>
      </c>
      <c r="I52" s="18">
        <v>0.111234705228031</v>
      </c>
      <c r="J52" s="18">
        <v>0.28598665395614897</v>
      </c>
      <c r="K52" s="18">
        <v>0.26892047637341499</v>
      </c>
    </row>
    <row r="53" spans="1:11" x14ac:dyDescent="0.35">
      <c r="A53" s="9" t="s">
        <v>202</v>
      </c>
      <c r="B53" s="18">
        <v>1</v>
      </c>
      <c r="C53" s="18">
        <v>1</v>
      </c>
      <c r="D53" s="18">
        <v>1</v>
      </c>
      <c r="E53" s="18">
        <v>0</v>
      </c>
      <c r="F53" s="18">
        <v>3</v>
      </c>
      <c r="G53" s="18">
        <v>1.2345679012345701</v>
      </c>
      <c r="H53" s="18">
        <v>0.174216027874564</v>
      </c>
      <c r="I53" s="18">
        <v>0.111234705228031</v>
      </c>
      <c r="J53" s="18">
        <v>0</v>
      </c>
      <c r="K53" s="18">
        <v>0.11525163273146399</v>
      </c>
    </row>
    <row r="54" spans="1:11" x14ac:dyDescent="0.35">
      <c r="A54" s="9" t="s">
        <v>203</v>
      </c>
      <c r="B54" s="18">
        <v>0</v>
      </c>
      <c r="C54" s="18">
        <v>2</v>
      </c>
      <c r="D54" s="18">
        <v>1</v>
      </c>
      <c r="E54" s="18">
        <v>2</v>
      </c>
      <c r="F54" s="18">
        <v>5</v>
      </c>
      <c r="G54" s="18">
        <v>0</v>
      </c>
      <c r="H54" s="18">
        <v>0.348432055749129</v>
      </c>
      <c r="I54" s="18">
        <v>0.111234705228031</v>
      </c>
      <c r="J54" s="18">
        <v>0.190657769304099</v>
      </c>
      <c r="K54" s="18">
        <v>0.19208605455243899</v>
      </c>
    </row>
    <row r="55" spans="1:11" x14ac:dyDescent="0.35">
      <c r="A55" s="9" t="s">
        <v>204</v>
      </c>
      <c r="B55" s="18">
        <v>2</v>
      </c>
      <c r="C55" s="18">
        <v>3</v>
      </c>
      <c r="D55" s="18">
        <v>0</v>
      </c>
      <c r="E55" s="18">
        <v>2</v>
      </c>
      <c r="F55" s="18">
        <v>7</v>
      </c>
      <c r="G55" s="18">
        <v>2.4691358024691401</v>
      </c>
      <c r="H55" s="18">
        <v>0.52264808362369297</v>
      </c>
      <c r="I55" s="18">
        <v>0</v>
      </c>
      <c r="J55" s="18">
        <v>0.190657769304099</v>
      </c>
      <c r="K55" s="18">
        <v>0.26892047637341499</v>
      </c>
    </row>
    <row r="56" spans="1:11" x14ac:dyDescent="0.35">
      <c r="A56" s="11" t="s">
        <v>205</v>
      </c>
      <c r="B56" s="20">
        <v>12</v>
      </c>
      <c r="C56" s="20">
        <v>131</v>
      </c>
      <c r="D56" s="20">
        <v>191</v>
      </c>
      <c r="E56" s="20">
        <v>219</v>
      </c>
      <c r="F56" s="20">
        <v>553</v>
      </c>
      <c r="G56" s="20">
        <v>14.814814814814801</v>
      </c>
      <c r="H56" s="20">
        <v>22.822299651567899</v>
      </c>
      <c r="I56" s="20">
        <v>21.2458286985539</v>
      </c>
      <c r="J56" s="20">
        <v>20.877025738798899</v>
      </c>
      <c r="K56" s="20">
        <v>21.2447176334998</v>
      </c>
    </row>
    <row r="57" spans="1:11" x14ac:dyDescent="0.35">
      <c r="A57" s="9" t="s">
        <v>206</v>
      </c>
      <c r="B57" s="18">
        <v>0</v>
      </c>
      <c r="C57" s="18">
        <v>0</v>
      </c>
      <c r="D57" s="18">
        <v>0</v>
      </c>
      <c r="E57" s="18">
        <v>0</v>
      </c>
      <c r="F57" s="18">
        <v>0</v>
      </c>
      <c r="G57" s="18">
        <v>0</v>
      </c>
      <c r="H57" s="18">
        <v>0</v>
      </c>
      <c r="I57" s="18">
        <v>0</v>
      </c>
      <c r="J57" s="18">
        <v>0</v>
      </c>
      <c r="K57" s="18">
        <v>0</v>
      </c>
    </row>
    <row r="58" spans="1:11" x14ac:dyDescent="0.35">
      <c r="A58" s="9" t="s">
        <v>207</v>
      </c>
      <c r="B58" s="18">
        <v>0</v>
      </c>
      <c r="C58" s="18">
        <v>0</v>
      </c>
      <c r="D58" s="18">
        <v>0</v>
      </c>
      <c r="E58" s="18">
        <v>0</v>
      </c>
      <c r="F58" s="18">
        <v>0</v>
      </c>
      <c r="G58" s="18">
        <v>0</v>
      </c>
      <c r="H58" s="18">
        <v>0</v>
      </c>
      <c r="I58" s="18">
        <v>0</v>
      </c>
      <c r="J58" s="18">
        <v>0</v>
      </c>
      <c r="K58" s="18">
        <v>0</v>
      </c>
    </row>
    <row r="59" spans="1:11" x14ac:dyDescent="0.35">
      <c r="A59" s="9" t="s">
        <v>208</v>
      </c>
      <c r="B59" s="18">
        <v>0</v>
      </c>
      <c r="C59" s="18">
        <v>0</v>
      </c>
      <c r="D59" s="18">
        <v>1</v>
      </c>
      <c r="E59" s="18">
        <v>0</v>
      </c>
      <c r="F59" s="18">
        <v>1</v>
      </c>
      <c r="G59" s="18">
        <v>0</v>
      </c>
      <c r="H59" s="18">
        <v>0</v>
      </c>
      <c r="I59" s="18">
        <v>0.111234705228031</v>
      </c>
      <c r="J59" s="18">
        <v>0</v>
      </c>
      <c r="K59" s="18">
        <v>3.8417210910487901E-2</v>
      </c>
    </row>
    <row r="60" spans="1:11" x14ac:dyDescent="0.35">
      <c r="A60" s="9" t="s">
        <v>209</v>
      </c>
      <c r="B60" s="18">
        <v>12</v>
      </c>
      <c r="C60" s="18">
        <v>130</v>
      </c>
      <c r="D60" s="18">
        <v>189</v>
      </c>
      <c r="E60" s="18">
        <v>219</v>
      </c>
      <c r="F60" s="18">
        <v>550</v>
      </c>
      <c r="G60" s="18">
        <v>14.814814814814801</v>
      </c>
      <c r="H60" s="18">
        <v>22.648083623693399</v>
      </c>
      <c r="I60" s="18">
        <v>21.0233592880979</v>
      </c>
      <c r="J60" s="18">
        <v>20.877025738798899</v>
      </c>
      <c r="K60" s="18">
        <v>21.1294660007683</v>
      </c>
    </row>
    <row r="61" spans="1:11" x14ac:dyDescent="0.35">
      <c r="A61" s="9" t="s">
        <v>210</v>
      </c>
      <c r="B61" s="18">
        <v>0</v>
      </c>
      <c r="C61" s="18">
        <v>0</v>
      </c>
      <c r="D61" s="18">
        <v>0</v>
      </c>
      <c r="E61" s="18">
        <v>0</v>
      </c>
      <c r="F61" s="18">
        <v>0</v>
      </c>
      <c r="G61" s="18">
        <v>0</v>
      </c>
      <c r="H61" s="18">
        <v>0</v>
      </c>
      <c r="I61" s="18">
        <v>0</v>
      </c>
      <c r="J61" s="18">
        <v>0</v>
      </c>
      <c r="K61" s="18">
        <v>0</v>
      </c>
    </row>
    <row r="62" spans="1:11" x14ac:dyDescent="0.35">
      <c r="A62" s="9" t="s">
        <v>211</v>
      </c>
      <c r="B62" s="18">
        <v>0</v>
      </c>
      <c r="C62" s="18">
        <v>0</v>
      </c>
      <c r="D62" s="18">
        <v>0</v>
      </c>
      <c r="E62" s="18">
        <v>0</v>
      </c>
      <c r="F62" s="18">
        <v>0</v>
      </c>
      <c r="G62" s="18">
        <v>0</v>
      </c>
      <c r="H62" s="18">
        <v>0</v>
      </c>
      <c r="I62" s="18">
        <v>0</v>
      </c>
      <c r="J62" s="18">
        <v>0</v>
      </c>
      <c r="K62" s="18">
        <v>0</v>
      </c>
    </row>
    <row r="63" spans="1:11" x14ac:dyDescent="0.35">
      <c r="A63" s="9" t="s">
        <v>212</v>
      </c>
      <c r="B63" s="18">
        <v>0</v>
      </c>
      <c r="C63" s="18">
        <v>0</v>
      </c>
      <c r="D63" s="18">
        <v>0</v>
      </c>
      <c r="E63" s="18">
        <v>0</v>
      </c>
      <c r="F63" s="18">
        <v>0</v>
      </c>
      <c r="G63" s="18">
        <v>0</v>
      </c>
      <c r="H63" s="18">
        <v>0</v>
      </c>
      <c r="I63" s="18">
        <v>0</v>
      </c>
      <c r="J63" s="18">
        <v>0</v>
      </c>
      <c r="K63" s="18">
        <v>0</v>
      </c>
    </row>
    <row r="64" spans="1:11" x14ac:dyDescent="0.35">
      <c r="A64" s="9" t="s">
        <v>213</v>
      </c>
      <c r="B64" s="18">
        <v>0</v>
      </c>
      <c r="C64" s="18">
        <v>1</v>
      </c>
      <c r="D64" s="18">
        <v>1</v>
      </c>
      <c r="E64" s="18">
        <v>0</v>
      </c>
      <c r="F64" s="18">
        <v>2</v>
      </c>
      <c r="G64" s="18">
        <v>0</v>
      </c>
      <c r="H64" s="18">
        <v>0.174216027874564</v>
      </c>
      <c r="I64" s="18">
        <v>0.111234705228031</v>
      </c>
      <c r="J64" s="18">
        <v>0</v>
      </c>
      <c r="K64" s="18">
        <v>7.6834421820975801E-2</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L19"/>
  <sheetViews>
    <sheetView showGridLines="0" workbookViewId="0"/>
  </sheetViews>
  <sheetFormatPr defaultColWidth="11.07421875" defaultRowHeight="15.5" x14ac:dyDescent="0.35"/>
  <cols>
    <col min="1" max="1" width="45.69140625" customWidth="1"/>
    <col min="2" max="12" width="10.69140625" customWidth="1"/>
  </cols>
  <sheetData>
    <row r="1" spans="1:12" ht="20" x14ac:dyDescent="0.4">
      <c r="A1" s="5" t="s">
        <v>491</v>
      </c>
    </row>
    <row r="2" spans="1:12" x14ac:dyDescent="0.35">
      <c r="A2" t="s">
        <v>62</v>
      </c>
    </row>
    <row r="3" spans="1:12" x14ac:dyDescent="0.35">
      <c r="A3" t="s">
        <v>277</v>
      </c>
    </row>
    <row r="4" spans="1:12" ht="46.5" x14ac:dyDescent="0.35">
      <c r="A4" s="21" t="s">
        <v>143</v>
      </c>
      <c r="B4" s="21" t="s">
        <v>492</v>
      </c>
      <c r="C4" s="21" t="s">
        <v>493</v>
      </c>
      <c r="D4" s="21" t="s">
        <v>494</v>
      </c>
      <c r="E4" s="21" t="s">
        <v>495</v>
      </c>
      <c r="F4" s="21" t="s">
        <v>496</v>
      </c>
      <c r="G4" s="21" t="s">
        <v>497</v>
      </c>
      <c r="H4" s="21" t="s">
        <v>498</v>
      </c>
      <c r="I4" s="21" t="s">
        <v>499</v>
      </c>
      <c r="J4" s="21" t="s">
        <v>500</v>
      </c>
      <c r="K4" s="21" t="s">
        <v>501</v>
      </c>
      <c r="L4" s="21" t="s">
        <v>456</v>
      </c>
    </row>
    <row r="5" spans="1:12" x14ac:dyDescent="0.35">
      <c r="A5" s="11" t="s">
        <v>502</v>
      </c>
      <c r="B5" s="20">
        <v>478</v>
      </c>
      <c r="C5" s="20">
        <v>2167</v>
      </c>
      <c r="D5" s="20">
        <v>2222</v>
      </c>
      <c r="E5" s="20">
        <v>3770</v>
      </c>
      <c r="F5" s="20">
        <v>8637</v>
      </c>
      <c r="G5" s="20">
        <v>118</v>
      </c>
      <c r="H5" s="20">
        <v>677</v>
      </c>
      <c r="I5" s="20">
        <v>775</v>
      </c>
      <c r="J5" s="20">
        <v>1117</v>
      </c>
      <c r="K5" s="20">
        <v>2687</v>
      </c>
      <c r="L5" s="20">
        <v>11324</v>
      </c>
    </row>
    <row r="6" spans="1:12" x14ac:dyDescent="0.35">
      <c r="A6" s="9" t="s">
        <v>503</v>
      </c>
      <c r="B6" s="18">
        <v>46</v>
      </c>
      <c r="C6" s="18">
        <v>103</v>
      </c>
      <c r="D6" s="18">
        <v>86</v>
      </c>
      <c r="E6" s="18">
        <v>209</v>
      </c>
      <c r="F6" s="18">
        <v>444</v>
      </c>
      <c r="G6" s="18">
        <v>21</v>
      </c>
      <c r="H6" s="18">
        <v>35</v>
      </c>
      <c r="I6" s="18">
        <v>41</v>
      </c>
      <c r="J6" s="18">
        <v>72</v>
      </c>
      <c r="K6" s="18">
        <v>169</v>
      </c>
      <c r="L6" s="18">
        <v>613</v>
      </c>
    </row>
    <row r="7" spans="1:12" x14ac:dyDescent="0.35">
      <c r="A7" s="9" t="s">
        <v>504</v>
      </c>
      <c r="B7" s="18">
        <v>239</v>
      </c>
      <c r="C7" s="18">
        <v>1245</v>
      </c>
      <c r="D7" s="18">
        <v>1376</v>
      </c>
      <c r="E7" s="18">
        <v>2352</v>
      </c>
      <c r="F7" s="18">
        <v>5212</v>
      </c>
      <c r="G7" s="18">
        <v>58</v>
      </c>
      <c r="H7" s="18">
        <v>424</v>
      </c>
      <c r="I7" s="18">
        <v>495</v>
      </c>
      <c r="J7" s="18">
        <v>700</v>
      </c>
      <c r="K7" s="18">
        <v>1677</v>
      </c>
      <c r="L7" s="18">
        <v>6889</v>
      </c>
    </row>
    <row r="8" spans="1:12" x14ac:dyDescent="0.35">
      <c r="A8" s="9" t="s">
        <v>505</v>
      </c>
      <c r="B8" s="18">
        <v>22</v>
      </c>
      <c r="C8" s="18">
        <v>101</v>
      </c>
      <c r="D8" s="18">
        <v>113</v>
      </c>
      <c r="E8" s="18">
        <v>176</v>
      </c>
      <c r="F8" s="18">
        <v>412</v>
      </c>
      <c r="G8" s="18">
        <v>7</v>
      </c>
      <c r="H8" s="18">
        <v>52</v>
      </c>
      <c r="I8" s="18">
        <v>36</v>
      </c>
      <c r="J8" s="18">
        <v>94</v>
      </c>
      <c r="K8" s="18">
        <v>189</v>
      </c>
      <c r="L8" s="18">
        <v>601</v>
      </c>
    </row>
    <row r="9" spans="1:12" x14ac:dyDescent="0.35">
      <c r="A9" s="9" t="s">
        <v>506</v>
      </c>
      <c r="B9" s="18">
        <v>44</v>
      </c>
      <c r="C9" s="18">
        <v>123</v>
      </c>
      <c r="D9" s="18">
        <v>124</v>
      </c>
      <c r="E9" s="18">
        <v>232</v>
      </c>
      <c r="F9" s="18">
        <v>523</v>
      </c>
      <c r="G9" s="18">
        <v>4</v>
      </c>
      <c r="H9" s="18">
        <v>24</v>
      </c>
      <c r="I9" s="18">
        <v>20</v>
      </c>
      <c r="J9" s="18">
        <v>20</v>
      </c>
      <c r="K9" s="18">
        <v>68</v>
      </c>
      <c r="L9" s="18">
        <v>591</v>
      </c>
    </row>
    <row r="10" spans="1:12" x14ac:dyDescent="0.35">
      <c r="A10" s="9" t="s">
        <v>507</v>
      </c>
      <c r="B10" s="18">
        <v>108</v>
      </c>
      <c r="C10" s="18">
        <v>500</v>
      </c>
      <c r="D10" s="18">
        <v>418</v>
      </c>
      <c r="E10" s="18">
        <v>660</v>
      </c>
      <c r="F10" s="18">
        <v>1686</v>
      </c>
      <c r="G10" s="18">
        <v>24</v>
      </c>
      <c r="H10" s="18">
        <v>130</v>
      </c>
      <c r="I10" s="18">
        <v>161</v>
      </c>
      <c r="J10" s="18">
        <v>217</v>
      </c>
      <c r="K10" s="18">
        <v>532</v>
      </c>
      <c r="L10" s="18">
        <v>2218</v>
      </c>
    </row>
    <row r="11" spans="1:12" x14ac:dyDescent="0.35">
      <c r="A11" s="9" t="s">
        <v>508</v>
      </c>
      <c r="B11" s="18">
        <v>19</v>
      </c>
      <c r="C11" s="18">
        <v>95</v>
      </c>
      <c r="D11" s="18">
        <v>105</v>
      </c>
      <c r="E11" s="18">
        <v>141</v>
      </c>
      <c r="F11" s="18">
        <v>360</v>
      </c>
      <c r="G11" s="18">
        <v>4</v>
      </c>
      <c r="H11" s="18">
        <v>12</v>
      </c>
      <c r="I11" s="18">
        <v>22</v>
      </c>
      <c r="J11" s="18">
        <v>14</v>
      </c>
      <c r="K11" s="18">
        <v>52</v>
      </c>
      <c r="L11" s="18">
        <v>412</v>
      </c>
    </row>
    <row r="12" spans="1:12" x14ac:dyDescent="0.35">
      <c r="A12" s="11" t="s">
        <v>509</v>
      </c>
      <c r="B12" s="20">
        <v>100</v>
      </c>
      <c r="C12" s="20">
        <v>100</v>
      </c>
      <c r="D12" s="20">
        <v>100</v>
      </c>
      <c r="E12" s="20">
        <v>100</v>
      </c>
      <c r="F12" s="20">
        <v>100</v>
      </c>
      <c r="G12" s="20">
        <v>100</v>
      </c>
      <c r="H12" s="20">
        <v>100</v>
      </c>
      <c r="I12" s="20">
        <v>100</v>
      </c>
      <c r="J12" s="20">
        <v>100</v>
      </c>
      <c r="K12" s="20">
        <v>100</v>
      </c>
      <c r="L12" s="20">
        <v>100</v>
      </c>
    </row>
    <row r="13" spans="1:12" x14ac:dyDescent="0.35">
      <c r="A13" s="9" t="s">
        <v>510</v>
      </c>
      <c r="B13" s="18">
        <v>9.6234309623431002</v>
      </c>
      <c r="C13" s="18">
        <v>4.7531149053991699</v>
      </c>
      <c r="D13" s="18">
        <v>3.8703870387038699</v>
      </c>
      <c r="E13" s="18">
        <v>5.5437665782493397</v>
      </c>
      <c r="F13" s="18">
        <v>5.1406738450851002</v>
      </c>
      <c r="G13" s="18">
        <v>17.796610169491501</v>
      </c>
      <c r="H13" s="18">
        <v>5.1698670605613</v>
      </c>
      <c r="I13" s="18">
        <v>5.2903225806451601</v>
      </c>
      <c r="J13" s="18">
        <v>6.4458370635631201</v>
      </c>
      <c r="K13" s="18">
        <v>6.2895422404168198</v>
      </c>
      <c r="L13" s="18">
        <v>5.4132815259625602</v>
      </c>
    </row>
    <row r="14" spans="1:12" x14ac:dyDescent="0.35">
      <c r="A14" s="9" t="s">
        <v>511</v>
      </c>
      <c r="B14" s="18">
        <v>50</v>
      </c>
      <c r="C14" s="18">
        <v>57.452699584679301</v>
      </c>
      <c r="D14" s="18">
        <v>61.926192619261897</v>
      </c>
      <c r="E14" s="18">
        <v>62.387267904509301</v>
      </c>
      <c r="F14" s="18">
        <v>60.3450272085215</v>
      </c>
      <c r="G14" s="18">
        <v>49.152542372881399</v>
      </c>
      <c r="H14" s="18">
        <v>62.629246676514001</v>
      </c>
      <c r="I14" s="18">
        <v>63.870967741935502</v>
      </c>
      <c r="J14" s="18">
        <v>62.667860340197002</v>
      </c>
      <c r="K14" s="18">
        <v>62.411611462597698</v>
      </c>
      <c r="L14" s="18">
        <v>60.8353938537619</v>
      </c>
    </row>
    <row r="15" spans="1:12" x14ac:dyDescent="0.35">
      <c r="A15" s="9" t="s">
        <v>512</v>
      </c>
      <c r="B15" s="18">
        <v>4.6025104602510503</v>
      </c>
      <c r="C15" s="18">
        <v>4.6608214120904501</v>
      </c>
      <c r="D15" s="18">
        <v>5.0855085508550903</v>
      </c>
      <c r="E15" s="18">
        <v>4.6684350132625996</v>
      </c>
      <c r="F15" s="18">
        <v>4.7701748292231096</v>
      </c>
      <c r="G15" s="18">
        <v>5.9322033898305104</v>
      </c>
      <c r="H15" s="18">
        <v>7.6809453471196498</v>
      </c>
      <c r="I15" s="18">
        <v>4.6451612903225801</v>
      </c>
      <c r="J15" s="18">
        <v>8.4153983885407406</v>
      </c>
      <c r="K15" s="18">
        <v>7.0338667659099396</v>
      </c>
      <c r="L15" s="18">
        <v>5.3073119039208798</v>
      </c>
    </row>
    <row r="16" spans="1:12" x14ac:dyDescent="0.35">
      <c r="A16" s="9" t="s">
        <v>513</v>
      </c>
      <c r="B16" s="18">
        <v>9.2050209205020899</v>
      </c>
      <c r="C16" s="18">
        <v>5.6760498384863904</v>
      </c>
      <c r="D16" s="18">
        <v>5.5805580558055796</v>
      </c>
      <c r="E16" s="18">
        <v>6.1538461538461497</v>
      </c>
      <c r="F16" s="18">
        <v>6.0553432904943802</v>
      </c>
      <c r="G16" s="18">
        <v>3.3898305084745801</v>
      </c>
      <c r="H16" s="18">
        <v>3.5450516986706102</v>
      </c>
      <c r="I16" s="18">
        <v>2.5806451612903198</v>
      </c>
      <c r="J16" s="18">
        <v>1.7905102954342</v>
      </c>
      <c r="K16" s="18">
        <v>2.5307033866765898</v>
      </c>
      <c r="L16" s="18">
        <v>5.2190038855528096</v>
      </c>
    </row>
    <row r="17" spans="1:12" x14ac:dyDescent="0.35">
      <c r="A17" s="9" t="s">
        <v>514</v>
      </c>
      <c r="B17" s="18">
        <v>22.594142259414198</v>
      </c>
      <c r="C17" s="18">
        <v>23.073373327180398</v>
      </c>
      <c r="D17" s="18">
        <v>18.8118811881188</v>
      </c>
      <c r="E17" s="18">
        <v>17.5066312997347</v>
      </c>
      <c r="F17" s="18">
        <v>19.520666898228601</v>
      </c>
      <c r="G17" s="18">
        <v>20.338983050847499</v>
      </c>
      <c r="H17" s="18">
        <v>19.202363367799101</v>
      </c>
      <c r="I17" s="18">
        <v>20.7741935483871</v>
      </c>
      <c r="J17" s="18">
        <v>19.427036705461099</v>
      </c>
      <c r="K17" s="18">
        <v>19.799032378116902</v>
      </c>
      <c r="L17" s="18">
        <v>19.586718474037401</v>
      </c>
    </row>
    <row r="18" spans="1:12" x14ac:dyDescent="0.35">
      <c r="A18" s="9" t="s">
        <v>515</v>
      </c>
      <c r="B18" s="18">
        <v>3.97489539748954</v>
      </c>
      <c r="C18" s="18">
        <v>4.3839409321642799</v>
      </c>
      <c r="D18" s="18">
        <v>4.7254725472547303</v>
      </c>
      <c r="E18" s="18">
        <v>3.7400530503978802</v>
      </c>
      <c r="F18" s="18">
        <v>4.1681139284473803</v>
      </c>
      <c r="G18" s="18">
        <v>3.3898305084745801</v>
      </c>
      <c r="H18" s="18">
        <v>1.7725258493353</v>
      </c>
      <c r="I18" s="18">
        <v>2.8387096774193501</v>
      </c>
      <c r="J18" s="18">
        <v>1.25335720680394</v>
      </c>
      <c r="K18" s="18">
        <v>1.9352437662821</v>
      </c>
      <c r="L18" s="18">
        <v>3.6382903567643901</v>
      </c>
    </row>
    <row r="19" spans="1:12" x14ac:dyDescent="0.35">
      <c r="A19"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5"/>
  <sheetViews>
    <sheetView showGridLines="0" workbookViewId="0">
      <selection activeCell="A3" sqref="A3"/>
    </sheetView>
  </sheetViews>
  <sheetFormatPr defaultColWidth="11.07421875" defaultRowHeight="15.5" x14ac:dyDescent="0.35"/>
  <cols>
    <col min="1" max="1" width="37.69140625" customWidth="1"/>
    <col min="2" max="2" width="18.69140625" customWidth="1"/>
    <col min="3" max="3" width="9.69140625" customWidth="1"/>
    <col min="4" max="4" width="10.69140625" customWidth="1"/>
    <col min="5" max="5" width="7.69140625" customWidth="1"/>
    <col min="6" max="6" width="11.69140625" customWidth="1"/>
    <col min="7" max="7" width="15.69140625" customWidth="1"/>
    <col min="8" max="8" width="16.69140625" customWidth="1"/>
    <col min="9" max="10" width="10.69140625" customWidth="1"/>
    <col min="11" max="11" width="11.69140625" customWidth="1"/>
  </cols>
  <sheetData>
    <row r="1" spans="1:11" ht="20" x14ac:dyDescent="0.4">
      <c r="A1" s="5" t="s">
        <v>141</v>
      </c>
    </row>
    <row r="2" spans="1:11" x14ac:dyDescent="0.35">
      <c r="A2" t="s">
        <v>62</v>
      </c>
    </row>
    <row r="3" spans="1:11" x14ac:dyDescent="0.35">
      <c r="A3" t="s">
        <v>142</v>
      </c>
    </row>
    <row r="4" spans="1:11" ht="46.5" x14ac:dyDescent="0.35">
      <c r="A4" s="21" t="s">
        <v>143</v>
      </c>
      <c r="B4" s="21" t="s">
        <v>144</v>
      </c>
      <c r="C4" s="21" t="s">
        <v>145</v>
      </c>
      <c r="D4" s="21" t="s">
        <v>146</v>
      </c>
      <c r="E4" s="21" t="s">
        <v>147</v>
      </c>
      <c r="F4" s="21" t="s">
        <v>148</v>
      </c>
      <c r="G4" s="21" t="s">
        <v>149</v>
      </c>
      <c r="H4" s="21" t="s">
        <v>150</v>
      </c>
      <c r="I4" s="21" t="s">
        <v>151</v>
      </c>
      <c r="J4" s="21" t="s">
        <v>152</v>
      </c>
      <c r="K4" s="21" t="s">
        <v>153</v>
      </c>
    </row>
    <row r="5" spans="1:11" x14ac:dyDescent="0.35">
      <c r="A5" s="11" t="s">
        <v>154</v>
      </c>
      <c r="B5" s="20">
        <v>6605</v>
      </c>
      <c r="C5" s="20">
        <v>3517</v>
      </c>
      <c r="D5" s="20">
        <v>984</v>
      </c>
      <c r="E5" s="20">
        <v>68067</v>
      </c>
      <c r="F5" s="20">
        <v>79173</v>
      </c>
      <c r="G5" s="20">
        <v>21.8618084870029</v>
      </c>
      <c r="H5" s="20">
        <v>8.3424904954972003</v>
      </c>
      <c r="I5" s="20">
        <v>4.4421709421140996</v>
      </c>
      <c r="J5" s="20">
        <v>1.2428479405858099</v>
      </c>
      <c r="K5" s="20">
        <v>85.972490621802905</v>
      </c>
    </row>
    <row r="6" spans="1:11" x14ac:dyDescent="0.35">
      <c r="A6" s="11" t="s">
        <v>155</v>
      </c>
      <c r="B6" s="20">
        <v>4267</v>
      </c>
      <c r="C6" s="20">
        <v>2405</v>
      </c>
      <c r="D6" s="20">
        <v>757</v>
      </c>
      <c r="E6" s="20">
        <v>34137</v>
      </c>
      <c r="F6" s="20">
        <v>41566</v>
      </c>
      <c r="G6" s="20">
        <v>23.940543959519299</v>
      </c>
      <c r="H6" s="20">
        <v>10.265601693692</v>
      </c>
      <c r="I6" s="20">
        <v>5.7859789250829996</v>
      </c>
      <c r="J6" s="20">
        <v>1.8212000192465001</v>
      </c>
      <c r="K6" s="20">
        <v>82.127219361978504</v>
      </c>
    </row>
    <row r="7" spans="1:11" x14ac:dyDescent="0.35">
      <c r="A7" s="11" t="s">
        <v>156</v>
      </c>
      <c r="B7" s="20">
        <v>1464</v>
      </c>
      <c r="C7" s="20">
        <v>1448</v>
      </c>
      <c r="D7" s="20">
        <v>379</v>
      </c>
      <c r="E7" s="20">
        <v>11143</v>
      </c>
      <c r="F7" s="20">
        <v>14434</v>
      </c>
      <c r="G7" s="20">
        <v>20.744389709907001</v>
      </c>
      <c r="H7" s="20">
        <v>10.1427185811279</v>
      </c>
      <c r="I7" s="20">
        <v>10.0318691977276</v>
      </c>
      <c r="J7" s="20">
        <v>2.62574476929472</v>
      </c>
      <c r="K7" s="20">
        <v>77.199667451849805</v>
      </c>
    </row>
    <row r="8" spans="1:11" x14ac:dyDescent="0.35">
      <c r="A8" s="9" t="s">
        <v>157</v>
      </c>
      <c r="B8" s="18">
        <v>2</v>
      </c>
      <c r="C8" s="18">
        <v>9</v>
      </c>
      <c r="D8" s="18">
        <v>2</v>
      </c>
      <c r="E8" s="18">
        <v>42</v>
      </c>
      <c r="F8" s="18">
        <v>55</v>
      </c>
      <c r="G8" s="18">
        <v>18.181818181818201</v>
      </c>
      <c r="H8" s="18">
        <v>3.6363636363636398</v>
      </c>
      <c r="I8" s="18">
        <v>16.363636363636399</v>
      </c>
      <c r="J8" s="18">
        <v>3.6363636363636398</v>
      </c>
      <c r="K8" s="18">
        <v>76.363636363636402</v>
      </c>
    </row>
    <row r="9" spans="1:11" x14ac:dyDescent="0.35">
      <c r="A9" s="9" t="s">
        <v>158</v>
      </c>
      <c r="B9" s="18">
        <v>0</v>
      </c>
      <c r="C9" s="18">
        <v>5</v>
      </c>
      <c r="D9" s="18">
        <v>1</v>
      </c>
      <c r="E9" s="18">
        <v>34</v>
      </c>
      <c r="F9" s="18">
        <v>40</v>
      </c>
      <c r="G9" s="18" t="s">
        <v>214</v>
      </c>
      <c r="H9" s="18">
        <v>0</v>
      </c>
      <c r="I9" s="18">
        <v>12.5</v>
      </c>
      <c r="J9" s="18">
        <v>2.5</v>
      </c>
      <c r="K9" s="18">
        <v>85</v>
      </c>
    </row>
    <row r="10" spans="1:11" x14ac:dyDescent="0.35">
      <c r="A10" s="9" t="s">
        <v>159</v>
      </c>
      <c r="B10" s="18">
        <v>258</v>
      </c>
      <c r="C10" s="18">
        <v>256</v>
      </c>
      <c r="D10" s="18">
        <v>101</v>
      </c>
      <c r="E10" s="18">
        <v>1255</v>
      </c>
      <c r="F10" s="18">
        <v>1870</v>
      </c>
      <c r="G10" s="18">
        <v>28.291316526610601</v>
      </c>
      <c r="H10" s="18">
        <v>13.796791443850299</v>
      </c>
      <c r="I10" s="18">
        <v>13.689839572192501</v>
      </c>
      <c r="J10" s="18">
        <v>5.4010695187165796</v>
      </c>
      <c r="K10" s="18">
        <v>67.112299465240596</v>
      </c>
    </row>
    <row r="11" spans="1:11" x14ac:dyDescent="0.35">
      <c r="A11" s="9" t="s">
        <v>160</v>
      </c>
      <c r="B11" s="18">
        <v>1033</v>
      </c>
      <c r="C11" s="18">
        <v>962</v>
      </c>
      <c r="D11" s="18">
        <v>229</v>
      </c>
      <c r="E11" s="18">
        <v>8052</v>
      </c>
      <c r="F11" s="18">
        <v>10276</v>
      </c>
      <c r="G11" s="18">
        <v>19.227539882451701</v>
      </c>
      <c r="H11" s="18">
        <v>10.0525496302063</v>
      </c>
      <c r="I11" s="18">
        <v>9.3616193071233909</v>
      </c>
      <c r="J11" s="18">
        <v>2.2284935772674199</v>
      </c>
      <c r="K11" s="18">
        <v>78.357337485402894</v>
      </c>
    </row>
    <row r="12" spans="1:11" x14ac:dyDescent="0.35">
      <c r="A12" s="9" t="s">
        <v>161</v>
      </c>
      <c r="B12" s="18">
        <v>81</v>
      </c>
      <c r="C12" s="18">
        <v>40</v>
      </c>
      <c r="D12" s="18">
        <v>6</v>
      </c>
      <c r="E12" s="18">
        <v>385</v>
      </c>
      <c r="F12" s="18">
        <v>512</v>
      </c>
      <c r="G12" s="18">
        <v>13.0434782608696</v>
      </c>
      <c r="H12" s="18">
        <v>15.8203125</v>
      </c>
      <c r="I12" s="18">
        <v>7.8125</v>
      </c>
      <c r="J12" s="18">
        <v>1.171875</v>
      </c>
      <c r="K12" s="18">
        <v>75.1953125</v>
      </c>
    </row>
    <row r="13" spans="1:11" x14ac:dyDescent="0.35">
      <c r="A13" s="9" t="s">
        <v>162</v>
      </c>
      <c r="B13" s="18">
        <v>30</v>
      </c>
      <c r="C13" s="18">
        <v>90</v>
      </c>
      <c r="D13" s="18">
        <v>20</v>
      </c>
      <c r="E13" s="18">
        <v>763</v>
      </c>
      <c r="F13" s="18">
        <v>903</v>
      </c>
      <c r="G13" s="18">
        <v>18.181818181818201</v>
      </c>
      <c r="H13" s="18">
        <v>3.3222591362126299</v>
      </c>
      <c r="I13" s="18">
        <v>9.9667774086378706</v>
      </c>
      <c r="J13" s="18">
        <v>2.2148394241417502</v>
      </c>
      <c r="K13" s="18">
        <v>84.496124031007795</v>
      </c>
    </row>
    <row r="14" spans="1:11" x14ac:dyDescent="0.35">
      <c r="A14" s="9" t="s">
        <v>163</v>
      </c>
      <c r="B14" s="18">
        <v>60</v>
      </c>
      <c r="C14" s="18">
        <v>86</v>
      </c>
      <c r="D14" s="18">
        <v>20</v>
      </c>
      <c r="E14" s="18">
        <v>612</v>
      </c>
      <c r="F14" s="18">
        <v>778</v>
      </c>
      <c r="G14" s="18">
        <v>18.867924528301899</v>
      </c>
      <c r="H14" s="18">
        <v>7.7120822622108003</v>
      </c>
      <c r="I14" s="18">
        <v>11.0539845758355</v>
      </c>
      <c r="J14" s="18">
        <v>2.5706940874035999</v>
      </c>
      <c r="K14" s="18">
        <v>78.663239074550106</v>
      </c>
    </row>
    <row r="15" spans="1:11" x14ac:dyDescent="0.35">
      <c r="A15" s="11" t="s">
        <v>164</v>
      </c>
      <c r="B15" s="20">
        <v>115</v>
      </c>
      <c r="C15" s="20">
        <v>235</v>
      </c>
      <c r="D15" s="20">
        <v>201</v>
      </c>
      <c r="E15" s="20">
        <v>1415</v>
      </c>
      <c r="F15" s="20">
        <v>1966</v>
      </c>
      <c r="G15" s="20">
        <v>46.100917431192698</v>
      </c>
      <c r="H15" s="20">
        <v>5.84944048830112</v>
      </c>
      <c r="I15" s="20">
        <v>11.9532044760936</v>
      </c>
      <c r="J15" s="20">
        <v>10.2238046795524</v>
      </c>
      <c r="K15" s="20">
        <v>71.973550356052897</v>
      </c>
    </row>
    <row r="16" spans="1:11" x14ac:dyDescent="0.35">
      <c r="A16" s="9" t="s">
        <v>165</v>
      </c>
      <c r="B16" s="18">
        <v>3</v>
      </c>
      <c r="C16" s="18">
        <v>60</v>
      </c>
      <c r="D16" s="18">
        <v>95</v>
      </c>
      <c r="E16" s="18">
        <v>187</v>
      </c>
      <c r="F16" s="18">
        <v>345</v>
      </c>
      <c r="G16" s="18">
        <v>61.290322580645203</v>
      </c>
      <c r="H16" s="18">
        <v>0.86956521739130399</v>
      </c>
      <c r="I16" s="18">
        <v>17.3913043478261</v>
      </c>
      <c r="J16" s="18">
        <v>27.536231884058001</v>
      </c>
      <c r="K16" s="18">
        <v>54.202898550724598</v>
      </c>
    </row>
    <row r="17" spans="1:11" x14ac:dyDescent="0.35">
      <c r="A17" s="9" t="s">
        <v>166</v>
      </c>
      <c r="B17" s="18">
        <v>39</v>
      </c>
      <c r="C17" s="18">
        <v>105</v>
      </c>
      <c r="D17" s="18">
        <v>76</v>
      </c>
      <c r="E17" s="18">
        <v>365</v>
      </c>
      <c r="F17" s="18">
        <v>585</v>
      </c>
      <c r="G17" s="18">
        <v>41.988950276243102</v>
      </c>
      <c r="H17" s="18">
        <v>6.6666666666666696</v>
      </c>
      <c r="I17" s="18">
        <v>17.948717948717899</v>
      </c>
      <c r="J17" s="18">
        <v>12.991452991453</v>
      </c>
      <c r="K17" s="18">
        <v>62.393162393162399</v>
      </c>
    </row>
    <row r="18" spans="1:11" x14ac:dyDescent="0.35">
      <c r="A18" s="9" t="s">
        <v>167</v>
      </c>
      <c r="B18" s="18">
        <v>23</v>
      </c>
      <c r="C18" s="18">
        <v>33</v>
      </c>
      <c r="D18" s="18">
        <v>14</v>
      </c>
      <c r="E18" s="18">
        <v>224</v>
      </c>
      <c r="F18" s="18">
        <v>294</v>
      </c>
      <c r="G18" s="18">
        <v>29.787234042553202</v>
      </c>
      <c r="H18" s="18">
        <v>7.8231292517006796</v>
      </c>
      <c r="I18" s="18">
        <v>11.2244897959184</v>
      </c>
      <c r="J18" s="18">
        <v>4.7619047619047601</v>
      </c>
      <c r="K18" s="18">
        <v>76.190476190476204</v>
      </c>
    </row>
    <row r="19" spans="1:11" x14ac:dyDescent="0.35">
      <c r="A19" s="9" t="s">
        <v>168</v>
      </c>
      <c r="B19" s="18">
        <v>18</v>
      </c>
      <c r="C19" s="18">
        <v>13</v>
      </c>
      <c r="D19" s="18">
        <v>5</v>
      </c>
      <c r="E19" s="18">
        <v>134</v>
      </c>
      <c r="F19" s="18">
        <v>170</v>
      </c>
      <c r="G19" s="18">
        <v>27.7777777777778</v>
      </c>
      <c r="H19" s="18">
        <v>10.588235294117601</v>
      </c>
      <c r="I19" s="18">
        <v>7.6470588235294104</v>
      </c>
      <c r="J19" s="18">
        <v>2.9411764705882399</v>
      </c>
      <c r="K19" s="18">
        <v>78.823529411764696</v>
      </c>
    </row>
    <row r="20" spans="1:11" x14ac:dyDescent="0.35">
      <c r="A20" s="9" t="s">
        <v>169</v>
      </c>
      <c r="B20" s="18">
        <v>5</v>
      </c>
      <c r="C20" s="18">
        <v>4</v>
      </c>
      <c r="D20" s="18">
        <v>2</v>
      </c>
      <c r="E20" s="18">
        <v>65</v>
      </c>
      <c r="F20" s="18">
        <v>76</v>
      </c>
      <c r="G20" s="18" t="s">
        <v>214</v>
      </c>
      <c r="H20" s="18">
        <v>6.5789473684210504</v>
      </c>
      <c r="I20" s="18">
        <v>5.2631578947368398</v>
      </c>
      <c r="J20" s="18">
        <v>2.6315789473684199</v>
      </c>
      <c r="K20" s="18">
        <v>85.526315789473699</v>
      </c>
    </row>
    <row r="21" spans="1:11" x14ac:dyDescent="0.35">
      <c r="A21" s="9" t="s">
        <v>170</v>
      </c>
      <c r="B21" s="18">
        <v>16</v>
      </c>
      <c r="C21" s="18">
        <v>4</v>
      </c>
      <c r="D21" s="18">
        <v>0</v>
      </c>
      <c r="E21" s="18">
        <v>286</v>
      </c>
      <c r="F21" s="18">
        <v>306</v>
      </c>
      <c r="G21" s="18" t="s">
        <v>214</v>
      </c>
      <c r="H21" s="18">
        <v>5.2287581699346397</v>
      </c>
      <c r="I21" s="18">
        <v>1.3071895424836599</v>
      </c>
      <c r="J21" s="18">
        <v>0</v>
      </c>
      <c r="K21" s="18">
        <v>93.464052287581694</v>
      </c>
    </row>
    <row r="22" spans="1:11" x14ac:dyDescent="0.35">
      <c r="A22" s="9" t="s">
        <v>171</v>
      </c>
      <c r="B22" s="18">
        <v>0</v>
      </c>
      <c r="C22" s="18">
        <v>3</v>
      </c>
      <c r="D22" s="18">
        <v>0</v>
      </c>
      <c r="E22" s="18">
        <v>11</v>
      </c>
      <c r="F22" s="18">
        <v>14</v>
      </c>
      <c r="G22" s="18" t="s">
        <v>214</v>
      </c>
      <c r="H22" s="18">
        <v>0</v>
      </c>
      <c r="I22" s="18">
        <v>21.428571428571399</v>
      </c>
      <c r="J22" s="18">
        <v>0</v>
      </c>
      <c r="K22" s="18">
        <v>78.571428571428598</v>
      </c>
    </row>
    <row r="23" spans="1:11" x14ac:dyDescent="0.35">
      <c r="A23" s="9" t="s">
        <v>172</v>
      </c>
      <c r="B23" s="18">
        <v>11</v>
      </c>
      <c r="C23" s="18">
        <v>13</v>
      </c>
      <c r="D23" s="18">
        <v>9</v>
      </c>
      <c r="E23" s="18">
        <v>143</v>
      </c>
      <c r="F23" s="18">
        <v>176</v>
      </c>
      <c r="G23" s="18">
        <v>40.909090909090899</v>
      </c>
      <c r="H23" s="18">
        <v>6.25</v>
      </c>
      <c r="I23" s="18">
        <v>7.3863636363636402</v>
      </c>
      <c r="J23" s="18">
        <v>5.1136363636363598</v>
      </c>
      <c r="K23" s="18">
        <v>81.25</v>
      </c>
    </row>
    <row r="24" spans="1:11" x14ac:dyDescent="0.35">
      <c r="A24" s="11" t="s">
        <v>173</v>
      </c>
      <c r="B24" s="20">
        <v>838</v>
      </c>
      <c r="C24" s="20">
        <v>145</v>
      </c>
      <c r="D24" s="20">
        <v>45</v>
      </c>
      <c r="E24" s="20">
        <v>5929</v>
      </c>
      <c r="F24" s="20">
        <v>6957</v>
      </c>
      <c r="G24" s="20">
        <v>23.684210526315798</v>
      </c>
      <c r="H24" s="20">
        <v>12.0454218772459</v>
      </c>
      <c r="I24" s="20">
        <v>2.08423170907</v>
      </c>
      <c r="J24" s="20">
        <v>0.646830530401035</v>
      </c>
      <c r="K24" s="20">
        <v>85.223515883283</v>
      </c>
    </row>
    <row r="25" spans="1:11" x14ac:dyDescent="0.35">
      <c r="A25" s="9" t="s">
        <v>174</v>
      </c>
      <c r="B25" s="18">
        <v>95</v>
      </c>
      <c r="C25" s="18">
        <v>6</v>
      </c>
      <c r="D25" s="18">
        <v>5</v>
      </c>
      <c r="E25" s="18">
        <v>577</v>
      </c>
      <c r="F25" s="18">
        <v>683</v>
      </c>
      <c r="G25" s="18">
        <v>45.454545454545503</v>
      </c>
      <c r="H25" s="18">
        <v>13.909224011713</v>
      </c>
      <c r="I25" s="18">
        <v>0.87847730600292795</v>
      </c>
      <c r="J25" s="18">
        <v>0.73206442166910701</v>
      </c>
      <c r="K25" s="18">
        <v>84.480234260614907</v>
      </c>
    </row>
    <row r="26" spans="1:11" x14ac:dyDescent="0.35">
      <c r="A26" s="9" t="s">
        <v>175</v>
      </c>
      <c r="B26" s="18">
        <v>21</v>
      </c>
      <c r="C26" s="18">
        <v>1</v>
      </c>
      <c r="D26" s="18">
        <v>0</v>
      </c>
      <c r="E26" s="18">
        <v>119</v>
      </c>
      <c r="F26" s="18">
        <v>141</v>
      </c>
      <c r="G26" s="18" t="s">
        <v>214</v>
      </c>
      <c r="H26" s="18">
        <v>14.893617021276601</v>
      </c>
      <c r="I26" s="18">
        <v>0.70921985815602795</v>
      </c>
      <c r="J26" s="18">
        <v>0</v>
      </c>
      <c r="K26" s="18">
        <v>84.397163120567399</v>
      </c>
    </row>
    <row r="27" spans="1:11" x14ac:dyDescent="0.35">
      <c r="A27" s="9" t="s">
        <v>176</v>
      </c>
      <c r="B27" s="18">
        <v>7</v>
      </c>
      <c r="C27" s="18">
        <v>1</v>
      </c>
      <c r="D27" s="18">
        <v>0</v>
      </c>
      <c r="E27" s="18">
        <v>83</v>
      </c>
      <c r="F27" s="18">
        <v>91</v>
      </c>
      <c r="G27" s="18" t="s">
        <v>214</v>
      </c>
      <c r="H27" s="18">
        <v>7.6923076923076898</v>
      </c>
      <c r="I27" s="18">
        <v>1.0989010989011001</v>
      </c>
      <c r="J27" s="18">
        <v>0</v>
      </c>
      <c r="K27" s="18">
        <v>91.208791208791197</v>
      </c>
    </row>
    <row r="28" spans="1:11" x14ac:dyDescent="0.35">
      <c r="A28" s="9" t="s">
        <v>177</v>
      </c>
      <c r="B28" s="18">
        <v>68</v>
      </c>
      <c r="C28" s="18">
        <v>10</v>
      </c>
      <c r="D28" s="18">
        <v>5</v>
      </c>
      <c r="E28" s="18">
        <v>204</v>
      </c>
      <c r="F28" s="18">
        <v>287</v>
      </c>
      <c r="G28" s="18">
        <v>33.3333333333333</v>
      </c>
      <c r="H28" s="18">
        <v>23.693379790940799</v>
      </c>
      <c r="I28" s="18">
        <v>3.4843205574912899</v>
      </c>
      <c r="J28" s="18">
        <v>1.7421602787456401</v>
      </c>
      <c r="K28" s="18">
        <v>71.080139372822302</v>
      </c>
    </row>
    <row r="29" spans="1:11" x14ac:dyDescent="0.35">
      <c r="A29" s="9" t="s">
        <v>178</v>
      </c>
      <c r="B29" s="18">
        <v>308</v>
      </c>
      <c r="C29" s="18">
        <v>11</v>
      </c>
      <c r="D29" s="18">
        <v>0</v>
      </c>
      <c r="E29" s="18">
        <v>3004</v>
      </c>
      <c r="F29" s="18">
        <v>3323</v>
      </c>
      <c r="G29" s="18">
        <v>0</v>
      </c>
      <c r="H29" s="18">
        <v>9.2687330725248298</v>
      </c>
      <c r="I29" s="18">
        <v>0.33102618116160099</v>
      </c>
      <c r="J29" s="18">
        <v>0</v>
      </c>
      <c r="K29" s="18">
        <v>90.4002407463136</v>
      </c>
    </row>
    <row r="30" spans="1:11" x14ac:dyDescent="0.35">
      <c r="A30" s="9" t="s">
        <v>179</v>
      </c>
      <c r="B30" s="18">
        <v>192</v>
      </c>
      <c r="C30" s="18">
        <v>58</v>
      </c>
      <c r="D30" s="18">
        <v>9</v>
      </c>
      <c r="E30" s="18">
        <v>1098</v>
      </c>
      <c r="F30" s="18">
        <v>1357</v>
      </c>
      <c r="G30" s="18">
        <v>13.4328358208955</v>
      </c>
      <c r="H30" s="18">
        <v>14.1488577745026</v>
      </c>
      <c r="I30" s="18">
        <v>4.2741341193809896</v>
      </c>
      <c r="J30" s="18">
        <v>0.66322770817980803</v>
      </c>
      <c r="K30" s="18">
        <v>80.913780397936605</v>
      </c>
    </row>
    <row r="31" spans="1:11" x14ac:dyDescent="0.35">
      <c r="A31" s="9" t="s">
        <v>180</v>
      </c>
      <c r="B31" s="18">
        <v>58</v>
      </c>
      <c r="C31" s="18">
        <v>20</v>
      </c>
      <c r="D31" s="18">
        <v>16</v>
      </c>
      <c r="E31" s="18">
        <v>308</v>
      </c>
      <c r="F31" s="18">
        <v>402</v>
      </c>
      <c r="G31" s="18">
        <v>44.4444444444444</v>
      </c>
      <c r="H31" s="18">
        <v>14.427860696517399</v>
      </c>
      <c r="I31" s="18">
        <v>4.9751243781094496</v>
      </c>
      <c r="J31" s="18">
        <v>3.9800995024875601</v>
      </c>
      <c r="K31" s="18">
        <v>76.616915422885597</v>
      </c>
    </row>
    <row r="32" spans="1:11" x14ac:dyDescent="0.35">
      <c r="A32" s="9" t="s">
        <v>181</v>
      </c>
      <c r="B32" s="18">
        <v>89</v>
      </c>
      <c r="C32" s="18">
        <v>38</v>
      </c>
      <c r="D32" s="18">
        <v>10</v>
      </c>
      <c r="E32" s="18">
        <v>536</v>
      </c>
      <c r="F32" s="18">
        <v>673</v>
      </c>
      <c r="G32" s="18">
        <v>20.8333333333333</v>
      </c>
      <c r="H32" s="18">
        <v>13.2243684992571</v>
      </c>
      <c r="I32" s="18">
        <v>5.6463595839524503</v>
      </c>
      <c r="J32" s="18">
        <v>1.48588410104012</v>
      </c>
      <c r="K32" s="18">
        <v>79.643387815750401</v>
      </c>
    </row>
    <row r="33" spans="1:11" x14ac:dyDescent="0.35">
      <c r="A33" s="11" t="s">
        <v>182</v>
      </c>
      <c r="B33" s="20">
        <v>282</v>
      </c>
      <c r="C33" s="20">
        <v>88</v>
      </c>
      <c r="D33" s="20">
        <v>16</v>
      </c>
      <c r="E33" s="20">
        <v>1732</v>
      </c>
      <c r="F33" s="20">
        <v>2118</v>
      </c>
      <c r="G33" s="20">
        <v>15.384615384615399</v>
      </c>
      <c r="H33" s="20">
        <v>13.314447592067999</v>
      </c>
      <c r="I33" s="20">
        <v>4.15486307837583</v>
      </c>
      <c r="J33" s="20">
        <v>0.75542965061378697</v>
      </c>
      <c r="K33" s="20">
        <v>81.775259678942405</v>
      </c>
    </row>
    <row r="34" spans="1:11" x14ac:dyDescent="0.35">
      <c r="A34" s="9" t="s">
        <v>183</v>
      </c>
      <c r="B34" s="18">
        <v>16</v>
      </c>
      <c r="C34" s="18">
        <v>13</v>
      </c>
      <c r="D34" s="18">
        <v>3</v>
      </c>
      <c r="E34" s="18">
        <v>96</v>
      </c>
      <c r="F34" s="18">
        <v>128</v>
      </c>
      <c r="G34" s="18">
        <v>18.75</v>
      </c>
      <c r="H34" s="18">
        <v>12.5</v>
      </c>
      <c r="I34" s="18">
        <v>10.15625</v>
      </c>
      <c r="J34" s="18">
        <v>2.34375</v>
      </c>
      <c r="K34" s="18">
        <v>75</v>
      </c>
    </row>
    <row r="35" spans="1:11" x14ac:dyDescent="0.35">
      <c r="A35" s="9" t="s">
        <v>184</v>
      </c>
      <c r="B35" s="18">
        <v>229</v>
      </c>
      <c r="C35" s="18">
        <v>54</v>
      </c>
      <c r="D35" s="18">
        <v>7</v>
      </c>
      <c r="E35" s="18">
        <v>1231</v>
      </c>
      <c r="F35" s="18">
        <v>1521</v>
      </c>
      <c r="G35" s="18">
        <v>11.4754098360656</v>
      </c>
      <c r="H35" s="18">
        <v>15.0558842866535</v>
      </c>
      <c r="I35" s="18">
        <v>3.55029585798817</v>
      </c>
      <c r="J35" s="18">
        <v>0.46022353714661401</v>
      </c>
      <c r="K35" s="18">
        <v>80.933596318211698</v>
      </c>
    </row>
    <row r="36" spans="1:11" x14ac:dyDescent="0.35">
      <c r="A36" s="9" t="s">
        <v>185</v>
      </c>
      <c r="B36" s="18">
        <v>37</v>
      </c>
      <c r="C36" s="18">
        <v>21</v>
      </c>
      <c r="D36" s="18">
        <v>6</v>
      </c>
      <c r="E36" s="18">
        <v>405</v>
      </c>
      <c r="F36" s="18">
        <v>469</v>
      </c>
      <c r="G36" s="18">
        <v>22.2222222222222</v>
      </c>
      <c r="H36" s="18">
        <v>7.8891257995735602</v>
      </c>
      <c r="I36" s="18">
        <v>4.4776119402985097</v>
      </c>
      <c r="J36" s="18">
        <v>1.2793176972281499</v>
      </c>
      <c r="K36" s="18">
        <v>86.353944562899798</v>
      </c>
    </row>
    <row r="37" spans="1:11" x14ac:dyDescent="0.35">
      <c r="A37" s="11" t="s">
        <v>186</v>
      </c>
      <c r="B37" s="20">
        <v>1549</v>
      </c>
      <c r="C37" s="20">
        <v>484</v>
      </c>
      <c r="D37" s="20">
        <v>116</v>
      </c>
      <c r="E37" s="20">
        <v>13870</v>
      </c>
      <c r="F37" s="20">
        <v>16019</v>
      </c>
      <c r="G37" s="20">
        <v>19.3333333333333</v>
      </c>
      <c r="H37" s="20">
        <v>9.66976715150758</v>
      </c>
      <c r="I37" s="20">
        <v>3.0214120731631202</v>
      </c>
      <c r="J37" s="20">
        <v>0.72414008365066496</v>
      </c>
      <c r="K37" s="20">
        <v>86.584680691678599</v>
      </c>
    </row>
    <row r="38" spans="1:11" x14ac:dyDescent="0.35">
      <c r="A38" s="9" t="s">
        <v>187</v>
      </c>
      <c r="B38" s="18">
        <v>792</v>
      </c>
      <c r="C38" s="18">
        <v>276</v>
      </c>
      <c r="D38" s="18">
        <v>40</v>
      </c>
      <c r="E38" s="18">
        <v>9053</v>
      </c>
      <c r="F38" s="18">
        <v>10161</v>
      </c>
      <c r="G38" s="18">
        <v>12.6582278481013</v>
      </c>
      <c r="H38" s="18">
        <v>7.7945084145261303</v>
      </c>
      <c r="I38" s="18">
        <v>2.71626808385001</v>
      </c>
      <c r="J38" s="18">
        <v>0.39366204113768299</v>
      </c>
      <c r="K38" s="18">
        <v>89.095561460486195</v>
      </c>
    </row>
    <row r="39" spans="1:11" x14ac:dyDescent="0.35">
      <c r="A39" s="9" t="s">
        <v>188</v>
      </c>
      <c r="B39" s="18">
        <v>219</v>
      </c>
      <c r="C39" s="18">
        <v>144</v>
      </c>
      <c r="D39" s="18">
        <v>45</v>
      </c>
      <c r="E39" s="18">
        <v>1643</v>
      </c>
      <c r="F39" s="18">
        <v>2051</v>
      </c>
      <c r="G39" s="18">
        <v>23.8095238095238</v>
      </c>
      <c r="H39" s="18">
        <v>10.677718186250599</v>
      </c>
      <c r="I39" s="18">
        <v>7.0209653827401297</v>
      </c>
      <c r="J39" s="18">
        <v>2.1940516821062901</v>
      </c>
      <c r="K39" s="18">
        <v>80.107264748903006</v>
      </c>
    </row>
    <row r="40" spans="1:11" x14ac:dyDescent="0.35">
      <c r="A40" s="9" t="s">
        <v>189</v>
      </c>
      <c r="B40" s="18">
        <v>343</v>
      </c>
      <c r="C40" s="18">
        <v>42</v>
      </c>
      <c r="D40" s="18">
        <v>25</v>
      </c>
      <c r="E40" s="18">
        <v>1489</v>
      </c>
      <c r="F40" s="18">
        <v>1899</v>
      </c>
      <c r="G40" s="18">
        <v>37.313432835820898</v>
      </c>
      <c r="H40" s="18">
        <v>18.062137967351202</v>
      </c>
      <c r="I40" s="18">
        <v>2.2116903633491298</v>
      </c>
      <c r="J40" s="18">
        <v>1.3164823591363899</v>
      </c>
      <c r="K40" s="18">
        <v>78.409689310163202</v>
      </c>
    </row>
    <row r="41" spans="1:11" x14ac:dyDescent="0.35">
      <c r="A41" s="9" t="s">
        <v>190</v>
      </c>
      <c r="B41" s="18">
        <v>186</v>
      </c>
      <c r="C41" s="18">
        <v>16</v>
      </c>
      <c r="D41" s="18">
        <v>2</v>
      </c>
      <c r="E41" s="18">
        <v>1577</v>
      </c>
      <c r="F41" s="18">
        <v>1781</v>
      </c>
      <c r="G41" s="18">
        <v>11.1111111111111</v>
      </c>
      <c r="H41" s="18">
        <v>10.443571027512601</v>
      </c>
      <c r="I41" s="18">
        <v>0.89837170129140898</v>
      </c>
      <c r="J41" s="18">
        <v>0.112296462661426</v>
      </c>
      <c r="K41" s="18">
        <v>88.545760808534496</v>
      </c>
    </row>
    <row r="42" spans="1:11" x14ac:dyDescent="0.35">
      <c r="A42" s="9" t="s">
        <v>191</v>
      </c>
      <c r="B42" s="18">
        <v>9</v>
      </c>
      <c r="C42" s="18">
        <v>6</v>
      </c>
      <c r="D42" s="18">
        <v>4</v>
      </c>
      <c r="E42" s="18">
        <v>108</v>
      </c>
      <c r="F42" s="18">
        <v>127</v>
      </c>
      <c r="G42" s="18">
        <v>40</v>
      </c>
      <c r="H42" s="18">
        <v>7.0866141732283499</v>
      </c>
      <c r="I42" s="18">
        <v>4.7244094488188999</v>
      </c>
      <c r="J42" s="18">
        <v>3.1496062992125999</v>
      </c>
      <c r="K42" s="18">
        <v>85.039370078740205</v>
      </c>
    </row>
    <row r="43" spans="1:11" x14ac:dyDescent="0.35">
      <c r="A43" s="11" t="s">
        <v>192</v>
      </c>
      <c r="B43" s="20">
        <v>19</v>
      </c>
      <c r="C43" s="20">
        <v>5</v>
      </c>
      <c r="D43" s="20">
        <v>0</v>
      </c>
      <c r="E43" s="20">
        <v>48</v>
      </c>
      <c r="F43" s="20">
        <v>72</v>
      </c>
      <c r="G43" s="20" t="s">
        <v>214</v>
      </c>
      <c r="H43" s="20">
        <v>26.3888888888889</v>
      </c>
      <c r="I43" s="20">
        <v>6.9444444444444402</v>
      </c>
      <c r="J43" s="20">
        <v>0</v>
      </c>
      <c r="K43" s="20">
        <v>66.6666666666667</v>
      </c>
    </row>
    <row r="44" spans="1:11" x14ac:dyDescent="0.35">
      <c r="A44" s="11" t="s">
        <v>193</v>
      </c>
      <c r="B44" s="20">
        <v>2338</v>
      </c>
      <c r="C44" s="20">
        <v>1112</v>
      </c>
      <c r="D44" s="20">
        <v>227</v>
      </c>
      <c r="E44" s="20">
        <v>33930</v>
      </c>
      <c r="F44" s="20">
        <v>37607</v>
      </c>
      <c r="G44" s="20">
        <v>16.9529499626587</v>
      </c>
      <c r="H44" s="20">
        <v>6.2169276996303902</v>
      </c>
      <c r="I44" s="20">
        <v>2.9568963224931499</v>
      </c>
      <c r="J44" s="20">
        <v>0.60361102986146198</v>
      </c>
      <c r="K44" s="20">
        <v>90.222564948015005</v>
      </c>
    </row>
    <row r="45" spans="1:11" x14ac:dyDescent="0.35">
      <c r="A45" s="11" t="s">
        <v>194</v>
      </c>
      <c r="B45" s="20">
        <v>945</v>
      </c>
      <c r="C45" s="20">
        <v>523</v>
      </c>
      <c r="D45" s="20">
        <v>148</v>
      </c>
      <c r="E45" s="20">
        <v>10930</v>
      </c>
      <c r="F45" s="20">
        <v>12546</v>
      </c>
      <c r="G45" s="20">
        <v>22.056631892697499</v>
      </c>
      <c r="H45" s="20">
        <v>7.5322812051649901</v>
      </c>
      <c r="I45" s="20">
        <v>4.16865933365216</v>
      </c>
      <c r="J45" s="20">
        <v>1.1796588554120799</v>
      </c>
      <c r="K45" s="20">
        <v>87.119400605770807</v>
      </c>
    </row>
    <row r="46" spans="1:11" x14ac:dyDescent="0.35">
      <c r="A46" s="9" t="s">
        <v>195</v>
      </c>
      <c r="B46" s="18">
        <v>899</v>
      </c>
      <c r="C46" s="18">
        <v>484</v>
      </c>
      <c r="D46" s="18">
        <v>134</v>
      </c>
      <c r="E46" s="18">
        <v>10573</v>
      </c>
      <c r="F46" s="18">
        <v>12090</v>
      </c>
      <c r="G46" s="18">
        <v>21.682847896440101</v>
      </c>
      <c r="H46" s="18">
        <v>7.4358974358974397</v>
      </c>
      <c r="I46" s="18">
        <v>4.0033085194375504</v>
      </c>
      <c r="J46" s="18">
        <v>1.1083540115798201</v>
      </c>
      <c r="K46" s="18">
        <v>87.452440033085196</v>
      </c>
    </row>
    <row r="47" spans="1:11" x14ac:dyDescent="0.35">
      <c r="A47" s="9" t="s">
        <v>196</v>
      </c>
      <c r="B47" s="18">
        <v>44</v>
      </c>
      <c r="C47" s="18">
        <v>39</v>
      </c>
      <c r="D47" s="18">
        <v>14</v>
      </c>
      <c r="E47" s="18">
        <v>345</v>
      </c>
      <c r="F47" s="18">
        <v>442</v>
      </c>
      <c r="G47" s="18">
        <v>26.415094339622598</v>
      </c>
      <c r="H47" s="18">
        <v>9.9547511312217196</v>
      </c>
      <c r="I47" s="18">
        <v>8.8235294117647101</v>
      </c>
      <c r="J47" s="18">
        <v>3.1674208144796401</v>
      </c>
      <c r="K47" s="18">
        <v>78.054298642533894</v>
      </c>
    </row>
    <row r="48" spans="1:11" x14ac:dyDescent="0.35">
      <c r="A48" s="9" t="s">
        <v>197</v>
      </c>
      <c r="B48" s="18">
        <v>0</v>
      </c>
      <c r="C48" s="18">
        <v>0</v>
      </c>
      <c r="D48" s="18">
        <v>0</v>
      </c>
      <c r="E48" s="18">
        <v>8</v>
      </c>
      <c r="F48" s="18">
        <v>8</v>
      </c>
      <c r="G48" s="18" t="s">
        <v>214</v>
      </c>
      <c r="H48" s="18" t="s">
        <v>214</v>
      </c>
      <c r="I48" s="18" t="s">
        <v>214</v>
      </c>
      <c r="J48" s="18" t="s">
        <v>214</v>
      </c>
      <c r="K48" s="18" t="s">
        <v>214</v>
      </c>
    </row>
    <row r="49" spans="1:11" x14ac:dyDescent="0.35">
      <c r="A49" s="9" t="s">
        <v>198</v>
      </c>
      <c r="B49" s="18">
        <v>2</v>
      </c>
      <c r="C49" s="18">
        <v>0</v>
      </c>
      <c r="D49" s="18">
        <v>0</v>
      </c>
      <c r="E49" s="18">
        <v>4</v>
      </c>
      <c r="F49" s="18">
        <v>6</v>
      </c>
      <c r="G49" s="18" t="s">
        <v>214</v>
      </c>
      <c r="H49" s="18" t="s">
        <v>214</v>
      </c>
      <c r="I49" s="18" t="s">
        <v>214</v>
      </c>
      <c r="J49" s="18" t="s">
        <v>214</v>
      </c>
      <c r="K49" s="18" t="s">
        <v>214</v>
      </c>
    </row>
    <row r="50" spans="1:11" x14ac:dyDescent="0.35">
      <c r="A50" s="11" t="s">
        <v>199</v>
      </c>
      <c r="B50" s="20">
        <v>110</v>
      </c>
      <c r="C50" s="20">
        <v>92</v>
      </c>
      <c r="D50" s="20">
        <v>16</v>
      </c>
      <c r="E50" s="20">
        <v>1447</v>
      </c>
      <c r="F50" s="20">
        <v>1665</v>
      </c>
      <c r="G50" s="20">
        <v>14.814814814814801</v>
      </c>
      <c r="H50" s="20">
        <v>6.6066066066066096</v>
      </c>
      <c r="I50" s="20">
        <v>5.5255255255255298</v>
      </c>
      <c r="J50" s="20">
        <v>0.96096096096096095</v>
      </c>
      <c r="K50" s="20">
        <v>86.906906906906897</v>
      </c>
    </row>
    <row r="51" spans="1:11" x14ac:dyDescent="0.35">
      <c r="A51" s="9" t="s">
        <v>200</v>
      </c>
      <c r="B51" s="18">
        <v>40</v>
      </c>
      <c r="C51" s="18">
        <v>34</v>
      </c>
      <c r="D51" s="18">
        <v>4</v>
      </c>
      <c r="E51" s="18">
        <v>535</v>
      </c>
      <c r="F51" s="18">
        <v>613</v>
      </c>
      <c r="G51" s="18">
        <v>10.526315789473699</v>
      </c>
      <c r="H51" s="18">
        <v>6.5252854812398002</v>
      </c>
      <c r="I51" s="18">
        <v>5.5464926590538299</v>
      </c>
      <c r="J51" s="18">
        <v>0.65252854812397998</v>
      </c>
      <c r="K51" s="18">
        <v>87.275693311582401</v>
      </c>
    </row>
    <row r="52" spans="1:11" x14ac:dyDescent="0.35">
      <c r="A52" s="9" t="s">
        <v>201</v>
      </c>
      <c r="B52" s="18">
        <v>6</v>
      </c>
      <c r="C52" s="18">
        <v>4</v>
      </c>
      <c r="D52" s="18">
        <v>1</v>
      </c>
      <c r="E52" s="18">
        <v>55</v>
      </c>
      <c r="F52" s="18">
        <v>66</v>
      </c>
      <c r="G52" s="18" t="s">
        <v>214</v>
      </c>
      <c r="H52" s="18">
        <v>9.0909090909090899</v>
      </c>
      <c r="I52" s="18">
        <v>6.0606060606060597</v>
      </c>
      <c r="J52" s="18">
        <v>1.51515151515152</v>
      </c>
      <c r="K52" s="18">
        <v>83.3333333333333</v>
      </c>
    </row>
    <row r="53" spans="1:11" x14ac:dyDescent="0.35">
      <c r="A53" s="9" t="s">
        <v>202</v>
      </c>
      <c r="B53" s="18">
        <v>17</v>
      </c>
      <c r="C53" s="18">
        <v>13</v>
      </c>
      <c r="D53" s="18">
        <v>2</v>
      </c>
      <c r="E53" s="18">
        <v>165</v>
      </c>
      <c r="F53" s="18">
        <v>197</v>
      </c>
      <c r="G53" s="18">
        <v>13.3333333333333</v>
      </c>
      <c r="H53" s="18">
        <v>8.6294416243654801</v>
      </c>
      <c r="I53" s="18">
        <v>6.5989847715736003</v>
      </c>
      <c r="J53" s="18">
        <v>1.0152284263959399</v>
      </c>
      <c r="K53" s="18">
        <v>83.756345177664997</v>
      </c>
    </row>
    <row r="54" spans="1:11" x14ac:dyDescent="0.35">
      <c r="A54" s="9" t="s">
        <v>203</v>
      </c>
      <c r="B54" s="18">
        <v>38</v>
      </c>
      <c r="C54" s="18">
        <v>34</v>
      </c>
      <c r="D54" s="18">
        <v>5</v>
      </c>
      <c r="E54" s="18">
        <v>254</v>
      </c>
      <c r="F54" s="18">
        <v>331</v>
      </c>
      <c r="G54" s="18">
        <v>12.8205128205128</v>
      </c>
      <c r="H54" s="18">
        <v>11.4803625377643</v>
      </c>
      <c r="I54" s="18">
        <v>10.2719033232628</v>
      </c>
      <c r="J54" s="18">
        <v>1.5105740181268901</v>
      </c>
      <c r="K54" s="18">
        <v>76.7371601208459</v>
      </c>
    </row>
    <row r="55" spans="1:11" x14ac:dyDescent="0.35">
      <c r="A55" s="9" t="s">
        <v>204</v>
      </c>
      <c r="B55" s="18">
        <v>9</v>
      </c>
      <c r="C55" s="18">
        <v>7</v>
      </c>
      <c r="D55" s="18">
        <v>4</v>
      </c>
      <c r="E55" s="18">
        <v>438</v>
      </c>
      <c r="F55" s="18">
        <v>458</v>
      </c>
      <c r="G55" s="18">
        <v>36.363636363636402</v>
      </c>
      <c r="H55" s="18">
        <v>1.96506550218341</v>
      </c>
      <c r="I55" s="18">
        <v>1.5283842794759801</v>
      </c>
      <c r="J55" s="18">
        <v>0.87336244541484698</v>
      </c>
      <c r="K55" s="18">
        <v>95.633187772925794</v>
      </c>
    </row>
    <row r="56" spans="1:11" x14ac:dyDescent="0.35">
      <c r="A56" s="11" t="s">
        <v>205</v>
      </c>
      <c r="B56" s="20">
        <v>1283</v>
      </c>
      <c r="C56" s="20">
        <v>497</v>
      </c>
      <c r="D56" s="20">
        <v>63</v>
      </c>
      <c r="E56" s="20">
        <v>21553</v>
      </c>
      <c r="F56" s="20">
        <v>23396</v>
      </c>
      <c r="G56" s="20">
        <v>11.25</v>
      </c>
      <c r="H56" s="20">
        <v>5.4838433920328304</v>
      </c>
      <c r="I56" s="20">
        <v>2.12429475123953</v>
      </c>
      <c r="J56" s="20">
        <v>0.26927679945289801</v>
      </c>
      <c r="K56" s="20">
        <v>92.122585057274705</v>
      </c>
    </row>
    <row r="57" spans="1:11" x14ac:dyDescent="0.35">
      <c r="A57" s="9" t="s">
        <v>206</v>
      </c>
      <c r="B57" s="18">
        <v>181</v>
      </c>
      <c r="C57" s="18">
        <v>202</v>
      </c>
      <c r="D57" s="18">
        <v>26</v>
      </c>
      <c r="E57" s="18">
        <v>3973</v>
      </c>
      <c r="F57" s="18">
        <v>4382</v>
      </c>
      <c r="G57" s="18">
        <v>11.403508771929801</v>
      </c>
      <c r="H57" s="18">
        <v>4.1305340027384796</v>
      </c>
      <c r="I57" s="18">
        <v>4.6097672295755396</v>
      </c>
      <c r="J57" s="18">
        <v>0.59333637608398004</v>
      </c>
      <c r="K57" s="18">
        <v>90.666362391601993</v>
      </c>
    </row>
    <row r="58" spans="1:11" x14ac:dyDescent="0.35">
      <c r="A58" s="9" t="s">
        <v>207</v>
      </c>
      <c r="B58" s="18">
        <v>83</v>
      </c>
      <c r="C58" s="18">
        <v>119</v>
      </c>
      <c r="D58" s="18">
        <v>25</v>
      </c>
      <c r="E58" s="18">
        <v>4619</v>
      </c>
      <c r="F58" s="18">
        <v>4846</v>
      </c>
      <c r="G58" s="18">
        <v>17.3611111111111</v>
      </c>
      <c r="H58" s="18">
        <v>1.7127527858027201</v>
      </c>
      <c r="I58" s="18">
        <v>2.4556335121749902</v>
      </c>
      <c r="J58" s="18">
        <v>0.51588939331407302</v>
      </c>
      <c r="K58" s="18">
        <v>95.315724308708198</v>
      </c>
    </row>
    <row r="59" spans="1:11" x14ac:dyDescent="0.35">
      <c r="A59" s="9" t="s">
        <v>208</v>
      </c>
      <c r="B59" s="18">
        <v>94</v>
      </c>
      <c r="C59" s="18">
        <v>11</v>
      </c>
      <c r="D59" s="18">
        <v>0</v>
      </c>
      <c r="E59" s="18">
        <v>4371</v>
      </c>
      <c r="F59" s="18">
        <v>4476</v>
      </c>
      <c r="G59" s="18">
        <v>0</v>
      </c>
      <c r="H59" s="18">
        <v>2.10008936550491</v>
      </c>
      <c r="I59" s="18">
        <v>0.24575513851653299</v>
      </c>
      <c r="J59" s="18">
        <v>0</v>
      </c>
      <c r="K59" s="18">
        <v>97.6541554959786</v>
      </c>
    </row>
    <row r="60" spans="1:11" x14ac:dyDescent="0.35">
      <c r="A60" s="9" t="s">
        <v>209</v>
      </c>
      <c r="B60" s="18">
        <v>657</v>
      </c>
      <c r="C60" s="18">
        <v>22</v>
      </c>
      <c r="D60" s="18">
        <v>2</v>
      </c>
      <c r="E60" s="18">
        <v>6133</v>
      </c>
      <c r="F60" s="18">
        <v>6814</v>
      </c>
      <c r="G60" s="18">
        <v>8.3333333333333304</v>
      </c>
      <c r="H60" s="18">
        <v>9.6419137070736696</v>
      </c>
      <c r="I60" s="18">
        <v>0.32286469034341098</v>
      </c>
      <c r="J60" s="18">
        <v>2.9351335485764601E-2</v>
      </c>
      <c r="K60" s="18">
        <v>90.005870267097194</v>
      </c>
    </row>
    <row r="61" spans="1:11" x14ac:dyDescent="0.35">
      <c r="A61" s="9" t="s">
        <v>210</v>
      </c>
      <c r="B61" s="18">
        <v>26</v>
      </c>
      <c r="C61" s="18">
        <v>2</v>
      </c>
      <c r="D61" s="18">
        <v>2</v>
      </c>
      <c r="E61" s="18">
        <v>705</v>
      </c>
      <c r="F61" s="18">
        <v>735</v>
      </c>
      <c r="G61" s="18" t="s">
        <v>214</v>
      </c>
      <c r="H61" s="18">
        <v>3.53741496598639</v>
      </c>
      <c r="I61" s="18">
        <v>0.27210884353741499</v>
      </c>
      <c r="J61" s="18">
        <v>0.27210884353741499</v>
      </c>
      <c r="K61" s="18">
        <v>95.918367346938794</v>
      </c>
    </row>
    <row r="62" spans="1:11" x14ac:dyDescent="0.35">
      <c r="A62" s="9" t="s">
        <v>211</v>
      </c>
      <c r="B62" s="18">
        <v>6</v>
      </c>
      <c r="C62" s="18">
        <v>1</v>
      </c>
      <c r="D62" s="18">
        <v>0</v>
      </c>
      <c r="E62" s="18">
        <v>85</v>
      </c>
      <c r="F62" s="18">
        <v>92</v>
      </c>
      <c r="G62" s="18" t="s">
        <v>214</v>
      </c>
      <c r="H62" s="18">
        <v>6.5217391304347796</v>
      </c>
      <c r="I62" s="18">
        <v>1.0869565217391299</v>
      </c>
      <c r="J62" s="18">
        <v>0</v>
      </c>
      <c r="K62" s="18">
        <v>92.391304347826093</v>
      </c>
    </row>
    <row r="63" spans="1:11" x14ac:dyDescent="0.35">
      <c r="A63" s="9" t="s">
        <v>212</v>
      </c>
      <c r="B63" s="18">
        <v>29</v>
      </c>
      <c r="C63" s="18">
        <v>36</v>
      </c>
      <c r="D63" s="18">
        <v>1</v>
      </c>
      <c r="E63" s="18">
        <v>363</v>
      </c>
      <c r="F63" s="18">
        <v>429</v>
      </c>
      <c r="G63" s="18">
        <v>2.7027027027027</v>
      </c>
      <c r="H63" s="18">
        <v>6.7599067599067597</v>
      </c>
      <c r="I63" s="18">
        <v>8.3916083916083899</v>
      </c>
      <c r="J63" s="18">
        <v>0.23310023310023301</v>
      </c>
      <c r="K63" s="18">
        <v>84.615384615384599</v>
      </c>
    </row>
    <row r="64" spans="1:11" x14ac:dyDescent="0.35">
      <c r="A64" s="9" t="s">
        <v>213</v>
      </c>
      <c r="B64" s="18">
        <v>207</v>
      </c>
      <c r="C64" s="18">
        <v>104</v>
      </c>
      <c r="D64" s="18">
        <v>7</v>
      </c>
      <c r="E64" s="18">
        <v>1304</v>
      </c>
      <c r="F64" s="18">
        <v>1622</v>
      </c>
      <c r="G64" s="18">
        <v>6.3063063063063103</v>
      </c>
      <c r="H64" s="18">
        <v>12.762022194821199</v>
      </c>
      <c r="I64" s="18">
        <v>6.4118372379778004</v>
      </c>
      <c r="J64" s="18">
        <v>0.43156596794081398</v>
      </c>
      <c r="K64" s="18">
        <v>80.394574599260196</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7"/>
  <sheetViews>
    <sheetView showGridLines="0" workbookViewId="0"/>
  </sheetViews>
  <sheetFormatPr defaultColWidth="11.07421875" defaultRowHeight="15.5" x14ac:dyDescent="0.35"/>
  <cols>
    <col min="1" max="1" width="28.69140625" customWidth="1"/>
    <col min="2" max="2" width="8.69140625" customWidth="1"/>
    <col min="3" max="3" width="10.69140625" customWidth="1"/>
    <col min="4" max="4" width="9.69140625" customWidth="1"/>
    <col min="5" max="10" width="10.69140625" customWidth="1"/>
    <col min="11" max="14" width="16.69140625" customWidth="1"/>
    <col min="15" max="15" width="18.69140625" customWidth="1"/>
  </cols>
  <sheetData>
    <row r="1" spans="1:15" ht="20" x14ac:dyDescent="0.4">
      <c r="A1" s="5" t="s">
        <v>215</v>
      </c>
    </row>
    <row r="2" spans="1:15" x14ac:dyDescent="0.35">
      <c r="A2" t="s">
        <v>62</v>
      </c>
    </row>
    <row r="3" spans="1:15" x14ac:dyDescent="0.35">
      <c r="A3" t="s">
        <v>216</v>
      </c>
    </row>
    <row r="4" spans="1:15" ht="62" x14ac:dyDescent="0.35">
      <c r="A4" s="21" t="s">
        <v>217</v>
      </c>
      <c r="B4" s="21" t="s">
        <v>218</v>
      </c>
      <c r="C4" s="21" t="s">
        <v>219</v>
      </c>
      <c r="D4" s="21" t="s">
        <v>220</v>
      </c>
      <c r="E4" s="21" t="s">
        <v>221</v>
      </c>
      <c r="F4" s="21" t="s">
        <v>222</v>
      </c>
      <c r="G4" s="21" t="s">
        <v>223</v>
      </c>
      <c r="H4" s="21" t="s">
        <v>224</v>
      </c>
      <c r="I4" s="21" t="s">
        <v>225</v>
      </c>
      <c r="J4" s="21" t="s">
        <v>226</v>
      </c>
      <c r="K4" s="21" t="s">
        <v>227</v>
      </c>
      <c r="L4" s="21" t="s">
        <v>228</v>
      </c>
      <c r="M4" s="21" t="s">
        <v>229</v>
      </c>
      <c r="N4" s="21" t="s">
        <v>230</v>
      </c>
      <c r="O4" s="21" t="s">
        <v>231</v>
      </c>
    </row>
    <row r="5" spans="1:15" x14ac:dyDescent="0.35">
      <c r="A5" s="11" t="s">
        <v>108</v>
      </c>
      <c r="B5" s="20">
        <v>105656</v>
      </c>
      <c r="C5" s="18">
        <v>702</v>
      </c>
      <c r="D5" s="18">
        <v>4774</v>
      </c>
      <c r="E5" s="18">
        <v>58566</v>
      </c>
      <c r="F5" s="18">
        <v>41614</v>
      </c>
      <c r="G5" s="18">
        <v>0.66442038313015805</v>
      </c>
      <c r="H5" s="18">
        <v>4.51843719239797</v>
      </c>
      <c r="I5" s="18">
        <v>55.430832134474102</v>
      </c>
      <c r="J5" s="18">
        <v>39.386310289997702</v>
      </c>
      <c r="K5" s="18">
        <v>100</v>
      </c>
      <c r="L5" s="18">
        <v>100</v>
      </c>
      <c r="M5" s="18">
        <v>100</v>
      </c>
      <c r="N5" s="18">
        <v>100</v>
      </c>
      <c r="O5" s="18">
        <v>100</v>
      </c>
    </row>
    <row r="6" spans="1:15" x14ac:dyDescent="0.35">
      <c r="A6" s="11" t="s">
        <v>109</v>
      </c>
      <c r="B6" s="20">
        <v>106572</v>
      </c>
      <c r="C6" s="18">
        <v>585</v>
      </c>
      <c r="D6" s="18">
        <v>5340</v>
      </c>
      <c r="E6" s="18">
        <v>59298</v>
      </c>
      <c r="F6" s="18">
        <v>41349</v>
      </c>
      <c r="G6" s="18">
        <v>0.54892467064519801</v>
      </c>
      <c r="H6" s="18">
        <v>5.0106969935818002</v>
      </c>
      <c r="I6" s="18">
        <v>55.641256615246</v>
      </c>
      <c r="J6" s="18">
        <v>38.799121720526998</v>
      </c>
      <c r="K6" s="18">
        <v>100.86696448852901</v>
      </c>
      <c r="L6" s="18">
        <v>83.3333333333333</v>
      </c>
      <c r="M6" s="18">
        <v>111.85588604943401</v>
      </c>
      <c r="N6" s="18">
        <v>101.24987193935</v>
      </c>
      <c r="O6" s="18">
        <v>99.363195078579295</v>
      </c>
    </row>
    <row r="7" spans="1:15" x14ac:dyDescent="0.35">
      <c r="A7" s="11" t="s">
        <v>110</v>
      </c>
      <c r="B7" s="20">
        <v>99954</v>
      </c>
      <c r="C7" s="18">
        <v>604</v>
      </c>
      <c r="D7" s="18">
        <v>5519</v>
      </c>
      <c r="E7" s="18">
        <v>58645</v>
      </c>
      <c r="F7" s="18">
        <v>35186</v>
      </c>
      <c r="G7" s="18">
        <v>0.60427796786521804</v>
      </c>
      <c r="H7" s="18">
        <v>5.5215399083578403</v>
      </c>
      <c r="I7" s="18">
        <v>58.671989114992897</v>
      </c>
      <c r="J7" s="18">
        <v>35.202193008784</v>
      </c>
      <c r="K7" s="18">
        <v>94.603240705686403</v>
      </c>
      <c r="L7" s="18">
        <v>86.039886039885999</v>
      </c>
      <c r="M7" s="18">
        <v>115.605362379556</v>
      </c>
      <c r="N7" s="18">
        <v>100.134890550832</v>
      </c>
      <c r="O7" s="18">
        <v>84.553275340029799</v>
      </c>
    </row>
    <row r="8" spans="1:15" x14ac:dyDescent="0.35">
      <c r="A8" s="11" t="s">
        <v>111</v>
      </c>
      <c r="B8" s="20">
        <v>92329</v>
      </c>
      <c r="C8" s="18">
        <v>653</v>
      </c>
      <c r="D8" s="18">
        <v>5041</v>
      </c>
      <c r="E8" s="18">
        <v>55105</v>
      </c>
      <c r="F8" s="18">
        <v>31530</v>
      </c>
      <c r="G8" s="18">
        <v>0.70725340900475497</v>
      </c>
      <c r="H8" s="18">
        <v>5.4598230241852503</v>
      </c>
      <c r="I8" s="18">
        <v>59.683306436764198</v>
      </c>
      <c r="J8" s="18">
        <v>34.149617130045797</v>
      </c>
      <c r="K8" s="18">
        <v>87.386423866131594</v>
      </c>
      <c r="L8" s="18">
        <v>93.019943019943</v>
      </c>
      <c r="M8" s="18">
        <v>105.592794302472</v>
      </c>
      <c r="N8" s="18">
        <v>94.0904278933169</v>
      </c>
      <c r="O8" s="18">
        <v>75.767770461863805</v>
      </c>
    </row>
    <row r="9" spans="1:15" x14ac:dyDescent="0.35">
      <c r="A9" s="11" t="s">
        <v>112</v>
      </c>
      <c r="B9" s="20">
        <v>83177</v>
      </c>
      <c r="C9" s="18">
        <v>599</v>
      </c>
      <c r="D9" s="18">
        <v>4369</v>
      </c>
      <c r="E9" s="18">
        <v>50742</v>
      </c>
      <c r="F9" s="18">
        <v>27467</v>
      </c>
      <c r="G9" s="18">
        <v>0.72015100328215698</v>
      </c>
      <c r="H9" s="18">
        <v>5.25265397886435</v>
      </c>
      <c r="I9" s="18">
        <v>61.0048450893877</v>
      </c>
      <c r="J9" s="18">
        <v>33.0223499284658</v>
      </c>
      <c r="K9" s="18">
        <v>78.724350723101395</v>
      </c>
      <c r="L9" s="18">
        <v>85.327635327635306</v>
      </c>
      <c r="M9" s="18">
        <v>91.516547968160907</v>
      </c>
      <c r="N9" s="18">
        <v>86.6407130416965</v>
      </c>
      <c r="O9" s="18">
        <v>66.004229345893194</v>
      </c>
    </row>
    <row r="10" spans="1:15" x14ac:dyDescent="0.35">
      <c r="A10" s="11" t="s">
        <v>113</v>
      </c>
      <c r="B10" s="20">
        <v>78487</v>
      </c>
      <c r="C10" s="18">
        <v>585</v>
      </c>
      <c r="D10" s="18">
        <v>4501</v>
      </c>
      <c r="E10" s="18">
        <v>46236</v>
      </c>
      <c r="F10" s="18">
        <v>27165</v>
      </c>
      <c r="G10" s="18">
        <v>0.74534636309197699</v>
      </c>
      <c r="H10" s="18">
        <v>5.7347076585931402</v>
      </c>
      <c r="I10" s="18">
        <v>58.909118707556701</v>
      </c>
      <c r="J10" s="18">
        <v>34.6108272707582</v>
      </c>
      <c r="K10" s="18">
        <v>74.2854168244113</v>
      </c>
      <c r="L10" s="18">
        <v>83.3333333333333</v>
      </c>
      <c r="M10" s="18">
        <v>94.281524926686203</v>
      </c>
      <c r="N10" s="18">
        <v>78.946829218317802</v>
      </c>
      <c r="O10" s="18">
        <v>65.278512039217603</v>
      </c>
    </row>
    <row r="11" spans="1:15" x14ac:dyDescent="0.35">
      <c r="A11" s="11" t="s">
        <v>114</v>
      </c>
      <c r="B11" s="20">
        <v>75670</v>
      </c>
      <c r="C11" s="18">
        <v>660</v>
      </c>
      <c r="D11" s="18">
        <v>4875</v>
      </c>
      <c r="E11" s="18">
        <v>45898</v>
      </c>
      <c r="F11" s="18">
        <v>24237</v>
      </c>
      <c r="G11" s="18">
        <v>0.87220827276331403</v>
      </c>
      <c r="H11" s="18">
        <v>6.4424474692744802</v>
      </c>
      <c r="I11" s="18">
        <v>60.655477732258497</v>
      </c>
      <c r="J11" s="18">
        <v>32.029866525703703</v>
      </c>
      <c r="K11" s="18">
        <v>71.619217081850493</v>
      </c>
      <c r="L11" s="18">
        <v>94.017094017093996</v>
      </c>
      <c r="M11" s="18">
        <v>102.115626309175</v>
      </c>
      <c r="N11" s="18">
        <v>78.369702557798007</v>
      </c>
      <c r="O11" s="18">
        <v>58.242418416878898</v>
      </c>
    </row>
    <row r="12" spans="1:15" x14ac:dyDescent="0.35">
      <c r="A12" s="11" t="s">
        <v>115</v>
      </c>
      <c r="B12" s="20">
        <v>42614</v>
      </c>
      <c r="C12" s="18">
        <v>375</v>
      </c>
      <c r="D12" s="18">
        <v>3179</v>
      </c>
      <c r="E12" s="18">
        <v>30675</v>
      </c>
      <c r="F12" s="18">
        <v>8385</v>
      </c>
      <c r="G12" s="18">
        <v>0.87999249073074604</v>
      </c>
      <c r="H12" s="18">
        <v>7.4599896747547803</v>
      </c>
      <c r="I12" s="18">
        <v>71.983385741774995</v>
      </c>
      <c r="J12" s="18">
        <v>19.676632092739499</v>
      </c>
      <c r="K12" s="18">
        <v>40.332778072234397</v>
      </c>
      <c r="L12" s="18">
        <v>53.4188034188034</v>
      </c>
      <c r="M12" s="18">
        <v>66.5898617511521</v>
      </c>
      <c r="N12" s="18">
        <v>52.3768056551583</v>
      </c>
      <c r="O12" s="18">
        <v>20.149468928725899</v>
      </c>
    </row>
    <row r="13" spans="1:15" x14ac:dyDescent="0.35">
      <c r="A13" s="11" t="s">
        <v>116</v>
      </c>
      <c r="B13" s="20">
        <v>59343</v>
      </c>
      <c r="C13" s="18">
        <v>566</v>
      </c>
      <c r="D13" s="18">
        <v>4773</v>
      </c>
      <c r="E13" s="18">
        <v>39847</v>
      </c>
      <c r="F13" s="18">
        <v>14157</v>
      </c>
      <c r="G13" s="18">
        <v>0.95377719360328905</v>
      </c>
      <c r="H13" s="18">
        <v>8.0430716343966395</v>
      </c>
      <c r="I13" s="18">
        <v>67.146925500901503</v>
      </c>
      <c r="J13" s="18">
        <v>23.8562256710985</v>
      </c>
      <c r="K13" s="18">
        <v>56.166237601272101</v>
      </c>
      <c r="L13" s="18">
        <v>80.626780626780601</v>
      </c>
      <c r="M13" s="18">
        <v>99.979053204859696</v>
      </c>
      <c r="N13" s="18">
        <v>68.037769354232793</v>
      </c>
      <c r="O13" s="18">
        <v>34.019801028499998</v>
      </c>
    </row>
    <row r="14" spans="1:15" x14ac:dyDescent="0.35">
      <c r="A14" s="11" t="s">
        <v>117</v>
      </c>
      <c r="B14" s="20">
        <v>68067</v>
      </c>
      <c r="C14" s="18">
        <v>733</v>
      </c>
      <c r="D14" s="18">
        <v>5563</v>
      </c>
      <c r="E14" s="18">
        <v>46340</v>
      </c>
      <c r="F14" s="18">
        <v>15431</v>
      </c>
      <c r="G14" s="18">
        <v>1.0768801328103199</v>
      </c>
      <c r="H14" s="18">
        <v>8.1728297119015103</v>
      </c>
      <c r="I14" s="18">
        <v>68.079980019686502</v>
      </c>
      <c r="J14" s="18">
        <v>22.670310135601699</v>
      </c>
      <c r="K14" s="18">
        <v>64.423222533504998</v>
      </c>
      <c r="L14" s="18">
        <v>104.415954415954</v>
      </c>
      <c r="M14" s="18">
        <v>116.527021365731</v>
      </c>
      <c r="N14" s="18">
        <v>79.124406652323898</v>
      </c>
      <c r="O14" s="18">
        <v>37.0812707261979</v>
      </c>
    </row>
    <row r="15" spans="1:15" x14ac:dyDescent="0.35">
      <c r="A15" s="11" t="s">
        <v>232</v>
      </c>
      <c r="B15" s="23">
        <v>14.7009756837369</v>
      </c>
      <c r="C15" s="22">
        <v>29.505300353356901</v>
      </c>
      <c r="D15" s="22">
        <v>16.551435156086299</v>
      </c>
      <c r="E15" s="22">
        <v>16.294827716013799</v>
      </c>
      <c r="F15" s="22">
        <v>8.9990817263544596</v>
      </c>
      <c r="G15" s="22" t="s">
        <v>140</v>
      </c>
      <c r="H15" s="22" t="s">
        <v>140</v>
      </c>
      <c r="I15" s="22" t="s">
        <v>140</v>
      </c>
      <c r="J15" s="22" t="s">
        <v>140</v>
      </c>
      <c r="K15" s="22" t="s">
        <v>140</v>
      </c>
      <c r="L15" s="22" t="s">
        <v>140</v>
      </c>
      <c r="M15" s="22" t="s">
        <v>140</v>
      </c>
      <c r="N15" s="22" t="s">
        <v>140</v>
      </c>
      <c r="O15" s="22" t="s">
        <v>140</v>
      </c>
    </row>
    <row r="16" spans="1:15" x14ac:dyDescent="0.35">
      <c r="A16" s="11" t="s">
        <v>233</v>
      </c>
      <c r="B16" s="23">
        <v>-35.576777466495002</v>
      </c>
      <c r="C16" s="22">
        <v>4.4159544159544204</v>
      </c>
      <c r="D16" s="22">
        <v>16.527021365731098</v>
      </c>
      <c r="E16" s="22">
        <v>-20.875593347676102</v>
      </c>
      <c r="F16" s="22">
        <v>-62.9187292738021</v>
      </c>
      <c r="G16" s="22" t="s">
        <v>140</v>
      </c>
      <c r="H16" s="22" t="s">
        <v>140</v>
      </c>
      <c r="I16" s="22" t="s">
        <v>140</v>
      </c>
      <c r="J16" s="22" t="s">
        <v>140</v>
      </c>
      <c r="K16" s="22" t="s">
        <v>140</v>
      </c>
      <c r="L16" s="22" t="s">
        <v>140</v>
      </c>
      <c r="M16" s="22" t="s">
        <v>140</v>
      </c>
      <c r="N16" s="22" t="s">
        <v>140</v>
      </c>
      <c r="O16" s="22" t="s">
        <v>140</v>
      </c>
    </row>
    <row r="17" spans="1:1" x14ac:dyDescent="0.35">
      <c r="A17"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65"/>
  <sheetViews>
    <sheetView showGridLines="0" workbookViewId="0"/>
  </sheetViews>
  <sheetFormatPr defaultColWidth="11.07421875" defaultRowHeight="15.5" x14ac:dyDescent="0.35"/>
  <cols>
    <col min="1" max="1" width="37.69140625" customWidth="1"/>
    <col min="2" max="11" width="7.69140625" customWidth="1"/>
    <col min="12" max="13" width="10.69140625" customWidth="1"/>
    <col min="14" max="14" width="15.69140625" customWidth="1"/>
  </cols>
  <sheetData>
    <row r="1" spans="1:14" ht="20" x14ac:dyDescent="0.4">
      <c r="A1" s="5" t="s">
        <v>234</v>
      </c>
    </row>
    <row r="2" spans="1:14" x14ac:dyDescent="0.35">
      <c r="A2" t="s">
        <v>62</v>
      </c>
    </row>
    <row r="3" spans="1:14" x14ac:dyDescent="0.35">
      <c r="A3" t="s">
        <v>235</v>
      </c>
    </row>
    <row r="4" spans="1:14" ht="46.5" x14ac:dyDescent="0.35">
      <c r="A4" s="21" t="s">
        <v>143</v>
      </c>
      <c r="B4" s="21" t="s">
        <v>108</v>
      </c>
      <c r="C4" s="21" t="s">
        <v>109</v>
      </c>
      <c r="D4" s="21" t="s">
        <v>110</v>
      </c>
      <c r="E4" s="21" t="s">
        <v>111</v>
      </c>
      <c r="F4" s="21" t="s">
        <v>112</v>
      </c>
      <c r="G4" s="21" t="s">
        <v>113</v>
      </c>
      <c r="H4" s="21" t="s">
        <v>114</v>
      </c>
      <c r="I4" s="21" t="s">
        <v>115</v>
      </c>
      <c r="J4" s="21" t="s">
        <v>116</v>
      </c>
      <c r="K4" s="21" t="s">
        <v>236</v>
      </c>
      <c r="L4" s="21" t="s">
        <v>232</v>
      </c>
      <c r="M4" s="21" t="s">
        <v>233</v>
      </c>
      <c r="N4" s="21" t="s">
        <v>237</v>
      </c>
    </row>
    <row r="5" spans="1:14" x14ac:dyDescent="0.35">
      <c r="A5" s="11" t="s">
        <v>154</v>
      </c>
      <c r="B5" s="20">
        <v>121780</v>
      </c>
      <c r="C5" s="20">
        <v>123307</v>
      </c>
      <c r="D5" s="20">
        <v>116822</v>
      </c>
      <c r="E5" s="20">
        <v>107324</v>
      </c>
      <c r="F5" s="20">
        <v>95544</v>
      </c>
      <c r="G5" s="20">
        <v>89705</v>
      </c>
      <c r="H5" s="20">
        <v>86133</v>
      </c>
      <c r="I5" s="20">
        <v>46580</v>
      </c>
      <c r="J5" s="20">
        <v>67698</v>
      </c>
      <c r="K5" s="20">
        <v>79173</v>
      </c>
      <c r="L5" s="23">
        <v>16.9502791810689</v>
      </c>
      <c r="M5" s="23">
        <v>-34.986861553621303</v>
      </c>
      <c r="N5" s="20">
        <v>169636</v>
      </c>
    </row>
    <row r="6" spans="1:14" x14ac:dyDescent="0.35">
      <c r="A6" s="11" t="s">
        <v>155</v>
      </c>
      <c r="B6" s="20">
        <v>58063</v>
      </c>
      <c r="C6" s="20">
        <v>59134</v>
      </c>
      <c r="D6" s="20">
        <v>59257</v>
      </c>
      <c r="E6" s="20">
        <v>54224</v>
      </c>
      <c r="F6" s="20">
        <v>48402</v>
      </c>
      <c r="G6" s="20">
        <v>45365</v>
      </c>
      <c r="H6" s="20">
        <v>44195</v>
      </c>
      <c r="I6" s="20">
        <v>26703</v>
      </c>
      <c r="J6" s="20">
        <v>35403</v>
      </c>
      <c r="K6" s="20">
        <v>41566</v>
      </c>
      <c r="L6" s="23">
        <v>17.408129254582899</v>
      </c>
      <c r="M6" s="23">
        <v>-28.412241875204501</v>
      </c>
      <c r="N6" s="20">
        <v>94859</v>
      </c>
    </row>
    <row r="7" spans="1:14" x14ac:dyDescent="0.35">
      <c r="A7" s="11" t="s">
        <v>156</v>
      </c>
      <c r="B7" s="20">
        <v>17666</v>
      </c>
      <c r="C7" s="20">
        <v>18873</v>
      </c>
      <c r="D7" s="20">
        <v>19810</v>
      </c>
      <c r="E7" s="20">
        <v>18265</v>
      </c>
      <c r="F7" s="20">
        <v>16250</v>
      </c>
      <c r="G7" s="20">
        <v>14562</v>
      </c>
      <c r="H7" s="20">
        <v>14256</v>
      </c>
      <c r="I7" s="20">
        <v>7711</v>
      </c>
      <c r="J7" s="20">
        <v>11739</v>
      </c>
      <c r="K7" s="20">
        <v>14434</v>
      </c>
      <c r="L7" s="23">
        <v>22.957662492546199</v>
      </c>
      <c r="M7" s="23">
        <v>-18.295030001132101</v>
      </c>
      <c r="N7" s="20">
        <v>28056</v>
      </c>
    </row>
    <row r="8" spans="1:14" x14ac:dyDescent="0.35">
      <c r="A8" s="9" t="s">
        <v>157</v>
      </c>
      <c r="B8" s="18">
        <v>81</v>
      </c>
      <c r="C8" s="18">
        <v>61</v>
      </c>
      <c r="D8" s="18">
        <v>55</v>
      </c>
      <c r="E8" s="18">
        <v>57</v>
      </c>
      <c r="F8" s="18">
        <v>70</v>
      </c>
      <c r="G8" s="18">
        <v>61</v>
      </c>
      <c r="H8" s="18">
        <v>72</v>
      </c>
      <c r="I8" s="18">
        <v>29</v>
      </c>
      <c r="J8" s="18">
        <v>59</v>
      </c>
      <c r="K8" s="18">
        <v>55</v>
      </c>
      <c r="L8" s="22">
        <v>-6.7796610169491602</v>
      </c>
      <c r="M8" s="22">
        <v>-32.098765432098801</v>
      </c>
      <c r="N8" s="18">
        <v>62</v>
      </c>
    </row>
    <row r="9" spans="1:14" x14ac:dyDescent="0.35">
      <c r="A9" s="9" t="s">
        <v>158</v>
      </c>
      <c r="B9" s="18">
        <v>32</v>
      </c>
      <c r="C9" s="18">
        <v>50</v>
      </c>
      <c r="D9" s="18">
        <v>56</v>
      </c>
      <c r="E9" s="18">
        <v>37</v>
      </c>
      <c r="F9" s="18">
        <v>43</v>
      </c>
      <c r="G9" s="18">
        <v>37</v>
      </c>
      <c r="H9" s="18">
        <v>27</v>
      </c>
      <c r="I9" s="18">
        <v>26</v>
      </c>
      <c r="J9" s="18">
        <v>36</v>
      </c>
      <c r="K9" s="18">
        <v>40</v>
      </c>
      <c r="L9" s="22">
        <v>11.1111111111111</v>
      </c>
      <c r="M9" s="22">
        <v>25</v>
      </c>
      <c r="N9" s="18">
        <v>44</v>
      </c>
    </row>
    <row r="10" spans="1:14" x14ac:dyDescent="0.35">
      <c r="A10" s="9" t="s">
        <v>159</v>
      </c>
      <c r="B10" s="18">
        <v>1635</v>
      </c>
      <c r="C10" s="18">
        <v>1641</v>
      </c>
      <c r="D10" s="18">
        <v>1739</v>
      </c>
      <c r="E10" s="18">
        <v>1699</v>
      </c>
      <c r="F10" s="18">
        <v>1732</v>
      </c>
      <c r="G10" s="18">
        <v>1775</v>
      </c>
      <c r="H10" s="18">
        <v>1966</v>
      </c>
      <c r="I10" s="18">
        <v>837</v>
      </c>
      <c r="J10" s="18">
        <v>1465</v>
      </c>
      <c r="K10" s="18">
        <v>1870</v>
      </c>
      <c r="L10" s="22">
        <v>27.645051194539199</v>
      </c>
      <c r="M10" s="22">
        <v>14.373088685015301</v>
      </c>
      <c r="N10" s="18">
        <v>2293</v>
      </c>
    </row>
    <row r="11" spans="1:14" x14ac:dyDescent="0.35">
      <c r="A11" s="9" t="s">
        <v>160</v>
      </c>
      <c r="B11" s="18">
        <v>14744</v>
      </c>
      <c r="C11" s="18">
        <v>15766</v>
      </c>
      <c r="D11" s="18">
        <v>16374</v>
      </c>
      <c r="E11" s="18">
        <v>14866</v>
      </c>
      <c r="F11" s="18">
        <v>12890</v>
      </c>
      <c r="G11" s="18">
        <v>11335</v>
      </c>
      <c r="H11" s="18">
        <v>10618</v>
      </c>
      <c r="I11" s="18">
        <v>5680</v>
      </c>
      <c r="J11" s="18">
        <v>8374</v>
      </c>
      <c r="K11" s="18">
        <v>10276</v>
      </c>
      <c r="L11" s="22">
        <v>22.713159780272299</v>
      </c>
      <c r="M11" s="22">
        <v>-30.303852414541499</v>
      </c>
      <c r="N11" s="18">
        <v>22643</v>
      </c>
    </row>
    <row r="12" spans="1:14" x14ac:dyDescent="0.35">
      <c r="A12" s="9" t="s">
        <v>161</v>
      </c>
      <c r="B12" s="18">
        <v>585</v>
      </c>
      <c r="C12" s="18">
        <v>505</v>
      </c>
      <c r="D12" s="18">
        <v>522</v>
      </c>
      <c r="E12" s="18">
        <v>525</v>
      </c>
      <c r="F12" s="18">
        <v>544</v>
      </c>
      <c r="G12" s="18">
        <v>505</v>
      </c>
      <c r="H12" s="18">
        <v>557</v>
      </c>
      <c r="I12" s="18">
        <v>338</v>
      </c>
      <c r="J12" s="18">
        <v>388</v>
      </c>
      <c r="K12" s="18">
        <v>512</v>
      </c>
      <c r="L12" s="22">
        <v>31.958762886597899</v>
      </c>
      <c r="M12" s="22">
        <v>-12.4786324786325</v>
      </c>
      <c r="N12" s="18">
        <v>711</v>
      </c>
    </row>
    <row r="13" spans="1:14" x14ac:dyDescent="0.35">
      <c r="A13" s="9" t="s">
        <v>162</v>
      </c>
      <c r="B13" s="16" t="s">
        <v>140</v>
      </c>
      <c r="C13" s="16" t="s">
        <v>140</v>
      </c>
      <c r="D13" s="16" t="s">
        <v>140</v>
      </c>
      <c r="E13" s="16" t="s">
        <v>140</v>
      </c>
      <c r="F13" s="16" t="s">
        <v>140</v>
      </c>
      <c r="G13" s="16" t="s">
        <v>140</v>
      </c>
      <c r="H13" s="18">
        <v>252</v>
      </c>
      <c r="I13" s="18">
        <v>418</v>
      </c>
      <c r="J13" s="18">
        <v>812</v>
      </c>
      <c r="K13" s="18">
        <v>903</v>
      </c>
      <c r="L13" s="22">
        <v>11.2068965517241</v>
      </c>
      <c r="M13" s="22" t="s">
        <v>140</v>
      </c>
      <c r="N13" s="18">
        <v>1030</v>
      </c>
    </row>
    <row r="14" spans="1:14" x14ac:dyDescent="0.35">
      <c r="A14" s="9" t="s">
        <v>163</v>
      </c>
      <c r="B14" s="18">
        <v>589</v>
      </c>
      <c r="C14" s="18">
        <v>850</v>
      </c>
      <c r="D14" s="18">
        <v>1064</v>
      </c>
      <c r="E14" s="18">
        <v>1081</v>
      </c>
      <c r="F14" s="18">
        <v>971</v>
      </c>
      <c r="G14" s="18">
        <v>849</v>
      </c>
      <c r="H14" s="18">
        <v>764</v>
      </c>
      <c r="I14" s="18">
        <v>383</v>
      </c>
      <c r="J14" s="18">
        <v>605</v>
      </c>
      <c r="K14" s="18">
        <v>778</v>
      </c>
      <c r="L14" s="22">
        <v>28.595041322314099</v>
      </c>
      <c r="M14" s="22">
        <v>32.088285229202</v>
      </c>
      <c r="N14" s="18">
        <v>1273</v>
      </c>
    </row>
    <row r="15" spans="1:14" x14ac:dyDescent="0.35">
      <c r="A15" s="11" t="s">
        <v>164</v>
      </c>
      <c r="B15" s="20">
        <v>1523</v>
      </c>
      <c r="C15" s="20">
        <v>1696</v>
      </c>
      <c r="D15" s="20">
        <v>1674</v>
      </c>
      <c r="E15" s="20">
        <v>1546</v>
      </c>
      <c r="F15" s="20">
        <v>1561</v>
      </c>
      <c r="G15" s="20">
        <v>1755</v>
      </c>
      <c r="H15" s="20">
        <v>1716</v>
      </c>
      <c r="I15" s="20">
        <v>1046</v>
      </c>
      <c r="J15" s="20">
        <v>1786</v>
      </c>
      <c r="K15" s="20">
        <v>1966</v>
      </c>
      <c r="L15" s="23">
        <v>10.0783874580067</v>
      </c>
      <c r="M15" s="23">
        <v>29.087327642810202</v>
      </c>
      <c r="N15" s="20">
        <v>4868</v>
      </c>
    </row>
    <row r="16" spans="1:14" x14ac:dyDescent="0.35">
      <c r="A16" s="9" t="s">
        <v>165</v>
      </c>
      <c r="B16" s="18">
        <v>212</v>
      </c>
      <c r="C16" s="18">
        <v>260</v>
      </c>
      <c r="D16" s="18">
        <v>216</v>
      </c>
      <c r="E16" s="18">
        <v>237</v>
      </c>
      <c r="F16" s="18">
        <v>236</v>
      </c>
      <c r="G16" s="18">
        <v>296</v>
      </c>
      <c r="H16" s="18">
        <v>290</v>
      </c>
      <c r="I16" s="18">
        <v>142</v>
      </c>
      <c r="J16" s="18">
        <v>330</v>
      </c>
      <c r="K16" s="18">
        <v>345</v>
      </c>
      <c r="L16" s="22">
        <v>4.5454545454545396</v>
      </c>
      <c r="M16" s="22">
        <v>62.735849056603797</v>
      </c>
      <c r="N16" s="18">
        <v>754</v>
      </c>
    </row>
    <row r="17" spans="1:14" x14ac:dyDescent="0.35">
      <c r="A17" s="9" t="s">
        <v>166</v>
      </c>
      <c r="B17" s="18">
        <v>373</v>
      </c>
      <c r="C17" s="18">
        <v>453</v>
      </c>
      <c r="D17" s="18">
        <v>447</v>
      </c>
      <c r="E17" s="18">
        <v>442</v>
      </c>
      <c r="F17" s="18">
        <v>482</v>
      </c>
      <c r="G17" s="18">
        <v>540</v>
      </c>
      <c r="H17" s="18">
        <v>478</v>
      </c>
      <c r="I17" s="18">
        <v>225</v>
      </c>
      <c r="J17" s="18">
        <v>460</v>
      </c>
      <c r="K17" s="18">
        <v>585</v>
      </c>
      <c r="L17" s="22">
        <v>27.173913043478301</v>
      </c>
      <c r="M17" s="22">
        <v>56.836461126005403</v>
      </c>
      <c r="N17" s="18">
        <v>1603</v>
      </c>
    </row>
    <row r="18" spans="1:14" x14ac:dyDescent="0.35">
      <c r="A18" s="9" t="s">
        <v>167</v>
      </c>
      <c r="B18" s="18">
        <v>195</v>
      </c>
      <c r="C18" s="18">
        <v>199</v>
      </c>
      <c r="D18" s="18">
        <v>241</v>
      </c>
      <c r="E18" s="18">
        <v>215</v>
      </c>
      <c r="F18" s="18">
        <v>220</v>
      </c>
      <c r="G18" s="18">
        <v>214</v>
      </c>
      <c r="H18" s="18">
        <v>239</v>
      </c>
      <c r="I18" s="18">
        <v>172</v>
      </c>
      <c r="J18" s="18">
        <v>273</v>
      </c>
      <c r="K18" s="18">
        <v>294</v>
      </c>
      <c r="L18" s="22">
        <v>7.6923076923076898</v>
      </c>
      <c r="M18" s="22">
        <v>50.769230769230802</v>
      </c>
      <c r="N18" s="18">
        <v>652</v>
      </c>
    </row>
    <row r="19" spans="1:14" x14ac:dyDescent="0.35">
      <c r="A19" s="9" t="s">
        <v>168</v>
      </c>
      <c r="B19" s="18">
        <v>75</v>
      </c>
      <c r="C19" s="18">
        <v>89</v>
      </c>
      <c r="D19" s="18">
        <v>114</v>
      </c>
      <c r="E19" s="18">
        <v>93</v>
      </c>
      <c r="F19" s="18">
        <v>99</v>
      </c>
      <c r="G19" s="18">
        <v>112</v>
      </c>
      <c r="H19" s="18">
        <v>137</v>
      </c>
      <c r="I19" s="18">
        <v>102</v>
      </c>
      <c r="J19" s="18">
        <v>153</v>
      </c>
      <c r="K19" s="18">
        <v>170</v>
      </c>
      <c r="L19" s="22">
        <v>11.1111111111111</v>
      </c>
      <c r="M19" s="22">
        <v>126.666666666667</v>
      </c>
      <c r="N19" s="18">
        <v>473</v>
      </c>
    </row>
    <row r="20" spans="1:14" x14ac:dyDescent="0.35">
      <c r="A20" s="9" t="s">
        <v>169</v>
      </c>
      <c r="B20" s="16" t="s">
        <v>140</v>
      </c>
      <c r="C20" s="16" t="s">
        <v>140</v>
      </c>
      <c r="D20" s="16" t="s">
        <v>140</v>
      </c>
      <c r="E20" s="16" t="s">
        <v>140</v>
      </c>
      <c r="F20" s="18">
        <v>22</v>
      </c>
      <c r="G20" s="18">
        <v>59</v>
      </c>
      <c r="H20" s="18">
        <v>69</v>
      </c>
      <c r="I20" s="18">
        <v>50</v>
      </c>
      <c r="J20" s="18">
        <v>79</v>
      </c>
      <c r="K20" s="18">
        <v>76</v>
      </c>
      <c r="L20" s="22">
        <v>-3.79746835443038</v>
      </c>
      <c r="M20" s="22" t="s">
        <v>140</v>
      </c>
      <c r="N20" s="18">
        <v>142</v>
      </c>
    </row>
    <row r="21" spans="1:14" x14ac:dyDescent="0.35">
      <c r="A21" s="9" t="s">
        <v>170</v>
      </c>
      <c r="B21" s="18">
        <v>274</v>
      </c>
      <c r="C21" s="18">
        <v>323</v>
      </c>
      <c r="D21" s="18">
        <v>303</v>
      </c>
      <c r="E21" s="18">
        <v>252</v>
      </c>
      <c r="F21" s="18">
        <v>267</v>
      </c>
      <c r="G21" s="18">
        <v>307</v>
      </c>
      <c r="H21" s="18">
        <v>238</v>
      </c>
      <c r="I21" s="18">
        <v>205</v>
      </c>
      <c r="J21" s="18">
        <v>324</v>
      </c>
      <c r="K21" s="18">
        <v>306</v>
      </c>
      <c r="L21" s="22">
        <v>-5.5555555555555598</v>
      </c>
      <c r="M21" s="22">
        <v>11.6788321167883</v>
      </c>
      <c r="N21" s="18">
        <v>637</v>
      </c>
    </row>
    <row r="22" spans="1:14" x14ac:dyDescent="0.35">
      <c r="A22" s="9" t="s">
        <v>171</v>
      </c>
      <c r="B22" s="18">
        <v>185</v>
      </c>
      <c r="C22" s="18">
        <v>176</v>
      </c>
      <c r="D22" s="18">
        <v>117</v>
      </c>
      <c r="E22" s="18">
        <v>98</v>
      </c>
      <c r="F22" s="18">
        <v>53</v>
      </c>
      <c r="G22" s="18">
        <v>43</v>
      </c>
      <c r="H22" s="18">
        <v>74</v>
      </c>
      <c r="I22" s="18">
        <v>11</v>
      </c>
      <c r="J22" s="18">
        <v>9</v>
      </c>
      <c r="K22" s="18">
        <v>14</v>
      </c>
      <c r="L22" s="22" t="s">
        <v>214</v>
      </c>
      <c r="M22" s="22">
        <v>-92.432432432432407</v>
      </c>
      <c r="N22" s="18">
        <v>25</v>
      </c>
    </row>
    <row r="23" spans="1:14" x14ac:dyDescent="0.35">
      <c r="A23" s="9" t="s">
        <v>172</v>
      </c>
      <c r="B23" s="18">
        <v>209</v>
      </c>
      <c r="C23" s="18">
        <v>196</v>
      </c>
      <c r="D23" s="18">
        <v>236</v>
      </c>
      <c r="E23" s="18">
        <v>209</v>
      </c>
      <c r="F23" s="18">
        <v>182</v>
      </c>
      <c r="G23" s="18">
        <v>184</v>
      </c>
      <c r="H23" s="18">
        <v>191</v>
      </c>
      <c r="I23" s="18">
        <v>139</v>
      </c>
      <c r="J23" s="18">
        <v>158</v>
      </c>
      <c r="K23" s="18">
        <v>176</v>
      </c>
      <c r="L23" s="22">
        <v>11.3924050632911</v>
      </c>
      <c r="M23" s="22">
        <v>-15.789473684210501</v>
      </c>
      <c r="N23" s="18">
        <v>582</v>
      </c>
    </row>
    <row r="24" spans="1:14" x14ac:dyDescent="0.35">
      <c r="A24" s="11" t="s">
        <v>173</v>
      </c>
      <c r="B24" s="20">
        <v>14654</v>
      </c>
      <c r="C24" s="20">
        <v>14249</v>
      </c>
      <c r="D24" s="20">
        <v>13236</v>
      </c>
      <c r="E24" s="20">
        <v>12311</v>
      </c>
      <c r="F24" s="20">
        <v>11115</v>
      </c>
      <c r="G24" s="20">
        <v>10935</v>
      </c>
      <c r="H24" s="20">
        <v>10217</v>
      </c>
      <c r="I24" s="20">
        <v>5544</v>
      </c>
      <c r="J24" s="20">
        <v>6206</v>
      </c>
      <c r="K24" s="20">
        <v>6957</v>
      </c>
      <c r="L24" s="23">
        <v>12.101192394457</v>
      </c>
      <c r="M24" s="23">
        <v>-52.524907874982901</v>
      </c>
      <c r="N24" s="20">
        <v>18992</v>
      </c>
    </row>
    <row r="25" spans="1:14" x14ac:dyDescent="0.35">
      <c r="A25" s="9" t="s">
        <v>174</v>
      </c>
      <c r="B25" s="18">
        <v>1276</v>
      </c>
      <c r="C25" s="18">
        <v>1168</v>
      </c>
      <c r="D25" s="18">
        <v>1017</v>
      </c>
      <c r="E25" s="18">
        <v>1022</v>
      </c>
      <c r="F25" s="18">
        <v>946</v>
      </c>
      <c r="G25" s="18">
        <v>892</v>
      </c>
      <c r="H25" s="18">
        <v>918</v>
      </c>
      <c r="I25" s="18">
        <v>615</v>
      </c>
      <c r="J25" s="18">
        <v>678</v>
      </c>
      <c r="K25" s="18">
        <v>683</v>
      </c>
      <c r="L25" s="22">
        <v>0.737463126843663</v>
      </c>
      <c r="M25" s="22">
        <v>-46.473354231974902</v>
      </c>
      <c r="N25" s="18">
        <v>1252</v>
      </c>
    </row>
    <row r="26" spans="1:14" x14ac:dyDescent="0.35">
      <c r="A26" s="9" t="s">
        <v>175</v>
      </c>
      <c r="B26" s="18">
        <v>284</v>
      </c>
      <c r="C26" s="18">
        <v>254</v>
      </c>
      <c r="D26" s="18">
        <v>234</v>
      </c>
      <c r="E26" s="18">
        <v>217</v>
      </c>
      <c r="F26" s="18">
        <v>167</v>
      </c>
      <c r="G26" s="18">
        <v>186</v>
      </c>
      <c r="H26" s="18">
        <v>127</v>
      </c>
      <c r="I26" s="18">
        <v>106</v>
      </c>
      <c r="J26" s="18">
        <v>123</v>
      </c>
      <c r="K26" s="18">
        <v>141</v>
      </c>
      <c r="L26" s="22">
        <v>14.634146341463399</v>
      </c>
      <c r="M26" s="22">
        <v>-50.352112676056301</v>
      </c>
      <c r="N26" s="18">
        <v>303</v>
      </c>
    </row>
    <row r="27" spans="1:14" x14ac:dyDescent="0.35">
      <c r="A27" s="9" t="s">
        <v>176</v>
      </c>
      <c r="B27" s="18">
        <v>167</v>
      </c>
      <c r="C27" s="18">
        <v>131</v>
      </c>
      <c r="D27" s="18">
        <v>120</v>
      </c>
      <c r="E27" s="18">
        <v>105</v>
      </c>
      <c r="F27" s="18">
        <v>93</v>
      </c>
      <c r="G27" s="18">
        <v>121</v>
      </c>
      <c r="H27" s="18">
        <v>101</v>
      </c>
      <c r="I27" s="18">
        <v>71</v>
      </c>
      <c r="J27" s="18">
        <v>94</v>
      </c>
      <c r="K27" s="18">
        <v>91</v>
      </c>
      <c r="L27" s="22">
        <v>-3.1914893617021298</v>
      </c>
      <c r="M27" s="22">
        <v>-45.508982035928099</v>
      </c>
      <c r="N27" s="18">
        <v>355</v>
      </c>
    </row>
    <row r="28" spans="1:14" x14ac:dyDescent="0.35">
      <c r="A28" s="9" t="s">
        <v>177</v>
      </c>
      <c r="B28" s="18">
        <v>442</v>
      </c>
      <c r="C28" s="18">
        <v>446</v>
      </c>
      <c r="D28" s="18">
        <v>417</v>
      </c>
      <c r="E28" s="18">
        <v>380</v>
      </c>
      <c r="F28" s="18">
        <v>331</v>
      </c>
      <c r="G28" s="18">
        <v>300</v>
      </c>
      <c r="H28" s="18">
        <v>285</v>
      </c>
      <c r="I28" s="18">
        <v>194</v>
      </c>
      <c r="J28" s="18">
        <v>244</v>
      </c>
      <c r="K28" s="18">
        <v>287</v>
      </c>
      <c r="L28" s="22">
        <v>17.622950819672099</v>
      </c>
      <c r="M28" s="22">
        <v>-35.067873303167403</v>
      </c>
      <c r="N28" s="18">
        <v>1400</v>
      </c>
    </row>
    <row r="29" spans="1:14" x14ac:dyDescent="0.35">
      <c r="A29" s="9" t="s">
        <v>178</v>
      </c>
      <c r="B29" s="18">
        <v>7070</v>
      </c>
      <c r="C29" s="18">
        <v>7426</v>
      </c>
      <c r="D29" s="18">
        <v>7092</v>
      </c>
      <c r="E29" s="18">
        <v>6725</v>
      </c>
      <c r="F29" s="18">
        <v>6067</v>
      </c>
      <c r="G29" s="18">
        <v>6369</v>
      </c>
      <c r="H29" s="18">
        <v>5806</v>
      </c>
      <c r="I29" s="18">
        <v>2847</v>
      </c>
      <c r="J29" s="18">
        <v>2930</v>
      </c>
      <c r="K29" s="18">
        <v>3323</v>
      </c>
      <c r="L29" s="22">
        <v>13.4129692832764</v>
      </c>
      <c r="M29" s="22">
        <v>-52.998585572842998</v>
      </c>
      <c r="N29" s="18">
        <v>8925</v>
      </c>
    </row>
    <row r="30" spans="1:14" x14ac:dyDescent="0.35">
      <c r="A30" s="9" t="s">
        <v>179</v>
      </c>
      <c r="B30" s="18">
        <v>3155</v>
      </c>
      <c r="C30" s="18">
        <v>2865</v>
      </c>
      <c r="D30" s="18">
        <v>2552</v>
      </c>
      <c r="E30" s="18">
        <v>2208</v>
      </c>
      <c r="F30" s="18">
        <v>1955</v>
      </c>
      <c r="G30" s="18">
        <v>1750</v>
      </c>
      <c r="H30" s="18">
        <v>1764</v>
      </c>
      <c r="I30" s="18">
        <v>991</v>
      </c>
      <c r="J30" s="18">
        <v>1189</v>
      </c>
      <c r="K30" s="18">
        <v>1357</v>
      </c>
      <c r="L30" s="22">
        <v>14.1295206055509</v>
      </c>
      <c r="M30" s="22">
        <v>-56.9889064976228</v>
      </c>
      <c r="N30" s="18">
        <v>3322</v>
      </c>
    </row>
    <row r="31" spans="1:14" x14ac:dyDescent="0.35">
      <c r="A31" s="9" t="s">
        <v>180</v>
      </c>
      <c r="B31" s="18">
        <v>825</v>
      </c>
      <c r="C31" s="18">
        <v>693</v>
      </c>
      <c r="D31" s="18">
        <v>679</v>
      </c>
      <c r="E31" s="18">
        <v>654</v>
      </c>
      <c r="F31" s="18">
        <v>568</v>
      </c>
      <c r="G31" s="18">
        <v>497</v>
      </c>
      <c r="H31" s="18">
        <v>491</v>
      </c>
      <c r="I31" s="18">
        <v>242</v>
      </c>
      <c r="J31" s="18">
        <v>287</v>
      </c>
      <c r="K31" s="18">
        <v>402</v>
      </c>
      <c r="L31" s="22">
        <v>40.069686411149803</v>
      </c>
      <c r="M31" s="22">
        <v>-51.272727272727302</v>
      </c>
      <c r="N31" s="18">
        <v>1562</v>
      </c>
    </row>
    <row r="32" spans="1:14" x14ac:dyDescent="0.35">
      <c r="A32" s="9" t="s">
        <v>181</v>
      </c>
      <c r="B32" s="18">
        <v>1435</v>
      </c>
      <c r="C32" s="18">
        <v>1266</v>
      </c>
      <c r="D32" s="18">
        <v>1125</v>
      </c>
      <c r="E32" s="18">
        <v>1000</v>
      </c>
      <c r="F32" s="18">
        <v>988</v>
      </c>
      <c r="G32" s="18">
        <v>820</v>
      </c>
      <c r="H32" s="18">
        <v>725</v>
      </c>
      <c r="I32" s="18">
        <v>478</v>
      </c>
      <c r="J32" s="18">
        <v>661</v>
      </c>
      <c r="K32" s="18">
        <v>673</v>
      </c>
      <c r="L32" s="22">
        <v>1.8154311649016599</v>
      </c>
      <c r="M32" s="22">
        <v>-53.1010452961672</v>
      </c>
      <c r="N32" s="18">
        <v>1873</v>
      </c>
    </row>
    <row r="33" spans="1:14" x14ac:dyDescent="0.35">
      <c r="A33" s="11" t="s">
        <v>182</v>
      </c>
      <c r="B33" s="20">
        <v>3027</v>
      </c>
      <c r="C33" s="20">
        <v>2949</v>
      </c>
      <c r="D33" s="20">
        <v>2714</v>
      </c>
      <c r="E33" s="20">
        <v>2397</v>
      </c>
      <c r="F33" s="20">
        <v>2191</v>
      </c>
      <c r="G33" s="20">
        <v>2126</v>
      </c>
      <c r="H33" s="20">
        <v>2046</v>
      </c>
      <c r="I33" s="20">
        <v>1324</v>
      </c>
      <c r="J33" s="20">
        <v>1761</v>
      </c>
      <c r="K33" s="20">
        <v>2118</v>
      </c>
      <c r="L33" s="23">
        <v>20.2725724020443</v>
      </c>
      <c r="M33" s="23">
        <v>-30.029732408325099</v>
      </c>
      <c r="N33" s="20">
        <v>4479</v>
      </c>
    </row>
    <row r="34" spans="1:14" x14ac:dyDescent="0.35">
      <c r="A34" s="9" t="s">
        <v>183</v>
      </c>
      <c r="B34" s="18">
        <v>161</v>
      </c>
      <c r="C34" s="18">
        <v>159</v>
      </c>
      <c r="D34" s="18">
        <v>143</v>
      </c>
      <c r="E34" s="18">
        <v>140</v>
      </c>
      <c r="F34" s="18">
        <v>152</v>
      </c>
      <c r="G34" s="18">
        <v>141</v>
      </c>
      <c r="H34" s="18">
        <v>147</v>
      </c>
      <c r="I34" s="18">
        <v>72</v>
      </c>
      <c r="J34" s="18">
        <v>117</v>
      </c>
      <c r="K34" s="18">
        <v>128</v>
      </c>
      <c r="L34" s="22">
        <v>9.4017094017094092</v>
      </c>
      <c r="M34" s="22">
        <v>-20.496894409937902</v>
      </c>
      <c r="N34" s="18">
        <v>218</v>
      </c>
    </row>
    <row r="35" spans="1:14" x14ac:dyDescent="0.35">
      <c r="A35" s="9" t="s">
        <v>184</v>
      </c>
      <c r="B35" s="18">
        <v>2330</v>
      </c>
      <c r="C35" s="18">
        <v>2250</v>
      </c>
      <c r="D35" s="18">
        <v>2070</v>
      </c>
      <c r="E35" s="18">
        <v>1798</v>
      </c>
      <c r="F35" s="18">
        <v>1660</v>
      </c>
      <c r="G35" s="18">
        <v>1616</v>
      </c>
      <c r="H35" s="18">
        <v>1579</v>
      </c>
      <c r="I35" s="18">
        <v>965</v>
      </c>
      <c r="J35" s="18">
        <v>1221</v>
      </c>
      <c r="K35" s="18">
        <v>1521</v>
      </c>
      <c r="L35" s="22">
        <v>24.5700245700246</v>
      </c>
      <c r="M35" s="22">
        <v>-34.7210300429185</v>
      </c>
      <c r="N35" s="18">
        <v>3437</v>
      </c>
    </row>
    <row r="36" spans="1:14" x14ac:dyDescent="0.35">
      <c r="A36" s="9" t="s">
        <v>185</v>
      </c>
      <c r="B36" s="18">
        <v>536</v>
      </c>
      <c r="C36" s="18">
        <v>540</v>
      </c>
      <c r="D36" s="18">
        <v>501</v>
      </c>
      <c r="E36" s="18">
        <v>459</v>
      </c>
      <c r="F36" s="18">
        <v>379</v>
      </c>
      <c r="G36" s="18">
        <v>369</v>
      </c>
      <c r="H36" s="18">
        <v>320</v>
      </c>
      <c r="I36" s="18">
        <v>287</v>
      </c>
      <c r="J36" s="18">
        <v>423</v>
      </c>
      <c r="K36" s="18">
        <v>469</v>
      </c>
      <c r="L36" s="22">
        <v>10.874704491725799</v>
      </c>
      <c r="M36" s="22">
        <v>-12.5</v>
      </c>
      <c r="N36" s="18">
        <v>824</v>
      </c>
    </row>
    <row r="37" spans="1:14" x14ac:dyDescent="0.35">
      <c r="A37" s="11" t="s">
        <v>186</v>
      </c>
      <c r="B37" s="20">
        <v>21193</v>
      </c>
      <c r="C37" s="20">
        <v>21367</v>
      </c>
      <c r="D37" s="20">
        <v>21823</v>
      </c>
      <c r="E37" s="20">
        <v>19705</v>
      </c>
      <c r="F37" s="20">
        <v>17285</v>
      </c>
      <c r="G37" s="20">
        <v>15987</v>
      </c>
      <c r="H37" s="20">
        <v>15960</v>
      </c>
      <c r="I37" s="20">
        <v>11038</v>
      </c>
      <c r="J37" s="20">
        <v>13830</v>
      </c>
      <c r="K37" s="20">
        <v>16019</v>
      </c>
      <c r="L37" s="23">
        <v>15.8279103398409</v>
      </c>
      <c r="M37" s="23">
        <v>-24.413721511819901</v>
      </c>
      <c r="N37" s="20">
        <v>38232</v>
      </c>
    </row>
    <row r="38" spans="1:14" x14ac:dyDescent="0.35">
      <c r="A38" s="9" t="s">
        <v>187</v>
      </c>
      <c r="B38" s="18">
        <v>11110</v>
      </c>
      <c r="C38" s="18">
        <v>11426</v>
      </c>
      <c r="D38" s="18">
        <v>11589</v>
      </c>
      <c r="E38" s="18">
        <v>10303</v>
      </c>
      <c r="F38" s="18">
        <v>9159</v>
      </c>
      <c r="G38" s="18">
        <v>8293</v>
      </c>
      <c r="H38" s="18">
        <v>8595</v>
      </c>
      <c r="I38" s="18">
        <v>7283</v>
      </c>
      <c r="J38" s="18">
        <v>8752</v>
      </c>
      <c r="K38" s="18">
        <v>10161</v>
      </c>
      <c r="L38" s="22">
        <v>16.099177330895799</v>
      </c>
      <c r="M38" s="22">
        <v>-8.5418541854185399</v>
      </c>
      <c r="N38" s="18">
        <v>23572</v>
      </c>
    </row>
    <row r="39" spans="1:14" x14ac:dyDescent="0.35">
      <c r="A39" s="9" t="s">
        <v>188</v>
      </c>
      <c r="B39" s="18">
        <v>2104</v>
      </c>
      <c r="C39" s="18">
        <v>1989</v>
      </c>
      <c r="D39" s="18">
        <v>1883</v>
      </c>
      <c r="E39" s="18">
        <v>1790</v>
      </c>
      <c r="F39" s="18">
        <v>1772</v>
      </c>
      <c r="G39" s="18">
        <v>1921</v>
      </c>
      <c r="H39" s="18">
        <v>2092</v>
      </c>
      <c r="I39" s="18">
        <v>1356</v>
      </c>
      <c r="J39" s="18">
        <v>1849</v>
      </c>
      <c r="K39" s="18">
        <v>2051</v>
      </c>
      <c r="L39" s="22">
        <v>10.924824229313099</v>
      </c>
      <c r="M39" s="22">
        <v>-2.5190114068441098</v>
      </c>
      <c r="N39" s="18">
        <v>4647</v>
      </c>
    </row>
    <row r="40" spans="1:14" x14ac:dyDescent="0.35">
      <c r="A40" s="9" t="s">
        <v>189</v>
      </c>
      <c r="B40" s="18">
        <v>2673</v>
      </c>
      <c r="C40" s="18">
        <v>2328</v>
      </c>
      <c r="D40" s="18">
        <v>2605</v>
      </c>
      <c r="E40" s="18">
        <v>2519</v>
      </c>
      <c r="F40" s="18">
        <v>2251</v>
      </c>
      <c r="G40" s="18">
        <v>1984</v>
      </c>
      <c r="H40" s="18">
        <v>2068</v>
      </c>
      <c r="I40" s="18">
        <v>960</v>
      </c>
      <c r="J40" s="18">
        <v>1450</v>
      </c>
      <c r="K40" s="18">
        <v>1899</v>
      </c>
      <c r="L40" s="22">
        <v>30.965517241379299</v>
      </c>
      <c r="M40" s="22">
        <v>-28.956228956229001</v>
      </c>
      <c r="N40" s="18">
        <v>3306</v>
      </c>
    </row>
    <row r="41" spans="1:14" x14ac:dyDescent="0.35">
      <c r="A41" s="9" t="s">
        <v>190</v>
      </c>
      <c r="B41" s="18">
        <v>5109</v>
      </c>
      <c r="C41" s="18">
        <v>5438</v>
      </c>
      <c r="D41" s="18">
        <v>5576</v>
      </c>
      <c r="E41" s="18">
        <v>4893</v>
      </c>
      <c r="F41" s="18">
        <v>3987</v>
      </c>
      <c r="G41" s="18">
        <v>3679</v>
      </c>
      <c r="H41" s="18">
        <v>3096</v>
      </c>
      <c r="I41" s="18">
        <v>1389</v>
      </c>
      <c r="J41" s="18">
        <v>1701</v>
      </c>
      <c r="K41" s="18">
        <v>1781</v>
      </c>
      <c r="L41" s="22">
        <v>4.7031158142269298</v>
      </c>
      <c r="M41" s="22">
        <v>-65.1399491094148</v>
      </c>
      <c r="N41" s="18">
        <v>6457</v>
      </c>
    </row>
    <row r="42" spans="1:14" x14ac:dyDescent="0.35">
      <c r="A42" s="9" t="s">
        <v>191</v>
      </c>
      <c r="B42" s="18">
        <v>197</v>
      </c>
      <c r="C42" s="18">
        <v>186</v>
      </c>
      <c r="D42" s="18">
        <v>170</v>
      </c>
      <c r="E42" s="18">
        <v>200</v>
      </c>
      <c r="F42" s="18">
        <v>116</v>
      </c>
      <c r="G42" s="18">
        <v>110</v>
      </c>
      <c r="H42" s="18">
        <v>109</v>
      </c>
      <c r="I42" s="18">
        <v>50</v>
      </c>
      <c r="J42" s="18">
        <v>78</v>
      </c>
      <c r="K42" s="18">
        <v>127</v>
      </c>
      <c r="L42" s="22">
        <v>62.820512820512803</v>
      </c>
      <c r="M42" s="22">
        <v>-35.532994923857899</v>
      </c>
      <c r="N42" s="18">
        <v>250</v>
      </c>
    </row>
    <row r="43" spans="1:14" x14ac:dyDescent="0.35">
      <c r="A43" s="11" t="s">
        <v>192</v>
      </c>
      <c r="B43" s="24" t="s">
        <v>140</v>
      </c>
      <c r="C43" s="24" t="s">
        <v>140</v>
      </c>
      <c r="D43" s="24" t="s">
        <v>140</v>
      </c>
      <c r="E43" s="24" t="s">
        <v>140</v>
      </c>
      <c r="F43" s="24" t="s">
        <v>140</v>
      </c>
      <c r="G43" s="24" t="s">
        <v>140</v>
      </c>
      <c r="H43" s="24" t="s">
        <v>140</v>
      </c>
      <c r="I43" s="20">
        <v>40</v>
      </c>
      <c r="J43" s="20">
        <v>81</v>
      </c>
      <c r="K43" s="20">
        <v>72</v>
      </c>
      <c r="L43" s="23">
        <v>-11.1111111111111</v>
      </c>
      <c r="M43" s="23" t="s">
        <v>140</v>
      </c>
      <c r="N43" s="20">
        <v>232</v>
      </c>
    </row>
    <row r="44" spans="1:14" x14ac:dyDescent="0.35">
      <c r="A44" s="11" t="s">
        <v>193</v>
      </c>
      <c r="B44" s="20">
        <v>63717</v>
      </c>
      <c r="C44" s="20">
        <v>64173</v>
      </c>
      <c r="D44" s="20">
        <v>57565</v>
      </c>
      <c r="E44" s="20">
        <v>53100</v>
      </c>
      <c r="F44" s="20">
        <v>47142</v>
      </c>
      <c r="G44" s="20">
        <v>44340</v>
      </c>
      <c r="H44" s="20">
        <v>41938</v>
      </c>
      <c r="I44" s="20">
        <v>19877</v>
      </c>
      <c r="J44" s="20">
        <v>32295</v>
      </c>
      <c r="K44" s="20">
        <v>37607</v>
      </c>
      <c r="L44" s="23">
        <v>16.448366620219801</v>
      </c>
      <c r="M44" s="23">
        <v>-40.978074925059197</v>
      </c>
      <c r="N44" s="20">
        <v>74777</v>
      </c>
    </row>
    <row r="45" spans="1:14" x14ac:dyDescent="0.35">
      <c r="A45" s="11" t="s">
        <v>194</v>
      </c>
      <c r="B45" s="20">
        <v>17480</v>
      </c>
      <c r="C45" s="20">
        <v>19435</v>
      </c>
      <c r="D45" s="20">
        <v>19784</v>
      </c>
      <c r="E45" s="20">
        <v>18111</v>
      </c>
      <c r="F45" s="20">
        <v>15758</v>
      </c>
      <c r="G45" s="20">
        <v>13597</v>
      </c>
      <c r="H45" s="20">
        <v>13051</v>
      </c>
      <c r="I45" s="20">
        <v>7663</v>
      </c>
      <c r="J45" s="20">
        <v>10709</v>
      </c>
      <c r="K45" s="20">
        <v>12546</v>
      </c>
      <c r="L45" s="23">
        <v>17.1537958726305</v>
      </c>
      <c r="M45" s="23">
        <v>-28.2265446224256</v>
      </c>
      <c r="N45" s="20">
        <v>29460</v>
      </c>
    </row>
    <row r="46" spans="1:14" x14ac:dyDescent="0.35">
      <c r="A46" s="9" t="s">
        <v>195</v>
      </c>
      <c r="B46" s="18">
        <v>15997</v>
      </c>
      <c r="C46" s="18">
        <v>18001</v>
      </c>
      <c r="D46" s="18">
        <v>18622</v>
      </c>
      <c r="E46" s="18">
        <v>17193</v>
      </c>
      <c r="F46" s="18">
        <v>15035</v>
      </c>
      <c r="G46" s="18">
        <v>13056</v>
      </c>
      <c r="H46" s="18">
        <v>12482</v>
      </c>
      <c r="I46" s="18">
        <v>7388</v>
      </c>
      <c r="J46" s="18">
        <v>10276</v>
      </c>
      <c r="K46" s="18">
        <v>12090</v>
      </c>
      <c r="L46" s="22">
        <v>17.652783184118299</v>
      </c>
      <c r="M46" s="22">
        <v>-24.423329374257701</v>
      </c>
      <c r="N46" s="18">
        <v>28355</v>
      </c>
    </row>
    <row r="47" spans="1:14" x14ac:dyDescent="0.35">
      <c r="A47" s="9" t="s">
        <v>196</v>
      </c>
      <c r="B47" s="18">
        <v>1075</v>
      </c>
      <c r="C47" s="18">
        <v>1102</v>
      </c>
      <c r="D47" s="18">
        <v>963</v>
      </c>
      <c r="E47" s="18">
        <v>821</v>
      </c>
      <c r="F47" s="18">
        <v>658</v>
      </c>
      <c r="G47" s="18">
        <v>494</v>
      </c>
      <c r="H47" s="18">
        <v>521</v>
      </c>
      <c r="I47" s="18">
        <v>259</v>
      </c>
      <c r="J47" s="18">
        <v>415</v>
      </c>
      <c r="K47" s="18">
        <v>442</v>
      </c>
      <c r="L47" s="22">
        <v>6.5060240963855396</v>
      </c>
      <c r="M47" s="22">
        <v>-58.883720930232599</v>
      </c>
      <c r="N47" s="18">
        <v>769</v>
      </c>
    </row>
    <row r="48" spans="1:14" x14ac:dyDescent="0.35">
      <c r="A48" s="9" t="s">
        <v>197</v>
      </c>
      <c r="B48" s="18">
        <v>361</v>
      </c>
      <c r="C48" s="18">
        <v>285</v>
      </c>
      <c r="D48" s="18">
        <v>168</v>
      </c>
      <c r="E48" s="18">
        <v>80</v>
      </c>
      <c r="F48" s="18">
        <v>49</v>
      </c>
      <c r="G48" s="18">
        <v>35</v>
      </c>
      <c r="H48" s="18">
        <v>39</v>
      </c>
      <c r="I48" s="18">
        <v>9</v>
      </c>
      <c r="J48" s="18">
        <v>8</v>
      </c>
      <c r="K48" s="18">
        <v>8</v>
      </c>
      <c r="L48" s="22" t="s">
        <v>214</v>
      </c>
      <c r="M48" s="22">
        <v>-97.783933518005497</v>
      </c>
      <c r="N48" s="18">
        <v>254</v>
      </c>
    </row>
    <row r="49" spans="1:14" x14ac:dyDescent="0.35">
      <c r="A49" s="9" t="s">
        <v>198</v>
      </c>
      <c r="B49" s="18">
        <v>47</v>
      </c>
      <c r="C49" s="18">
        <v>47</v>
      </c>
      <c r="D49" s="18">
        <v>31</v>
      </c>
      <c r="E49" s="18">
        <v>17</v>
      </c>
      <c r="F49" s="18">
        <v>16</v>
      </c>
      <c r="G49" s="18">
        <v>12</v>
      </c>
      <c r="H49" s="18">
        <v>9</v>
      </c>
      <c r="I49" s="18">
        <v>7</v>
      </c>
      <c r="J49" s="18">
        <v>10</v>
      </c>
      <c r="K49" s="18">
        <v>6</v>
      </c>
      <c r="L49" s="22">
        <v>-40</v>
      </c>
      <c r="M49" s="22">
        <v>-87.2340425531915</v>
      </c>
      <c r="N49" s="18">
        <v>82</v>
      </c>
    </row>
    <row r="50" spans="1:14" x14ac:dyDescent="0.35">
      <c r="A50" s="11" t="s">
        <v>199</v>
      </c>
      <c r="B50" s="20">
        <v>3329</v>
      </c>
      <c r="C50" s="20">
        <v>2955</v>
      </c>
      <c r="D50" s="20">
        <v>2635</v>
      </c>
      <c r="E50" s="20">
        <v>2150</v>
      </c>
      <c r="F50" s="20">
        <v>1794</v>
      </c>
      <c r="G50" s="20">
        <v>1584</v>
      </c>
      <c r="H50" s="20">
        <v>1480</v>
      </c>
      <c r="I50" s="20">
        <v>856</v>
      </c>
      <c r="J50" s="20">
        <v>1330</v>
      </c>
      <c r="K50" s="20">
        <v>1665</v>
      </c>
      <c r="L50" s="23">
        <v>25.187969924811998</v>
      </c>
      <c r="M50" s="23">
        <v>-49.984980474616997</v>
      </c>
      <c r="N50" s="20">
        <v>3256</v>
      </c>
    </row>
    <row r="51" spans="1:14" x14ac:dyDescent="0.35">
      <c r="A51" s="9" t="s">
        <v>200</v>
      </c>
      <c r="B51" s="18">
        <v>2169</v>
      </c>
      <c r="C51" s="18">
        <v>1914</v>
      </c>
      <c r="D51" s="18">
        <v>1755</v>
      </c>
      <c r="E51" s="18">
        <v>1365</v>
      </c>
      <c r="F51" s="18">
        <v>1003</v>
      </c>
      <c r="G51" s="18">
        <v>840</v>
      </c>
      <c r="H51" s="18">
        <v>725</v>
      </c>
      <c r="I51" s="18">
        <v>438</v>
      </c>
      <c r="J51" s="18">
        <v>606</v>
      </c>
      <c r="K51" s="18">
        <v>613</v>
      </c>
      <c r="L51" s="22">
        <v>1.15511551155116</v>
      </c>
      <c r="M51" s="22">
        <v>-71.738128169663398</v>
      </c>
      <c r="N51" s="18">
        <v>1276</v>
      </c>
    </row>
    <row r="52" spans="1:14" x14ac:dyDescent="0.35">
      <c r="A52" s="9" t="s">
        <v>201</v>
      </c>
      <c r="B52" s="18">
        <v>202</v>
      </c>
      <c r="C52" s="18">
        <v>170</v>
      </c>
      <c r="D52" s="18">
        <v>122</v>
      </c>
      <c r="E52" s="18">
        <v>115</v>
      </c>
      <c r="F52" s="18">
        <v>86</v>
      </c>
      <c r="G52" s="18">
        <v>80</v>
      </c>
      <c r="H52" s="18">
        <v>57</v>
      </c>
      <c r="I52" s="18">
        <v>20</v>
      </c>
      <c r="J52" s="18">
        <v>43</v>
      </c>
      <c r="K52" s="18">
        <v>66</v>
      </c>
      <c r="L52" s="22">
        <v>53.488372093023301</v>
      </c>
      <c r="M52" s="22">
        <v>-67.326732673267301</v>
      </c>
      <c r="N52" s="18">
        <v>176</v>
      </c>
    </row>
    <row r="53" spans="1:14" x14ac:dyDescent="0.35">
      <c r="A53" s="9" t="s">
        <v>202</v>
      </c>
      <c r="B53" s="18">
        <v>314</v>
      </c>
      <c r="C53" s="18">
        <v>254</v>
      </c>
      <c r="D53" s="18">
        <v>267</v>
      </c>
      <c r="E53" s="18">
        <v>233</v>
      </c>
      <c r="F53" s="18">
        <v>242</v>
      </c>
      <c r="G53" s="18">
        <v>257</v>
      </c>
      <c r="H53" s="18">
        <v>301</v>
      </c>
      <c r="I53" s="18">
        <v>161</v>
      </c>
      <c r="J53" s="18">
        <v>224</v>
      </c>
      <c r="K53" s="18">
        <v>197</v>
      </c>
      <c r="L53" s="22">
        <v>-12.0535714285714</v>
      </c>
      <c r="M53" s="22">
        <v>-37.2611464968153</v>
      </c>
      <c r="N53" s="18">
        <v>487</v>
      </c>
    </row>
    <row r="54" spans="1:14" x14ac:dyDescent="0.35">
      <c r="A54" s="9" t="s">
        <v>203</v>
      </c>
      <c r="B54" s="18">
        <v>338</v>
      </c>
      <c r="C54" s="18">
        <v>353</v>
      </c>
      <c r="D54" s="18">
        <v>281</v>
      </c>
      <c r="E54" s="18">
        <v>248</v>
      </c>
      <c r="F54" s="18">
        <v>255</v>
      </c>
      <c r="G54" s="18">
        <v>226</v>
      </c>
      <c r="H54" s="18">
        <v>216</v>
      </c>
      <c r="I54" s="18">
        <v>111</v>
      </c>
      <c r="J54" s="18">
        <v>185</v>
      </c>
      <c r="K54" s="18">
        <v>331</v>
      </c>
      <c r="L54" s="22">
        <v>78.918918918918905</v>
      </c>
      <c r="M54" s="22">
        <v>-2.0710059171597601</v>
      </c>
      <c r="N54" s="18">
        <v>676</v>
      </c>
    </row>
    <row r="55" spans="1:14" x14ac:dyDescent="0.35">
      <c r="A55" s="9" t="s">
        <v>204</v>
      </c>
      <c r="B55" s="18">
        <v>306</v>
      </c>
      <c r="C55" s="18">
        <v>264</v>
      </c>
      <c r="D55" s="18">
        <v>210</v>
      </c>
      <c r="E55" s="18">
        <v>189</v>
      </c>
      <c r="F55" s="18">
        <v>208</v>
      </c>
      <c r="G55" s="18">
        <v>181</v>
      </c>
      <c r="H55" s="18">
        <v>181</v>
      </c>
      <c r="I55" s="18">
        <v>126</v>
      </c>
      <c r="J55" s="18">
        <v>272</v>
      </c>
      <c r="K55" s="18">
        <v>458</v>
      </c>
      <c r="L55" s="22">
        <v>68.382352941176507</v>
      </c>
      <c r="M55" s="22">
        <v>49.6732026143791</v>
      </c>
      <c r="N55" s="18">
        <v>641</v>
      </c>
    </row>
    <row r="56" spans="1:14" x14ac:dyDescent="0.35">
      <c r="A56" s="11" t="s">
        <v>205</v>
      </c>
      <c r="B56" s="20">
        <v>42908</v>
      </c>
      <c r="C56" s="20">
        <v>41783</v>
      </c>
      <c r="D56" s="20">
        <v>35146</v>
      </c>
      <c r="E56" s="20">
        <v>32839</v>
      </c>
      <c r="F56" s="20">
        <v>29590</v>
      </c>
      <c r="G56" s="20">
        <v>29159</v>
      </c>
      <c r="H56" s="20">
        <v>27407</v>
      </c>
      <c r="I56" s="20">
        <v>11358</v>
      </c>
      <c r="J56" s="20">
        <v>20256</v>
      </c>
      <c r="K56" s="20">
        <v>23396</v>
      </c>
      <c r="L56" s="23">
        <v>15.501579778830999</v>
      </c>
      <c r="M56" s="23">
        <v>-45.474037475529002</v>
      </c>
      <c r="N56" s="20">
        <v>42061</v>
      </c>
    </row>
    <row r="57" spans="1:14" x14ac:dyDescent="0.35">
      <c r="A57" s="9" t="s">
        <v>206</v>
      </c>
      <c r="B57" s="18">
        <v>3899</v>
      </c>
      <c r="C57" s="18">
        <v>3778</v>
      </c>
      <c r="D57" s="18">
        <v>3989</v>
      </c>
      <c r="E57" s="18">
        <v>4168</v>
      </c>
      <c r="F57" s="18">
        <v>4199</v>
      </c>
      <c r="G57" s="18">
        <v>3390</v>
      </c>
      <c r="H57" s="18">
        <v>3689</v>
      </c>
      <c r="I57" s="18">
        <v>1947</v>
      </c>
      <c r="J57" s="18">
        <v>3558</v>
      </c>
      <c r="K57" s="18">
        <v>4382</v>
      </c>
      <c r="L57" s="22">
        <v>23.159078133783002</v>
      </c>
      <c r="M57" s="22">
        <v>12.387791741472199</v>
      </c>
      <c r="N57" s="18">
        <v>5985</v>
      </c>
    </row>
    <row r="58" spans="1:14" x14ac:dyDescent="0.35">
      <c r="A58" s="9" t="s">
        <v>207</v>
      </c>
      <c r="B58" s="18">
        <v>4318</v>
      </c>
      <c r="C58" s="18">
        <v>3845</v>
      </c>
      <c r="D58" s="18">
        <v>3730</v>
      </c>
      <c r="E58" s="18">
        <v>3824</v>
      </c>
      <c r="F58" s="18">
        <v>3845</v>
      </c>
      <c r="G58" s="18">
        <v>3726</v>
      </c>
      <c r="H58" s="18">
        <v>3536</v>
      </c>
      <c r="I58" s="18">
        <v>2238</v>
      </c>
      <c r="J58" s="18">
        <v>3680</v>
      </c>
      <c r="K58" s="18">
        <v>4846</v>
      </c>
      <c r="L58" s="22">
        <v>31.684782608695599</v>
      </c>
      <c r="M58" s="22">
        <v>12.227883279296</v>
      </c>
      <c r="N58" s="18">
        <v>6927</v>
      </c>
    </row>
    <row r="59" spans="1:14" x14ac:dyDescent="0.35">
      <c r="A59" s="9" t="s">
        <v>208</v>
      </c>
      <c r="B59" s="18">
        <v>14286</v>
      </c>
      <c r="C59" s="18">
        <v>14258</v>
      </c>
      <c r="D59" s="18">
        <v>12635</v>
      </c>
      <c r="E59" s="18">
        <v>10879</v>
      </c>
      <c r="F59" s="18">
        <v>9569</v>
      </c>
      <c r="G59" s="18">
        <v>9176</v>
      </c>
      <c r="H59" s="18">
        <v>9273</v>
      </c>
      <c r="I59" s="18">
        <v>2224</v>
      </c>
      <c r="J59" s="18">
        <v>4549</v>
      </c>
      <c r="K59" s="18">
        <v>4476</v>
      </c>
      <c r="L59" s="22">
        <v>-1.60474829632886</v>
      </c>
      <c r="M59" s="22">
        <v>-68.668626627467404</v>
      </c>
      <c r="N59" s="18">
        <v>4968</v>
      </c>
    </row>
    <row r="60" spans="1:14" x14ac:dyDescent="0.35">
      <c r="A60" s="9" t="s">
        <v>209</v>
      </c>
      <c r="B60" s="18">
        <v>9474</v>
      </c>
      <c r="C60" s="18">
        <v>9242</v>
      </c>
      <c r="D60" s="18">
        <v>7076</v>
      </c>
      <c r="E60" s="18">
        <v>7921</v>
      </c>
      <c r="F60" s="18">
        <v>7584</v>
      </c>
      <c r="G60" s="18">
        <v>8255</v>
      </c>
      <c r="H60" s="18">
        <v>6932</v>
      </c>
      <c r="I60" s="18">
        <v>3578</v>
      </c>
      <c r="J60" s="18">
        <v>6014</v>
      </c>
      <c r="K60" s="18">
        <v>6814</v>
      </c>
      <c r="L60" s="22">
        <v>13.3022946458264</v>
      </c>
      <c r="M60" s="22">
        <v>-28.076841883048299</v>
      </c>
      <c r="N60" s="18">
        <v>15542</v>
      </c>
    </row>
    <row r="61" spans="1:14" x14ac:dyDescent="0.35">
      <c r="A61" s="9" t="s">
        <v>210</v>
      </c>
      <c r="B61" s="18">
        <v>1740</v>
      </c>
      <c r="C61" s="18">
        <v>1724</v>
      </c>
      <c r="D61" s="18">
        <v>1661</v>
      </c>
      <c r="E61" s="18">
        <v>1429</v>
      </c>
      <c r="F61" s="18">
        <v>1058</v>
      </c>
      <c r="G61" s="18">
        <v>1197</v>
      </c>
      <c r="H61" s="18">
        <v>1140</v>
      </c>
      <c r="I61" s="18">
        <v>478</v>
      </c>
      <c r="J61" s="18">
        <v>750</v>
      </c>
      <c r="K61" s="18">
        <v>735</v>
      </c>
      <c r="L61" s="22">
        <v>-2</v>
      </c>
      <c r="M61" s="22">
        <v>-57.758620689655203</v>
      </c>
      <c r="N61" s="18">
        <v>2115</v>
      </c>
    </row>
    <row r="62" spans="1:14" x14ac:dyDescent="0.35">
      <c r="A62" s="9" t="s">
        <v>211</v>
      </c>
      <c r="B62" s="18">
        <v>2604</v>
      </c>
      <c r="C62" s="18">
        <v>2293</v>
      </c>
      <c r="D62" s="18">
        <v>527</v>
      </c>
      <c r="E62" s="18">
        <v>326</v>
      </c>
      <c r="F62" s="18">
        <v>97</v>
      </c>
      <c r="G62" s="18">
        <v>217</v>
      </c>
      <c r="H62" s="18">
        <v>182</v>
      </c>
      <c r="I62" s="18">
        <v>37</v>
      </c>
      <c r="J62" s="18">
        <v>32</v>
      </c>
      <c r="K62" s="18">
        <v>92</v>
      </c>
      <c r="L62" s="22">
        <v>187.5</v>
      </c>
      <c r="M62" s="22">
        <v>-96.466973886328702</v>
      </c>
      <c r="N62" s="18">
        <v>248</v>
      </c>
    </row>
    <row r="63" spans="1:14" x14ac:dyDescent="0.35">
      <c r="A63" s="9" t="s">
        <v>212</v>
      </c>
      <c r="B63" s="18">
        <v>3415</v>
      </c>
      <c r="C63" s="18">
        <v>3606</v>
      </c>
      <c r="D63" s="18">
        <v>2645</v>
      </c>
      <c r="E63" s="18">
        <v>1710</v>
      </c>
      <c r="F63" s="18">
        <v>994</v>
      </c>
      <c r="G63" s="18">
        <v>815</v>
      </c>
      <c r="H63" s="18">
        <v>567</v>
      </c>
      <c r="I63" s="18">
        <v>154</v>
      </c>
      <c r="J63" s="18">
        <v>279</v>
      </c>
      <c r="K63" s="18">
        <v>429</v>
      </c>
      <c r="L63" s="22">
        <v>53.763440860214999</v>
      </c>
      <c r="M63" s="22">
        <v>-87.437774524158101</v>
      </c>
      <c r="N63" s="18">
        <v>523</v>
      </c>
    </row>
    <row r="64" spans="1:14" x14ac:dyDescent="0.35">
      <c r="A64" s="9" t="s">
        <v>213</v>
      </c>
      <c r="B64" s="18">
        <v>3172</v>
      </c>
      <c r="C64" s="18">
        <v>3037</v>
      </c>
      <c r="D64" s="18">
        <v>2883</v>
      </c>
      <c r="E64" s="18">
        <v>2582</v>
      </c>
      <c r="F64" s="18">
        <v>2244</v>
      </c>
      <c r="G64" s="18">
        <v>2383</v>
      </c>
      <c r="H64" s="18">
        <v>2088</v>
      </c>
      <c r="I64" s="18">
        <v>702</v>
      </c>
      <c r="J64" s="18">
        <v>1394</v>
      </c>
      <c r="K64" s="18">
        <v>1622</v>
      </c>
      <c r="L64" s="22">
        <v>16.355810616929698</v>
      </c>
      <c r="M64" s="22">
        <v>-48.865069356872603</v>
      </c>
      <c r="N64" s="18">
        <v>5753</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5"/>
  <sheetViews>
    <sheetView showGridLines="0" workbookViewId="0">
      <selection activeCell="L34" sqref="L34"/>
    </sheetView>
  </sheetViews>
  <sheetFormatPr defaultColWidth="11.07421875" defaultRowHeight="15.5" x14ac:dyDescent="0.35"/>
  <cols>
    <col min="1" max="1" width="37.69140625" customWidth="1"/>
    <col min="2" max="11" width="7.69140625" customWidth="1"/>
    <col min="12" max="13" width="10.69140625" customWidth="1"/>
    <col min="14" max="14" width="15.69140625" customWidth="1"/>
  </cols>
  <sheetData>
    <row r="1" spans="1:14" ht="20" x14ac:dyDescent="0.4">
      <c r="A1" s="5" t="s">
        <v>238</v>
      </c>
    </row>
    <row r="2" spans="1:14" x14ac:dyDescent="0.35">
      <c r="A2" t="s">
        <v>62</v>
      </c>
    </row>
    <row r="3" spans="1:14" x14ac:dyDescent="0.35">
      <c r="A3" t="s">
        <v>235</v>
      </c>
    </row>
    <row r="4" spans="1:14" ht="46.5" x14ac:dyDescent="0.35">
      <c r="A4" s="21" t="s">
        <v>143</v>
      </c>
      <c r="B4" s="21" t="s">
        <v>108</v>
      </c>
      <c r="C4" s="21" t="s">
        <v>109</v>
      </c>
      <c r="D4" s="21" t="s">
        <v>110</v>
      </c>
      <c r="E4" s="21" t="s">
        <v>111</v>
      </c>
      <c r="F4" s="21" t="s">
        <v>112</v>
      </c>
      <c r="G4" s="21" t="s">
        <v>113</v>
      </c>
      <c r="H4" s="21" t="s">
        <v>114</v>
      </c>
      <c r="I4" s="21" t="s">
        <v>115</v>
      </c>
      <c r="J4" s="21" t="s">
        <v>116</v>
      </c>
      <c r="K4" s="21" t="s">
        <v>236</v>
      </c>
      <c r="L4" s="21" t="s">
        <v>232</v>
      </c>
      <c r="M4" s="21" t="s">
        <v>233</v>
      </c>
      <c r="N4" s="21" t="s">
        <v>239</v>
      </c>
    </row>
    <row r="5" spans="1:14" x14ac:dyDescent="0.35">
      <c r="A5" s="11" t="s">
        <v>154</v>
      </c>
      <c r="B5" s="20">
        <v>105656</v>
      </c>
      <c r="C5" s="20">
        <v>106572</v>
      </c>
      <c r="D5" s="20">
        <v>99954</v>
      </c>
      <c r="E5" s="20">
        <v>92329</v>
      </c>
      <c r="F5" s="20">
        <v>83177</v>
      </c>
      <c r="G5" s="20">
        <v>78487</v>
      </c>
      <c r="H5" s="20">
        <v>75670</v>
      </c>
      <c r="I5" s="20">
        <v>42614</v>
      </c>
      <c r="J5" s="20">
        <v>59343</v>
      </c>
      <c r="K5" s="20">
        <v>68067</v>
      </c>
      <c r="L5" s="23">
        <v>14.7009756837369</v>
      </c>
      <c r="M5" s="23">
        <v>-35.576777466495002</v>
      </c>
      <c r="N5" s="20">
        <v>100781</v>
      </c>
    </row>
    <row r="6" spans="1:14" x14ac:dyDescent="0.35">
      <c r="A6" s="11" t="s">
        <v>155</v>
      </c>
      <c r="B6" s="20">
        <v>47698</v>
      </c>
      <c r="C6" s="20">
        <v>48729</v>
      </c>
      <c r="D6" s="20">
        <v>48510</v>
      </c>
      <c r="E6" s="20">
        <v>44533</v>
      </c>
      <c r="F6" s="20">
        <v>40300</v>
      </c>
      <c r="G6" s="20">
        <v>37780</v>
      </c>
      <c r="H6" s="20">
        <v>37129</v>
      </c>
      <c r="I6" s="20">
        <v>23899</v>
      </c>
      <c r="J6" s="20">
        <v>29631</v>
      </c>
      <c r="K6" s="20">
        <v>34137</v>
      </c>
      <c r="L6" s="23">
        <v>15.2070466740913</v>
      </c>
      <c r="M6" s="23">
        <v>-28.430961465889599</v>
      </c>
      <c r="N6" s="20">
        <v>50928</v>
      </c>
    </row>
    <row r="7" spans="1:14" x14ac:dyDescent="0.35">
      <c r="A7" s="11" t="s">
        <v>156</v>
      </c>
      <c r="B7" s="20">
        <v>13226</v>
      </c>
      <c r="C7" s="20">
        <v>13908</v>
      </c>
      <c r="D7" s="20">
        <v>14493</v>
      </c>
      <c r="E7" s="20">
        <v>13645</v>
      </c>
      <c r="F7" s="20">
        <v>12387</v>
      </c>
      <c r="G7" s="20">
        <v>11029</v>
      </c>
      <c r="H7" s="20">
        <v>11044</v>
      </c>
      <c r="I7" s="20">
        <v>6608</v>
      </c>
      <c r="J7" s="20">
        <v>9075</v>
      </c>
      <c r="K7" s="20">
        <v>11143</v>
      </c>
      <c r="L7" s="23">
        <v>22.7878787878788</v>
      </c>
      <c r="M7" s="23">
        <v>-15.749281717828501</v>
      </c>
      <c r="N7" s="20">
        <v>16250</v>
      </c>
    </row>
    <row r="8" spans="1:14" x14ac:dyDescent="0.35">
      <c r="A8" s="9" t="s">
        <v>157</v>
      </c>
      <c r="B8" s="18">
        <v>68</v>
      </c>
      <c r="C8" s="18">
        <v>45</v>
      </c>
      <c r="D8" s="18">
        <v>43</v>
      </c>
      <c r="E8" s="18">
        <v>46</v>
      </c>
      <c r="F8" s="18">
        <v>51</v>
      </c>
      <c r="G8" s="18">
        <v>48</v>
      </c>
      <c r="H8" s="18">
        <v>59</v>
      </c>
      <c r="I8" s="18">
        <v>24</v>
      </c>
      <c r="J8" s="18">
        <v>48</v>
      </c>
      <c r="K8" s="18">
        <v>42</v>
      </c>
      <c r="L8" s="22">
        <v>-12.5</v>
      </c>
      <c r="M8" s="22">
        <v>-38.235294117647101</v>
      </c>
      <c r="N8" s="18">
        <v>45</v>
      </c>
    </row>
    <row r="9" spans="1:14" x14ac:dyDescent="0.35">
      <c r="A9" s="9" t="s">
        <v>158</v>
      </c>
      <c r="B9" s="18">
        <v>25</v>
      </c>
      <c r="C9" s="18">
        <v>36</v>
      </c>
      <c r="D9" s="18">
        <v>41</v>
      </c>
      <c r="E9" s="18">
        <v>32</v>
      </c>
      <c r="F9" s="18">
        <v>38</v>
      </c>
      <c r="G9" s="18">
        <v>32</v>
      </c>
      <c r="H9" s="18">
        <v>22</v>
      </c>
      <c r="I9" s="18">
        <v>23</v>
      </c>
      <c r="J9" s="18">
        <v>27</v>
      </c>
      <c r="K9" s="18">
        <v>34</v>
      </c>
      <c r="L9" s="22">
        <v>25.925925925925899</v>
      </c>
      <c r="M9" s="22">
        <v>36</v>
      </c>
      <c r="N9" s="18">
        <v>35</v>
      </c>
    </row>
    <row r="10" spans="1:14" x14ac:dyDescent="0.35">
      <c r="A10" s="9" t="s">
        <v>159</v>
      </c>
      <c r="B10" s="18">
        <v>1043</v>
      </c>
      <c r="C10" s="18">
        <v>1053</v>
      </c>
      <c r="D10" s="18">
        <v>1117</v>
      </c>
      <c r="E10" s="18">
        <v>1114</v>
      </c>
      <c r="F10" s="18">
        <v>1176</v>
      </c>
      <c r="G10" s="18">
        <v>1166</v>
      </c>
      <c r="H10" s="18">
        <v>1308</v>
      </c>
      <c r="I10" s="18">
        <v>682</v>
      </c>
      <c r="J10" s="18">
        <v>995</v>
      </c>
      <c r="K10" s="18">
        <v>1255</v>
      </c>
      <c r="L10" s="22">
        <v>26.130653266331699</v>
      </c>
      <c r="M10" s="22">
        <v>20.325982742090101</v>
      </c>
      <c r="N10" s="18">
        <v>1348</v>
      </c>
    </row>
    <row r="11" spans="1:14" x14ac:dyDescent="0.35">
      <c r="A11" s="9" t="s">
        <v>160</v>
      </c>
      <c r="B11" s="18">
        <v>11213</v>
      </c>
      <c r="C11" s="18">
        <v>11762</v>
      </c>
      <c r="D11" s="18">
        <v>12080</v>
      </c>
      <c r="E11" s="18">
        <v>11240</v>
      </c>
      <c r="F11" s="18">
        <v>9901</v>
      </c>
      <c r="G11" s="18">
        <v>8727</v>
      </c>
      <c r="H11" s="18">
        <v>8388</v>
      </c>
      <c r="I11" s="18">
        <v>4884</v>
      </c>
      <c r="J11" s="18">
        <v>6516</v>
      </c>
      <c r="K11" s="18">
        <v>8052</v>
      </c>
      <c r="L11" s="22">
        <v>23.572744014733001</v>
      </c>
      <c r="M11" s="22">
        <v>-28.190493177561802</v>
      </c>
      <c r="N11" s="18">
        <v>12726</v>
      </c>
    </row>
    <row r="12" spans="1:14" x14ac:dyDescent="0.35">
      <c r="A12" s="9" t="s">
        <v>161</v>
      </c>
      <c r="B12" s="18">
        <v>448</v>
      </c>
      <c r="C12" s="18">
        <v>386</v>
      </c>
      <c r="D12" s="18">
        <v>384</v>
      </c>
      <c r="E12" s="18">
        <v>370</v>
      </c>
      <c r="F12" s="18">
        <v>410</v>
      </c>
      <c r="G12" s="18">
        <v>361</v>
      </c>
      <c r="H12" s="18">
        <v>415</v>
      </c>
      <c r="I12" s="18">
        <v>283</v>
      </c>
      <c r="J12" s="18">
        <v>300</v>
      </c>
      <c r="K12" s="18">
        <v>385</v>
      </c>
      <c r="L12" s="22">
        <v>28.3333333333333</v>
      </c>
      <c r="M12" s="22">
        <v>-14.0625</v>
      </c>
      <c r="N12" s="18">
        <v>447</v>
      </c>
    </row>
    <row r="13" spans="1:14" x14ac:dyDescent="0.35">
      <c r="A13" s="9" t="s">
        <v>162</v>
      </c>
      <c r="B13" s="16" t="s">
        <v>140</v>
      </c>
      <c r="C13" s="16" t="s">
        <v>140</v>
      </c>
      <c r="D13" s="16" t="s">
        <v>140</v>
      </c>
      <c r="E13" s="16" t="s">
        <v>140</v>
      </c>
      <c r="F13" s="16" t="s">
        <v>140</v>
      </c>
      <c r="G13" s="16" t="s">
        <v>140</v>
      </c>
      <c r="H13" s="18">
        <v>212</v>
      </c>
      <c r="I13" s="18">
        <v>381</v>
      </c>
      <c r="J13" s="18">
        <v>690</v>
      </c>
      <c r="K13" s="18">
        <v>763</v>
      </c>
      <c r="L13" s="22">
        <v>10.5797101449275</v>
      </c>
      <c r="M13" s="22" t="s">
        <v>140</v>
      </c>
      <c r="N13" s="18">
        <v>822</v>
      </c>
    </row>
    <row r="14" spans="1:14" x14ac:dyDescent="0.35">
      <c r="A14" s="9" t="s">
        <v>163</v>
      </c>
      <c r="B14" s="18">
        <v>429</v>
      </c>
      <c r="C14" s="18">
        <v>626</v>
      </c>
      <c r="D14" s="18">
        <v>828</v>
      </c>
      <c r="E14" s="18">
        <v>843</v>
      </c>
      <c r="F14" s="18">
        <v>811</v>
      </c>
      <c r="G14" s="18">
        <v>695</v>
      </c>
      <c r="H14" s="18">
        <v>640</v>
      </c>
      <c r="I14" s="18">
        <v>331</v>
      </c>
      <c r="J14" s="18">
        <v>499</v>
      </c>
      <c r="K14" s="18">
        <v>612</v>
      </c>
      <c r="L14" s="22">
        <v>22.6452905811623</v>
      </c>
      <c r="M14" s="22">
        <v>42.657342657342703</v>
      </c>
      <c r="N14" s="18">
        <v>827</v>
      </c>
    </row>
    <row r="15" spans="1:14" x14ac:dyDescent="0.35">
      <c r="A15" s="11" t="s">
        <v>164</v>
      </c>
      <c r="B15" s="20">
        <v>1129</v>
      </c>
      <c r="C15" s="20">
        <v>1212</v>
      </c>
      <c r="D15" s="20">
        <v>1216</v>
      </c>
      <c r="E15" s="20">
        <v>1081</v>
      </c>
      <c r="F15" s="20">
        <v>1110</v>
      </c>
      <c r="G15" s="20">
        <v>1224</v>
      </c>
      <c r="H15" s="20">
        <v>1227</v>
      </c>
      <c r="I15" s="20">
        <v>841</v>
      </c>
      <c r="J15" s="20">
        <v>1283</v>
      </c>
      <c r="K15" s="20">
        <v>1415</v>
      </c>
      <c r="L15" s="23">
        <v>10.288386593920499</v>
      </c>
      <c r="M15" s="23">
        <v>25.332152347209899</v>
      </c>
      <c r="N15" s="20">
        <v>2847</v>
      </c>
    </row>
    <row r="16" spans="1:14" x14ac:dyDescent="0.35">
      <c r="A16" s="9" t="s">
        <v>165</v>
      </c>
      <c r="B16" s="18">
        <v>90</v>
      </c>
      <c r="C16" s="18">
        <v>124</v>
      </c>
      <c r="D16" s="18">
        <v>106</v>
      </c>
      <c r="E16" s="18">
        <v>100</v>
      </c>
      <c r="F16" s="18">
        <v>106</v>
      </c>
      <c r="G16" s="18">
        <v>142</v>
      </c>
      <c r="H16" s="18">
        <v>130</v>
      </c>
      <c r="I16" s="18">
        <v>78</v>
      </c>
      <c r="J16" s="18">
        <v>160</v>
      </c>
      <c r="K16" s="18">
        <v>187</v>
      </c>
      <c r="L16" s="22">
        <v>16.875</v>
      </c>
      <c r="M16" s="22">
        <v>107.777777777778</v>
      </c>
      <c r="N16" s="18">
        <v>414</v>
      </c>
    </row>
    <row r="17" spans="1:14" x14ac:dyDescent="0.35">
      <c r="A17" s="9" t="s">
        <v>166</v>
      </c>
      <c r="B17" s="18">
        <v>236</v>
      </c>
      <c r="C17" s="18">
        <v>276</v>
      </c>
      <c r="D17" s="18">
        <v>278</v>
      </c>
      <c r="E17" s="18">
        <v>266</v>
      </c>
      <c r="F17" s="18">
        <v>300</v>
      </c>
      <c r="G17" s="18">
        <v>301</v>
      </c>
      <c r="H17" s="18">
        <v>305</v>
      </c>
      <c r="I17" s="18">
        <v>147</v>
      </c>
      <c r="J17" s="18">
        <v>262</v>
      </c>
      <c r="K17" s="18">
        <v>365</v>
      </c>
      <c r="L17" s="22">
        <v>39.312977099236598</v>
      </c>
      <c r="M17" s="22">
        <v>54.661016949152597</v>
      </c>
      <c r="N17" s="18">
        <v>917</v>
      </c>
    </row>
    <row r="18" spans="1:14" x14ac:dyDescent="0.35">
      <c r="A18" s="9" t="s">
        <v>167</v>
      </c>
      <c r="B18" s="18">
        <v>154</v>
      </c>
      <c r="C18" s="18">
        <v>146</v>
      </c>
      <c r="D18" s="18">
        <v>180</v>
      </c>
      <c r="E18" s="18">
        <v>160</v>
      </c>
      <c r="F18" s="18">
        <v>160</v>
      </c>
      <c r="G18" s="18">
        <v>178</v>
      </c>
      <c r="H18" s="18">
        <v>200</v>
      </c>
      <c r="I18" s="18">
        <v>158</v>
      </c>
      <c r="J18" s="18">
        <v>219</v>
      </c>
      <c r="K18" s="18">
        <v>224</v>
      </c>
      <c r="L18" s="22">
        <v>2.2831050228310401</v>
      </c>
      <c r="M18" s="22">
        <v>45.454545454545503</v>
      </c>
      <c r="N18" s="18">
        <v>360</v>
      </c>
    </row>
    <row r="19" spans="1:14" x14ac:dyDescent="0.35">
      <c r="A19" s="9" t="s">
        <v>168</v>
      </c>
      <c r="B19" s="18">
        <v>61</v>
      </c>
      <c r="C19" s="18">
        <v>70</v>
      </c>
      <c r="D19" s="18">
        <v>90</v>
      </c>
      <c r="E19" s="18">
        <v>71</v>
      </c>
      <c r="F19" s="18">
        <v>73</v>
      </c>
      <c r="G19" s="18">
        <v>84</v>
      </c>
      <c r="H19" s="18">
        <v>118</v>
      </c>
      <c r="I19" s="18">
        <v>85</v>
      </c>
      <c r="J19" s="18">
        <v>136</v>
      </c>
      <c r="K19" s="18">
        <v>134</v>
      </c>
      <c r="L19" s="22">
        <v>-1.47058823529411</v>
      </c>
      <c r="M19" s="22">
        <v>119.67213114754099</v>
      </c>
      <c r="N19" s="18">
        <v>247</v>
      </c>
    </row>
    <row r="20" spans="1:14" x14ac:dyDescent="0.35">
      <c r="A20" s="9" t="s">
        <v>169</v>
      </c>
      <c r="B20" s="16" t="s">
        <v>140</v>
      </c>
      <c r="C20" s="16" t="s">
        <v>140</v>
      </c>
      <c r="D20" s="16" t="s">
        <v>140</v>
      </c>
      <c r="E20" s="16" t="s">
        <v>140</v>
      </c>
      <c r="F20" s="18">
        <v>19</v>
      </c>
      <c r="G20" s="18">
        <v>48</v>
      </c>
      <c r="H20" s="18">
        <v>60</v>
      </c>
      <c r="I20" s="18">
        <v>46</v>
      </c>
      <c r="J20" s="18">
        <v>70</v>
      </c>
      <c r="K20" s="18">
        <v>65</v>
      </c>
      <c r="L20" s="22">
        <v>-7.1428571428571397</v>
      </c>
      <c r="M20" s="22" t="s">
        <v>140</v>
      </c>
      <c r="N20" s="18">
        <v>97</v>
      </c>
    </row>
    <row r="21" spans="1:14" x14ac:dyDescent="0.35">
      <c r="A21" s="9" t="s">
        <v>170</v>
      </c>
      <c r="B21" s="18">
        <v>245</v>
      </c>
      <c r="C21" s="18">
        <v>287</v>
      </c>
      <c r="D21" s="18">
        <v>279</v>
      </c>
      <c r="E21" s="18">
        <v>232</v>
      </c>
      <c r="F21" s="18">
        <v>250</v>
      </c>
      <c r="G21" s="18">
        <v>283</v>
      </c>
      <c r="H21" s="18">
        <v>215</v>
      </c>
      <c r="I21" s="18">
        <v>196</v>
      </c>
      <c r="J21" s="18">
        <v>298</v>
      </c>
      <c r="K21" s="18">
        <v>286</v>
      </c>
      <c r="L21" s="22">
        <v>-4.0268456375839001</v>
      </c>
      <c r="M21" s="22">
        <v>16.734693877550999</v>
      </c>
      <c r="N21" s="18">
        <v>464</v>
      </c>
    </row>
    <row r="22" spans="1:14" x14ac:dyDescent="0.35">
      <c r="A22" s="9" t="s">
        <v>171</v>
      </c>
      <c r="B22" s="18">
        <v>169</v>
      </c>
      <c r="C22" s="18">
        <v>145</v>
      </c>
      <c r="D22" s="18">
        <v>86</v>
      </c>
      <c r="E22" s="18">
        <v>84</v>
      </c>
      <c r="F22" s="18">
        <v>47</v>
      </c>
      <c r="G22" s="18">
        <v>37</v>
      </c>
      <c r="H22" s="18">
        <v>45</v>
      </c>
      <c r="I22" s="18">
        <v>10</v>
      </c>
      <c r="J22" s="18">
        <v>8</v>
      </c>
      <c r="K22" s="18">
        <v>11</v>
      </c>
      <c r="L22" s="22" t="s">
        <v>214</v>
      </c>
      <c r="M22" s="22">
        <v>-93.491124260354994</v>
      </c>
      <c r="N22" s="18">
        <v>21</v>
      </c>
    </row>
    <row r="23" spans="1:14" x14ac:dyDescent="0.35">
      <c r="A23" s="9" t="s">
        <v>172</v>
      </c>
      <c r="B23" s="18">
        <v>174</v>
      </c>
      <c r="C23" s="18">
        <v>164</v>
      </c>
      <c r="D23" s="18">
        <v>197</v>
      </c>
      <c r="E23" s="18">
        <v>168</v>
      </c>
      <c r="F23" s="18">
        <v>155</v>
      </c>
      <c r="G23" s="18">
        <v>151</v>
      </c>
      <c r="H23" s="18">
        <v>154</v>
      </c>
      <c r="I23" s="18">
        <v>121</v>
      </c>
      <c r="J23" s="18">
        <v>130</v>
      </c>
      <c r="K23" s="18">
        <v>143</v>
      </c>
      <c r="L23" s="22">
        <v>10</v>
      </c>
      <c r="M23" s="22">
        <v>-17.816091954023001</v>
      </c>
      <c r="N23" s="18">
        <v>327</v>
      </c>
    </row>
    <row r="24" spans="1:14" x14ac:dyDescent="0.35">
      <c r="A24" s="11" t="s">
        <v>173</v>
      </c>
      <c r="B24" s="20">
        <v>12579</v>
      </c>
      <c r="C24" s="20">
        <v>12526</v>
      </c>
      <c r="D24" s="20">
        <v>11605</v>
      </c>
      <c r="E24" s="20">
        <v>10809</v>
      </c>
      <c r="F24" s="20">
        <v>9862</v>
      </c>
      <c r="G24" s="20">
        <v>9771</v>
      </c>
      <c r="H24" s="20">
        <v>9146</v>
      </c>
      <c r="I24" s="20">
        <v>5102</v>
      </c>
      <c r="J24" s="20">
        <v>5478</v>
      </c>
      <c r="K24" s="20">
        <v>5929</v>
      </c>
      <c r="L24" s="23">
        <v>8.2329317269076192</v>
      </c>
      <c r="M24" s="23">
        <v>-52.8658875904285</v>
      </c>
      <c r="N24" s="20">
        <v>10030</v>
      </c>
    </row>
    <row r="25" spans="1:14" x14ac:dyDescent="0.35">
      <c r="A25" s="9" t="s">
        <v>174</v>
      </c>
      <c r="B25" s="18">
        <v>1037</v>
      </c>
      <c r="C25" s="18">
        <v>979</v>
      </c>
      <c r="D25" s="18">
        <v>858</v>
      </c>
      <c r="E25" s="18">
        <v>873</v>
      </c>
      <c r="F25" s="18">
        <v>812</v>
      </c>
      <c r="G25" s="18">
        <v>765</v>
      </c>
      <c r="H25" s="18">
        <v>805</v>
      </c>
      <c r="I25" s="18">
        <v>562</v>
      </c>
      <c r="J25" s="18">
        <v>582</v>
      </c>
      <c r="K25" s="18">
        <v>577</v>
      </c>
      <c r="L25" s="22">
        <v>-0.85910652920961905</v>
      </c>
      <c r="M25" s="22">
        <v>-44.358727097396297</v>
      </c>
      <c r="N25" s="18">
        <v>810</v>
      </c>
    </row>
    <row r="26" spans="1:14" x14ac:dyDescent="0.35">
      <c r="A26" s="9" t="s">
        <v>175</v>
      </c>
      <c r="B26" s="18">
        <v>218</v>
      </c>
      <c r="C26" s="18">
        <v>212</v>
      </c>
      <c r="D26" s="18">
        <v>196</v>
      </c>
      <c r="E26" s="18">
        <v>184</v>
      </c>
      <c r="F26" s="18">
        <v>147</v>
      </c>
      <c r="G26" s="18">
        <v>161</v>
      </c>
      <c r="H26" s="18">
        <v>114</v>
      </c>
      <c r="I26" s="18">
        <v>96</v>
      </c>
      <c r="J26" s="18">
        <v>108</v>
      </c>
      <c r="K26" s="18">
        <v>119</v>
      </c>
      <c r="L26" s="22">
        <v>10.185185185185199</v>
      </c>
      <c r="M26" s="22">
        <v>-45.412844036697301</v>
      </c>
      <c r="N26" s="18">
        <v>171</v>
      </c>
    </row>
    <row r="27" spans="1:14" x14ac:dyDescent="0.35">
      <c r="A27" s="9" t="s">
        <v>176</v>
      </c>
      <c r="B27" s="18">
        <v>143</v>
      </c>
      <c r="C27" s="18">
        <v>112</v>
      </c>
      <c r="D27" s="18">
        <v>101</v>
      </c>
      <c r="E27" s="18">
        <v>94</v>
      </c>
      <c r="F27" s="18">
        <v>84</v>
      </c>
      <c r="G27" s="18">
        <v>110</v>
      </c>
      <c r="H27" s="18">
        <v>90</v>
      </c>
      <c r="I27" s="18">
        <v>65</v>
      </c>
      <c r="J27" s="18">
        <v>86</v>
      </c>
      <c r="K27" s="18">
        <v>83</v>
      </c>
      <c r="L27" s="22">
        <v>-3.48837209302325</v>
      </c>
      <c r="M27" s="22">
        <v>-41.958041958042003</v>
      </c>
      <c r="N27" s="18">
        <v>158</v>
      </c>
    </row>
    <row r="28" spans="1:14" x14ac:dyDescent="0.35">
      <c r="A28" s="9" t="s">
        <v>177</v>
      </c>
      <c r="B28" s="18">
        <v>272</v>
      </c>
      <c r="C28" s="18">
        <v>318</v>
      </c>
      <c r="D28" s="18">
        <v>302</v>
      </c>
      <c r="E28" s="18">
        <v>270</v>
      </c>
      <c r="F28" s="18">
        <v>249</v>
      </c>
      <c r="G28" s="18">
        <v>222</v>
      </c>
      <c r="H28" s="18">
        <v>202</v>
      </c>
      <c r="I28" s="18">
        <v>166</v>
      </c>
      <c r="J28" s="18">
        <v>168</v>
      </c>
      <c r="K28" s="18">
        <v>204</v>
      </c>
      <c r="L28" s="22">
        <v>21.428571428571399</v>
      </c>
      <c r="M28" s="22">
        <v>-25</v>
      </c>
      <c r="N28" s="18">
        <v>493</v>
      </c>
    </row>
    <row r="29" spans="1:14" x14ac:dyDescent="0.35">
      <c r="A29" s="9" t="s">
        <v>178</v>
      </c>
      <c r="B29" s="18">
        <v>6532</v>
      </c>
      <c r="C29" s="18">
        <v>6942</v>
      </c>
      <c r="D29" s="18">
        <v>6596</v>
      </c>
      <c r="E29" s="18">
        <v>6248</v>
      </c>
      <c r="F29" s="18">
        <v>5661</v>
      </c>
      <c r="G29" s="18">
        <v>5928</v>
      </c>
      <c r="H29" s="18">
        <v>5422</v>
      </c>
      <c r="I29" s="18">
        <v>2678</v>
      </c>
      <c r="J29" s="18">
        <v>2704</v>
      </c>
      <c r="K29" s="18">
        <v>3004</v>
      </c>
      <c r="L29" s="22">
        <v>11.094674556213</v>
      </c>
      <c r="M29" s="22">
        <v>-54.011022657685203</v>
      </c>
      <c r="N29" s="18">
        <v>5069</v>
      </c>
    </row>
    <row r="30" spans="1:14" x14ac:dyDescent="0.35">
      <c r="A30" s="9" t="s">
        <v>179</v>
      </c>
      <c r="B30" s="18">
        <v>2577</v>
      </c>
      <c r="C30" s="18">
        <v>2341</v>
      </c>
      <c r="D30" s="18">
        <v>2093</v>
      </c>
      <c r="E30" s="18">
        <v>1796</v>
      </c>
      <c r="F30" s="18">
        <v>1634</v>
      </c>
      <c r="G30" s="18">
        <v>1487</v>
      </c>
      <c r="H30" s="18">
        <v>1472</v>
      </c>
      <c r="I30" s="18">
        <v>898</v>
      </c>
      <c r="J30" s="18">
        <v>1025</v>
      </c>
      <c r="K30" s="18">
        <v>1098</v>
      </c>
      <c r="L30" s="22">
        <v>7.1219512195121997</v>
      </c>
      <c r="M30" s="22">
        <v>-57.392316647264302</v>
      </c>
      <c r="N30" s="18">
        <v>1684</v>
      </c>
    </row>
    <row r="31" spans="1:14" x14ac:dyDescent="0.35">
      <c r="A31" s="9" t="s">
        <v>180</v>
      </c>
      <c r="B31" s="18">
        <v>681</v>
      </c>
      <c r="C31" s="18">
        <v>602</v>
      </c>
      <c r="D31" s="18">
        <v>545</v>
      </c>
      <c r="E31" s="18">
        <v>545</v>
      </c>
      <c r="F31" s="18">
        <v>471</v>
      </c>
      <c r="G31" s="18">
        <v>411</v>
      </c>
      <c r="H31" s="18">
        <v>416</v>
      </c>
      <c r="I31" s="18">
        <v>216</v>
      </c>
      <c r="J31" s="18">
        <v>235</v>
      </c>
      <c r="K31" s="18">
        <v>308</v>
      </c>
      <c r="L31" s="22">
        <v>31.063829787233999</v>
      </c>
      <c r="M31" s="22">
        <v>-54.772393538913398</v>
      </c>
      <c r="N31" s="18">
        <v>780</v>
      </c>
    </row>
    <row r="32" spans="1:14" x14ac:dyDescent="0.35">
      <c r="A32" s="9" t="s">
        <v>181</v>
      </c>
      <c r="B32" s="18">
        <v>1119</v>
      </c>
      <c r="C32" s="18">
        <v>1020</v>
      </c>
      <c r="D32" s="18">
        <v>914</v>
      </c>
      <c r="E32" s="18">
        <v>799</v>
      </c>
      <c r="F32" s="18">
        <v>804</v>
      </c>
      <c r="G32" s="18">
        <v>687</v>
      </c>
      <c r="H32" s="18">
        <v>625</v>
      </c>
      <c r="I32" s="18">
        <v>421</v>
      </c>
      <c r="J32" s="18">
        <v>570</v>
      </c>
      <c r="K32" s="18">
        <v>536</v>
      </c>
      <c r="L32" s="22">
        <v>-5.9649122807017498</v>
      </c>
      <c r="M32" s="22">
        <v>-52.1000893655049</v>
      </c>
      <c r="N32" s="18">
        <v>865</v>
      </c>
    </row>
    <row r="33" spans="1:14" x14ac:dyDescent="0.35">
      <c r="A33" s="11" t="s">
        <v>182</v>
      </c>
      <c r="B33" s="20">
        <v>2507</v>
      </c>
      <c r="C33" s="20">
        <v>2446</v>
      </c>
      <c r="D33" s="20">
        <v>2235</v>
      </c>
      <c r="E33" s="20">
        <v>1974</v>
      </c>
      <c r="F33" s="20">
        <v>1827</v>
      </c>
      <c r="G33" s="20">
        <v>1774</v>
      </c>
      <c r="H33" s="20">
        <v>1720</v>
      </c>
      <c r="I33" s="20">
        <v>1189</v>
      </c>
      <c r="J33" s="20">
        <v>1486</v>
      </c>
      <c r="K33" s="20">
        <v>1732</v>
      </c>
      <c r="L33" s="23">
        <v>16.554508748317598</v>
      </c>
      <c r="M33" s="23">
        <v>-30.9134423613881</v>
      </c>
      <c r="N33" s="20">
        <v>2193</v>
      </c>
    </row>
    <row r="34" spans="1:14" x14ac:dyDescent="0.35">
      <c r="A34" s="9" t="s">
        <v>183</v>
      </c>
      <c r="B34" s="18">
        <v>130</v>
      </c>
      <c r="C34" s="18">
        <v>133</v>
      </c>
      <c r="D34" s="18">
        <v>116</v>
      </c>
      <c r="E34" s="18">
        <v>114</v>
      </c>
      <c r="F34" s="18">
        <v>124</v>
      </c>
      <c r="G34" s="18">
        <v>119</v>
      </c>
      <c r="H34" s="18">
        <v>122</v>
      </c>
      <c r="I34" s="18">
        <v>66</v>
      </c>
      <c r="J34" s="18">
        <v>96</v>
      </c>
      <c r="K34" s="18">
        <v>96</v>
      </c>
      <c r="L34" s="22">
        <v>0</v>
      </c>
      <c r="M34" s="22">
        <v>-26.1538461538461</v>
      </c>
      <c r="N34" s="18">
        <v>126</v>
      </c>
    </row>
    <row r="35" spans="1:14" x14ac:dyDescent="0.35">
      <c r="A35" s="9" t="s">
        <v>184</v>
      </c>
      <c r="B35" s="18">
        <v>1923</v>
      </c>
      <c r="C35" s="18">
        <v>1856</v>
      </c>
      <c r="D35" s="18">
        <v>1708</v>
      </c>
      <c r="E35" s="18">
        <v>1469</v>
      </c>
      <c r="F35" s="18">
        <v>1383</v>
      </c>
      <c r="G35" s="18">
        <v>1345</v>
      </c>
      <c r="H35" s="18">
        <v>1323</v>
      </c>
      <c r="I35" s="18">
        <v>862</v>
      </c>
      <c r="J35" s="18">
        <v>1022</v>
      </c>
      <c r="K35" s="18">
        <v>1231</v>
      </c>
      <c r="L35" s="22">
        <v>20.450097847358101</v>
      </c>
      <c r="M35" s="22">
        <v>-35.9854394175767</v>
      </c>
      <c r="N35" s="18">
        <v>1593</v>
      </c>
    </row>
    <row r="36" spans="1:14" x14ac:dyDescent="0.35">
      <c r="A36" s="9" t="s">
        <v>185</v>
      </c>
      <c r="B36" s="18">
        <v>454</v>
      </c>
      <c r="C36" s="18">
        <v>457</v>
      </c>
      <c r="D36" s="18">
        <v>411</v>
      </c>
      <c r="E36" s="18">
        <v>391</v>
      </c>
      <c r="F36" s="18">
        <v>320</v>
      </c>
      <c r="G36" s="18">
        <v>310</v>
      </c>
      <c r="H36" s="18">
        <v>275</v>
      </c>
      <c r="I36" s="18">
        <v>261</v>
      </c>
      <c r="J36" s="18">
        <v>368</v>
      </c>
      <c r="K36" s="18">
        <v>405</v>
      </c>
      <c r="L36" s="22">
        <v>10.054347826087</v>
      </c>
      <c r="M36" s="22">
        <v>-10.792951541850201</v>
      </c>
      <c r="N36" s="18">
        <v>474</v>
      </c>
    </row>
    <row r="37" spans="1:14" x14ac:dyDescent="0.35">
      <c r="A37" s="11" t="s">
        <v>186</v>
      </c>
      <c r="B37" s="20">
        <v>18257</v>
      </c>
      <c r="C37" s="20">
        <v>18637</v>
      </c>
      <c r="D37" s="20">
        <v>18961</v>
      </c>
      <c r="E37" s="20">
        <v>17024</v>
      </c>
      <c r="F37" s="20">
        <v>15114</v>
      </c>
      <c r="G37" s="20">
        <v>13982</v>
      </c>
      <c r="H37" s="20">
        <v>13992</v>
      </c>
      <c r="I37" s="20">
        <v>10122</v>
      </c>
      <c r="J37" s="20">
        <v>12243</v>
      </c>
      <c r="K37" s="20">
        <v>13870</v>
      </c>
      <c r="L37" s="23">
        <v>13.289226496773701</v>
      </c>
      <c r="M37" s="23">
        <v>-24.029139508133898</v>
      </c>
      <c r="N37" s="20">
        <v>19535</v>
      </c>
    </row>
    <row r="38" spans="1:14" x14ac:dyDescent="0.35">
      <c r="A38" s="9" t="s">
        <v>187</v>
      </c>
      <c r="B38" s="18">
        <v>9671</v>
      </c>
      <c r="C38" s="18">
        <v>10011</v>
      </c>
      <c r="D38" s="18">
        <v>10177</v>
      </c>
      <c r="E38" s="18">
        <v>9032</v>
      </c>
      <c r="F38" s="18">
        <v>8108</v>
      </c>
      <c r="G38" s="18">
        <v>7298</v>
      </c>
      <c r="H38" s="18">
        <v>7666</v>
      </c>
      <c r="I38" s="18">
        <v>6764</v>
      </c>
      <c r="J38" s="18">
        <v>7916</v>
      </c>
      <c r="K38" s="18">
        <v>9053</v>
      </c>
      <c r="L38" s="22">
        <v>14.3633148054573</v>
      </c>
      <c r="M38" s="22">
        <v>-6.3902388584427596</v>
      </c>
      <c r="N38" s="18">
        <v>12602</v>
      </c>
    </row>
    <row r="39" spans="1:14" x14ac:dyDescent="0.35">
      <c r="A39" s="9" t="s">
        <v>188</v>
      </c>
      <c r="B39" s="18">
        <v>1684</v>
      </c>
      <c r="C39" s="18">
        <v>1586</v>
      </c>
      <c r="D39" s="18">
        <v>1489</v>
      </c>
      <c r="E39" s="18">
        <v>1436</v>
      </c>
      <c r="F39" s="18">
        <v>1476</v>
      </c>
      <c r="G39" s="18">
        <v>1579</v>
      </c>
      <c r="H39" s="18">
        <v>1755</v>
      </c>
      <c r="I39" s="18">
        <v>1213</v>
      </c>
      <c r="J39" s="18">
        <v>1561</v>
      </c>
      <c r="K39" s="18">
        <v>1643</v>
      </c>
      <c r="L39" s="22">
        <v>5.2530429212043703</v>
      </c>
      <c r="M39" s="22">
        <v>-2.4346793349168698</v>
      </c>
      <c r="N39" s="18">
        <v>2206</v>
      </c>
    </row>
    <row r="40" spans="1:14" x14ac:dyDescent="0.35">
      <c r="A40" s="9" t="s">
        <v>189</v>
      </c>
      <c r="B40" s="18">
        <v>2135</v>
      </c>
      <c r="C40" s="18">
        <v>1897</v>
      </c>
      <c r="D40" s="18">
        <v>2050</v>
      </c>
      <c r="E40" s="18">
        <v>1982</v>
      </c>
      <c r="F40" s="18">
        <v>1793</v>
      </c>
      <c r="G40" s="18">
        <v>1598</v>
      </c>
      <c r="H40" s="18">
        <v>1656</v>
      </c>
      <c r="I40" s="18">
        <v>815</v>
      </c>
      <c r="J40" s="18">
        <v>1165</v>
      </c>
      <c r="K40" s="18">
        <v>1489</v>
      </c>
      <c r="L40" s="22">
        <v>27.811158798283302</v>
      </c>
      <c r="M40" s="22">
        <v>-30.257611241217798</v>
      </c>
      <c r="N40" s="18">
        <v>1909</v>
      </c>
    </row>
    <row r="41" spans="1:14" x14ac:dyDescent="0.35">
      <c r="A41" s="9" t="s">
        <v>190</v>
      </c>
      <c r="B41" s="18">
        <v>4585</v>
      </c>
      <c r="C41" s="18">
        <v>4971</v>
      </c>
      <c r="D41" s="18">
        <v>5094</v>
      </c>
      <c r="E41" s="18">
        <v>4389</v>
      </c>
      <c r="F41" s="18">
        <v>3624</v>
      </c>
      <c r="G41" s="18">
        <v>3407</v>
      </c>
      <c r="H41" s="18">
        <v>2812</v>
      </c>
      <c r="I41" s="18">
        <v>1282</v>
      </c>
      <c r="J41" s="18">
        <v>1531</v>
      </c>
      <c r="K41" s="18">
        <v>1577</v>
      </c>
      <c r="L41" s="22">
        <v>3.00457217504899</v>
      </c>
      <c r="M41" s="22">
        <v>-65.6052344601963</v>
      </c>
      <c r="N41" s="18">
        <v>2670</v>
      </c>
    </row>
    <row r="42" spans="1:14" x14ac:dyDescent="0.35">
      <c r="A42" s="9" t="s">
        <v>191</v>
      </c>
      <c r="B42" s="18">
        <v>182</v>
      </c>
      <c r="C42" s="18">
        <v>172</v>
      </c>
      <c r="D42" s="18">
        <v>151</v>
      </c>
      <c r="E42" s="18">
        <v>185</v>
      </c>
      <c r="F42" s="18">
        <v>113</v>
      </c>
      <c r="G42" s="18">
        <v>100</v>
      </c>
      <c r="H42" s="18">
        <v>103</v>
      </c>
      <c r="I42" s="18">
        <v>48</v>
      </c>
      <c r="J42" s="18">
        <v>70</v>
      </c>
      <c r="K42" s="18">
        <v>108</v>
      </c>
      <c r="L42" s="22">
        <v>54.285714285714299</v>
      </c>
      <c r="M42" s="22">
        <v>-40.6593406593407</v>
      </c>
      <c r="N42" s="18">
        <v>148</v>
      </c>
    </row>
    <row r="43" spans="1:14" x14ac:dyDescent="0.35">
      <c r="A43" s="11" t="s">
        <v>192</v>
      </c>
      <c r="B43" s="24" t="s">
        <v>140</v>
      </c>
      <c r="C43" s="24" t="s">
        <v>140</v>
      </c>
      <c r="D43" s="24" t="s">
        <v>140</v>
      </c>
      <c r="E43" s="24" t="s">
        <v>140</v>
      </c>
      <c r="F43" s="24" t="s">
        <v>140</v>
      </c>
      <c r="G43" s="24" t="s">
        <v>140</v>
      </c>
      <c r="H43" s="24" t="s">
        <v>140</v>
      </c>
      <c r="I43" s="20">
        <v>37</v>
      </c>
      <c r="J43" s="20">
        <v>66</v>
      </c>
      <c r="K43" s="20">
        <v>48</v>
      </c>
      <c r="L43" s="23">
        <v>-27.272727272727298</v>
      </c>
      <c r="M43" s="23" t="s">
        <v>140</v>
      </c>
      <c r="N43" s="20">
        <v>73</v>
      </c>
    </row>
    <row r="44" spans="1:14" x14ac:dyDescent="0.35">
      <c r="A44" s="11" t="s">
        <v>193</v>
      </c>
      <c r="B44" s="20">
        <v>57958</v>
      </c>
      <c r="C44" s="20">
        <v>57843</v>
      </c>
      <c r="D44" s="20">
        <v>51444</v>
      </c>
      <c r="E44" s="20">
        <v>47796</v>
      </c>
      <c r="F44" s="20">
        <v>42877</v>
      </c>
      <c r="G44" s="20">
        <v>40707</v>
      </c>
      <c r="H44" s="20">
        <v>38541</v>
      </c>
      <c r="I44" s="20">
        <v>18715</v>
      </c>
      <c r="J44" s="20">
        <v>29712</v>
      </c>
      <c r="K44" s="20">
        <v>33930</v>
      </c>
      <c r="L44" s="23">
        <v>14.196284329563801</v>
      </c>
      <c r="M44" s="23">
        <v>-41.457607232823797</v>
      </c>
      <c r="N44" s="20">
        <v>49853</v>
      </c>
    </row>
    <row r="45" spans="1:14" x14ac:dyDescent="0.35">
      <c r="A45" s="11" t="s">
        <v>194</v>
      </c>
      <c r="B45" s="20">
        <v>14740</v>
      </c>
      <c r="C45" s="20">
        <v>16323</v>
      </c>
      <c r="D45" s="20">
        <v>16590</v>
      </c>
      <c r="E45" s="20">
        <v>15329</v>
      </c>
      <c r="F45" s="20">
        <v>13608</v>
      </c>
      <c r="G45" s="20">
        <v>11818</v>
      </c>
      <c r="H45" s="20">
        <v>11463</v>
      </c>
      <c r="I45" s="20">
        <v>7136</v>
      </c>
      <c r="J45" s="20">
        <v>9482</v>
      </c>
      <c r="K45" s="20">
        <v>10930</v>
      </c>
      <c r="L45" s="23">
        <v>15.271039865007401</v>
      </c>
      <c r="M45" s="23">
        <v>-25.848032564450499</v>
      </c>
      <c r="N45" s="20">
        <v>18399</v>
      </c>
    </row>
    <row r="46" spans="1:14" x14ac:dyDescent="0.35">
      <c r="A46" s="9" t="s">
        <v>195</v>
      </c>
      <c r="B46" s="18">
        <v>13521</v>
      </c>
      <c r="C46" s="18">
        <v>15184</v>
      </c>
      <c r="D46" s="18">
        <v>15660</v>
      </c>
      <c r="E46" s="18">
        <v>14622</v>
      </c>
      <c r="F46" s="18">
        <v>13017</v>
      </c>
      <c r="G46" s="18">
        <v>11370</v>
      </c>
      <c r="H46" s="18">
        <v>10999</v>
      </c>
      <c r="I46" s="18">
        <v>6893</v>
      </c>
      <c r="J46" s="18">
        <v>9129</v>
      </c>
      <c r="K46" s="18">
        <v>10573</v>
      </c>
      <c r="L46" s="22">
        <v>15.8177237375397</v>
      </c>
      <c r="M46" s="22">
        <v>-21.8031210709267</v>
      </c>
      <c r="N46" s="18">
        <v>17798</v>
      </c>
    </row>
    <row r="47" spans="1:14" x14ac:dyDescent="0.35">
      <c r="A47" s="9" t="s">
        <v>196</v>
      </c>
      <c r="B47" s="18">
        <v>869</v>
      </c>
      <c r="C47" s="18">
        <v>844</v>
      </c>
      <c r="D47" s="18">
        <v>751</v>
      </c>
      <c r="E47" s="18">
        <v>625</v>
      </c>
      <c r="F47" s="18">
        <v>535</v>
      </c>
      <c r="G47" s="18">
        <v>408</v>
      </c>
      <c r="H47" s="18">
        <v>425</v>
      </c>
      <c r="I47" s="18">
        <v>229</v>
      </c>
      <c r="J47" s="18">
        <v>342</v>
      </c>
      <c r="K47" s="18">
        <v>345</v>
      </c>
      <c r="L47" s="22">
        <v>0.87719298245614297</v>
      </c>
      <c r="M47" s="22">
        <v>-60.299194476409703</v>
      </c>
      <c r="N47" s="18">
        <v>535</v>
      </c>
    </row>
    <row r="48" spans="1:14" x14ac:dyDescent="0.35">
      <c r="A48" s="9" t="s">
        <v>197</v>
      </c>
      <c r="B48" s="18">
        <v>309</v>
      </c>
      <c r="C48" s="18">
        <v>252</v>
      </c>
      <c r="D48" s="18">
        <v>150</v>
      </c>
      <c r="E48" s="18">
        <v>69</v>
      </c>
      <c r="F48" s="18">
        <v>42</v>
      </c>
      <c r="G48" s="18">
        <v>31</v>
      </c>
      <c r="H48" s="18">
        <v>35</v>
      </c>
      <c r="I48" s="18">
        <v>8</v>
      </c>
      <c r="J48" s="18">
        <v>5</v>
      </c>
      <c r="K48" s="18">
        <v>8</v>
      </c>
      <c r="L48" s="22" t="s">
        <v>214</v>
      </c>
      <c r="M48" s="22">
        <v>-97.411003236245904</v>
      </c>
      <c r="N48" s="18">
        <v>49</v>
      </c>
    </row>
    <row r="49" spans="1:14" x14ac:dyDescent="0.35">
      <c r="A49" s="9" t="s">
        <v>198</v>
      </c>
      <c r="B49" s="18">
        <v>41</v>
      </c>
      <c r="C49" s="18">
        <v>43</v>
      </c>
      <c r="D49" s="18">
        <v>29</v>
      </c>
      <c r="E49" s="18">
        <v>13</v>
      </c>
      <c r="F49" s="18">
        <v>14</v>
      </c>
      <c r="G49" s="18">
        <v>9</v>
      </c>
      <c r="H49" s="18">
        <v>4</v>
      </c>
      <c r="I49" s="18">
        <v>6</v>
      </c>
      <c r="J49" s="18">
        <v>6</v>
      </c>
      <c r="K49" s="18">
        <v>4</v>
      </c>
      <c r="L49" s="22" t="s">
        <v>214</v>
      </c>
      <c r="M49" s="22">
        <v>-90.243902439024396</v>
      </c>
      <c r="N49" s="18">
        <v>17</v>
      </c>
    </row>
    <row r="50" spans="1:14" x14ac:dyDescent="0.35">
      <c r="A50" s="11" t="s">
        <v>199</v>
      </c>
      <c r="B50" s="20">
        <v>2899</v>
      </c>
      <c r="C50" s="20">
        <v>2531</v>
      </c>
      <c r="D50" s="20">
        <v>2264</v>
      </c>
      <c r="E50" s="20">
        <v>1860</v>
      </c>
      <c r="F50" s="20">
        <v>1583</v>
      </c>
      <c r="G50" s="20">
        <v>1375</v>
      </c>
      <c r="H50" s="20">
        <v>1315</v>
      </c>
      <c r="I50" s="20">
        <v>785</v>
      </c>
      <c r="J50" s="20">
        <v>1186</v>
      </c>
      <c r="K50" s="20">
        <v>1447</v>
      </c>
      <c r="L50" s="23">
        <v>22.006745362563201</v>
      </c>
      <c r="M50" s="23">
        <v>-50.086236633321803</v>
      </c>
      <c r="N50" s="20">
        <v>1987</v>
      </c>
    </row>
    <row r="51" spans="1:14" x14ac:dyDescent="0.35">
      <c r="A51" s="9" t="s">
        <v>200</v>
      </c>
      <c r="B51" s="18">
        <v>1934</v>
      </c>
      <c r="C51" s="18">
        <v>1677</v>
      </c>
      <c r="D51" s="18">
        <v>1540</v>
      </c>
      <c r="E51" s="18">
        <v>1213</v>
      </c>
      <c r="F51" s="18">
        <v>897</v>
      </c>
      <c r="G51" s="18">
        <v>750</v>
      </c>
      <c r="H51" s="18">
        <v>656</v>
      </c>
      <c r="I51" s="18">
        <v>406</v>
      </c>
      <c r="J51" s="18">
        <v>547</v>
      </c>
      <c r="K51" s="18">
        <v>535</v>
      </c>
      <c r="L51" s="22">
        <v>-2.1937842778793399</v>
      </c>
      <c r="M51" s="22">
        <v>-72.3371251292658</v>
      </c>
      <c r="N51" s="18">
        <v>761</v>
      </c>
    </row>
    <row r="52" spans="1:14" x14ac:dyDescent="0.35">
      <c r="A52" s="9" t="s">
        <v>201</v>
      </c>
      <c r="B52" s="18">
        <v>173</v>
      </c>
      <c r="C52" s="18">
        <v>134</v>
      </c>
      <c r="D52" s="18">
        <v>111</v>
      </c>
      <c r="E52" s="18">
        <v>92</v>
      </c>
      <c r="F52" s="18">
        <v>76</v>
      </c>
      <c r="G52" s="18">
        <v>67</v>
      </c>
      <c r="H52" s="18">
        <v>54</v>
      </c>
      <c r="I52" s="18">
        <v>18</v>
      </c>
      <c r="J52" s="18">
        <v>36</v>
      </c>
      <c r="K52" s="18">
        <v>55</v>
      </c>
      <c r="L52" s="22">
        <v>52.7777777777778</v>
      </c>
      <c r="M52" s="22">
        <v>-68.208092485549102</v>
      </c>
      <c r="N52" s="18">
        <v>81</v>
      </c>
    </row>
    <row r="53" spans="1:14" x14ac:dyDescent="0.35">
      <c r="A53" s="9" t="s">
        <v>202</v>
      </c>
      <c r="B53" s="18">
        <v>261</v>
      </c>
      <c r="C53" s="18">
        <v>205</v>
      </c>
      <c r="D53" s="18">
        <v>216</v>
      </c>
      <c r="E53" s="18">
        <v>191</v>
      </c>
      <c r="F53" s="18">
        <v>210</v>
      </c>
      <c r="G53" s="18">
        <v>226</v>
      </c>
      <c r="H53" s="18">
        <v>272</v>
      </c>
      <c r="I53" s="18">
        <v>148</v>
      </c>
      <c r="J53" s="18">
        <v>200</v>
      </c>
      <c r="K53" s="18">
        <v>165</v>
      </c>
      <c r="L53" s="22">
        <v>-17.5</v>
      </c>
      <c r="M53" s="22">
        <v>-36.781609195402297</v>
      </c>
      <c r="N53" s="18">
        <v>283</v>
      </c>
    </row>
    <row r="54" spans="1:14" x14ac:dyDescent="0.35">
      <c r="A54" s="9" t="s">
        <v>203</v>
      </c>
      <c r="B54" s="18">
        <v>252</v>
      </c>
      <c r="C54" s="18">
        <v>274</v>
      </c>
      <c r="D54" s="18">
        <v>211</v>
      </c>
      <c r="E54" s="18">
        <v>193</v>
      </c>
      <c r="F54" s="18">
        <v>210</v>
      </c>
      <c r="G54" s="18">
        <v>178</v>
      </c>
      <c r="H54" s="18">
        <v>172</v>
      </c>
      <c r="I54" s="18">
        <v>91</v>
      </c>
      <c r="J54" s="18">
        <v>142</v>
      </c>
      <c r="K54" s="18">
        <v>254</v>
      </c>
      <c r="L54" s="22">
        <v>78.873239436619698</v>
      </c>
      <c r="M54" s="22">
        <v>0.79365079365079105</v>
      </c>
      <c r="N54" s="18">
        <v>367</v>
      </c>
    </row>
    <row r="55" spans="1:14" x14ac:dyDescent="0.35">
      <c r="A55" s="9" t="s">
        <v>204</v>
      </c>
      <c r="B55" s="18">
        <v>279</v>
      </c>
      <c r="C55" s="18">
        <v>241</v>
      </c>
      <c r="D55" s="18">
        <v>186</v>
      </c>
      <c r="E55" s="18">
        <v>171</v>
      </c>
      <c r="F55" s="18">
        <v>190</v>
      </c>
      <c r="G55" s="18">
        <v>154</v>
      </c>
      <c r="H55" s="18">
        <v>161</v>
      </c>
      <c r="I55" s="18">
        <v>122</v>
      </c>
      <c r="J55" s="18">
        <v>261</v>
      </c>
      <c r="K55" s="18">
        <v>438</v>
      </c>
      <c r="L55" s="22">
        <v>67.816091954022994</v>
      </c>
      <c r="M55" s="22">
        <v>56.989247311828002</v>
      </c>
      <c r="N55" s="18">
        <v>495</v>
      </c>
    </row>
    <row r="56" spans="1:14" x14ac:dyDescent="0.35">
      <c r="A56" s="11" t="s">
        <v>205</v>
      </c>
      <c r="B56" s="20">
        <v>40319</v>
      </c>
      <c r="C56" s="20">
        <v>38989</v>
      </c>
      <c r="D56" s="20">
        <v>32590</v>
      </c>
      <c r="E56" s="20">
        <v>30607</v>
      </c>
      <c r="F56" s="20">
        <v>27686</v>
      </c>
      <c r="G56" s="20">
        <v>27514</v>
      </c>
      <c r="H56" s="20">
        <v>25763</v>
      </c>
      <c r="I56" s="20">
        <v>10794</v>
      </c>
      <c r="J56" s="20">
        <v>19044</v>
      </c>
      <c r="K56" s="20">
        <v>21553</v>
      </c>
      <c r="L56" s="23">
        <v>13.174753203108599</v>
      </c>
      <c r="M56" s="23">
        <v>-46.543813090602399</v>
      </c>
      <c r="N56" s="20">
        <v>29467</v>
      </c>
    </row>
    <row r="57" spans="1:14" x14ac:dyDescent="0.35">
      <c r="A57" s="9" t="s">
        <v>206</v>
      </c>
      <c r="B57" s="18">
        <v>3574</v>
      </c>
      <c r="C57" s="18">
        <v>3411</v>
      </c>
      <c r="D57" s="18">
        <v>3569</v>
      </c>
      <c r="E57" s="18">
        <v>3759</v>
      </c>
      <c r="F57" s="18">
        <v>3813</v>
      </c>
      <c r="G57" s="18">
        <v>3118</v>
      </c>
      <c r="H57" s="18">
        <v>3374</v>
      </c>
      <c r="I57" s="18">
        <v>1851</v>
      </c>
      <c r="J57" s="18">
        <v>3371</v>
      </c>
      <c r="K57" s="18">
        <v>3973</v>
      </c>
      <c r="L57" s="22">
        <v>17.8582023138535</v>
      </c>
      <c r="M57" s="22">
        <v>11.163961947397899</v>
      </c>
      <c r="N57" s="18">
        <v>4707</v>
      </c>
    </row>
    <row r="58" spans="1:14" x14ac:dyDescent="0.35">
      <c r="A58" s="9" t="s">
        <v>207</v>
      </c>
      <c r="B58" s="18">
        <v>4091</v>
      </c>
      <c r="C58" s="18">
        <v>3681</v>
      </c>
      <c r="D58" s="18">
        <v>3537</v>
      </c>
      <c r="E58" s="18">
        <v>3634</v>
      </c>
      <c r="F58" s="18">
        <v>3660</v>
      </c>
      <c r="G58" s="18">
        <v>3552</v>
      </c>
      <c r="H58" s="18">
        <v>3402</v>
      </c>
      <c r="I58" s="18">
        <v>2188</v>
      </c>
      <c r="J58" s="18">
        <v>3563</v>
      </c>
      <c r="K58" s="18">
        <v>4619</v>
      </c>
      <c r="L58" s="22">
        <v>29.637945551501499</v>
      </c>
      <c r="M58" s="22">
        <v>12.906379858225399</v>
      </c>
      <c r="N58" s="18">
        <v>5457</v>
      </c>
    </row>
    <row r="59" spans="1:14" x14ac:dyDescent="0.35">
      <c r="A59" s="9" t="s">
        <v>208</v>
      </c>
      <c r="B59" s="18">
        <v>14130</v>
      </c>
      <c r="C59" s="18">
        <v>14014</v>
      </c>
      <c r="D59" s="18">
        <v>12375</v>
      </c>
      <c r="E59" s="18">
        <v>10691</v>
      </c>
      <c r="F59" s="18">
        <v>9411</v>
      </c>
      <c r="G59" s="18">
        <v>9073</v>
      </c>
      <c r="H59" s="18">
        <v>9176</v>
      </c>
      <c r="I59" s="18">
        <v>2202</v>
      </c>
      <c r="J59" s="18">
        <v>4471</v>
      </c>
      <c r="K59" s="18">
        <v>4371</v>
      </c>
      <c r="L59" s="22">
        <v>-2.2366360993066401</v>
      </c>
      <c r="M59" s="22">
        <v>-69.065817409766495</v>
      </c>
      <c r="N59" s="18">
        <v>4577</v>
      </c>
    </row>
    <row r="60" spans="1:14" x14ac:dyDescent="0.35">
      <c r="A60" s="9" t="s">
        <v>209</v>
      </c>
      <c r="B60" s="18">
        <v>8515</v>
      </c>
      <c r="C60" s="18">
        <v>8303</v>
      </c>
      <c r="D60" s="18">
        <v>6324</v>
      </c>
      <c r="E60" s="18">
        <v>7164</v>
      </c>
      <c r="F60" s="18">
        <v>6923</v>
      </c>
      <c r="G60" s="18">
        <v>7643</v>
      </c>
      <c r="H60" s="18">
        <v>6310</v>
      </c>
      <c r="I60" s="18">
        <v>3309</v>
      </c>
      <c r="J60" s="18">
        <v>5425</v>
      </c>
      <c r="K60" s="18">
        <v>6133</v>
      </c>
      <c r="L60" s="22">
        <v>13.0506912442396</v>
      </c>
      <c r="M60" s="22">
        <v>-27.9741632413388</v>
      </c>
      <c r="N60" s="18">
        <v>10569</v>
      </c>
    </row>
    <row r="61" spans="1:14" x14ac:dyDescent="0.35">
      <c r="A61" s="9" t="s">
        <v>210</v>
      </c>
      <c r="B61" s="18">
        <v>1611</v>
      </c>
      <c r="C61" s="18">
        <v>1580</v>
      </c>
      <c r="D61" s="18">
        <v>1537</v>
      </c>
      <c r="E61" s="18">
        <v>1335</v>
      </c>
      <c r="F61" s="18">
        <v>981</v>
      </c>
      <c r="G61" s="18">
        <v>1130</v>
      </c>
      <c r="H61" s="18">
        <v>1067</v>
      </c>
      <c r="I61" s="18">
        <v>455</v>
      </c>
      <c r="J61" s="18">
        <v>709</v>
      </c>
      <c r="K61" s="18">
        <v>705</v>
      </c>
      <c r="L61" s="22">
        <v>-0.56417489421720601</v>
      </c>
      <c r="M61" s="22">
        <v>-56.238361266294199</v>
      </c>
      <c r="N61" s="18">
        <v>1208</v>
      </c>
    </row>
    <row r="62" spans="1:14" x14ac:dyDescent="0.35">
      <c r="A62" s="9" t="s">
        <v>211</v>
      </c>
      <c r="B62" s="18">
        <v>2539</v>
      </c>
      <c r="C62" s="18">
        <v>2172</v>
      </c>
      <c r="D62" s="18">
        <v>481</v>
      </c>
      <c r="E62" s="18">
        <v>312</v>
      </c>
      <c r="F62" s="18">
        <v>86</v>
      </c>
      <c r="G62" s="18">
        <v>209</v>
      </c>
      <c r="H62" s="18">
        <v>174</v>
      </c>
      <c r="I62" s="18">
        <v>35</v>
      </c>
      <c r="J62" s="18">
        <v>29</v>
      </c>
      <c r="K62" s="18">
        <v>85</v>
      </c>
      <c r="L62" s="22">
        <v>193.10344827586201</v>
      </c>
      <c r="M62" s="22">
        <v>-96.652225285545498</v>
      </c>
      <c r="N62" s="18">
        <v>140</v>
      </c>
    </row>
    <row r="63" spans="1:14" x14ac:dyDescent="0.35">
      <c r="A63" s="9" t="s">
        <v>212</v>
      </c>
      <c r="B63" s="18">
        <v>3096</v>
      </c>
      <c r="C63" s="18">
        <v>3162</v>
      </c>
      <c r="D63" s="18">
        <v>2281</v>
      </c>
      <c r="E63" s="18">
        <v>1477</v>
      </c>
      <c r="F63" s="18">
        <v>861</v>
      </c>
      <c r="G63" s="18">
        <v>688</v>
      </c>
      <c r="H63" s="18">
        <v>466</v>
      </c>
      <c r="I63" s="18">
        <v>139</v>
      </c>
      <c r="J63" s="18">
        <v>255</v>
      </c>
      <c r="K63" s="18">
        <v>363</v>
      </c>
      <c r="L63" s="22">
        <v>42.352941176470601</v>
      </c>
      <c r="M63" s="22">
        <v>-88.275193798449607</v>
      </c>
      <c r="N63" s="18">
        <v>393</v>
      </c>
    </row>
    <row r="64" spans="1:14" x14ac:dyDescent="0.35">
      <c r="A64" s="9" t="s">
        <v>213</v>
      </c>
      <c r="B64" s="18">
        <v>2763</v>
      </c>
      <c r="C64" s="18">
        <v>2666</v>
      </c>
      <c r="D64" s="18">
        <v>2486</v>
      </c>
      <c r="E64" s="18">
        <v>2235</v>
      </c>
      <c r="F64" s="18">
        <v>1951</v>
      </c>
      <c r="G64" s="18">
        <v>2101</v>
      </c>
      <c r="H64" s="18">
        <v>1794</v>
      </c>
      <c r="I64" s="18">
        <v>615</v>
      </c>
      <c r="J64" s="18">
        <v>1221</v>
      </c>
      <c r="K64" s="18">
        <v>1304</v>
      </c>
      <c r="L64" s="22">
        <v>6.7977067977067902</v>
      </c>
      <c r="M64" s="22">
        <v>-52.8049221860297</v>
      </c>
      <c r="N64" s="18">
        <v>2416</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5"/>
  <sheetViews>
    <sheetView showGridLines="0" workbookViewId="0"/>
  </sheetViews>
  <sheetFormatPr defaultColWidth="11.07421875" defaultRowHeight="15.5" x14ac:dyDescent="0.35"/>
  <cols>
    <col min="1" max="1" width="37.69140625" customWidth="1"/>
    <col min="2" max="11" width="7.69140625" customWidth="1"/>
  </cols>
  <sheetData>
    <row r="1" spans="1:11" ht="20" x14ac:dyDescent="0.4">
      <c r="A1" s="5" t="s">
        <v>240</v>
      </c>
    </row>
    <row r="2" spans="1:11" x14ac:dyDescent="0.35">
      <c r="A2" t="s">
        <v>62</v>
      </c>
    </row>
    <row r="3" spans="1:11" x14ac:dyDescent="0.35">
      <c r="A3" t="s">
        <v>235</v>
      </c>
    </row>
    <row r="4" spans="1:11" x14ac:dyDescent="0.35">
      <c r="A4" s="21" t="s">
        <v>143</v>
      </c>
      <c r="B4" s="21" t="s">
        <v>108</v>
      </c>
      <c r="C4" s="21" t="s">
        <v>109</v>
      </c>
      <c r="D4" s="21" t="s">
        <v>110</v>
      </c>
      <c r="E4" s="21" t="s">
        <v>111</v>
      </c>
      <c r="F4" s="21" t="s">
        <v>112</v>
      </c>
      <c r="G4" s="21" t="s">
        <v>113</v>
      </c>
      <c r="H4" s="21" t="s">
        <v>114</v>
      </c>
      <c r="I4" s="21" t="s">
        <v>115</v>
      </c>
      <c r="J4" s="21" t="s">
        <v>116</v>
      </c>
      <c r="K4" s="21" t="s">
        <v>117</v>
      </c>
    </row>
    <row r="5" spans="1:11" x14ac:dyDescent="0.35">
      <c r="A5" s="11" t="s">
        <v>154</v>
      </c>
      <c r="B5" s="20">
        <v>86.759730661849204</v>
      </c>
      <c r="C5" s="20">
        <v>86.428183314815897</v>
      </c>
      <c r="D5" s="20">
        <v>85.560938864254993</v>
      </c>
      <c r="E5" s="20">
        <v>86.028288174126899</v>
      </c>
      <c r="F5" s="20">
        <v>87.056225404002305</v>
      </c>
      <c r="G5" s="20">
        <v>87.494565520316598</v>
      </c>
      <c r="H5" s="20">
        <v>87.852507169145397</v>
      </c>
      <c r="I5" s="20">
        <v>91.485616144267894</v>
      </c>
      <c r="J5" s="20">
        <v>87.658424177966893</v>
      </c>
      <c r="K5" s="20">
        <v>85.972490621802905</v>
      </c>
    </row>
    <row r="6" spans="1:11" x14ac:dyDescent="0.35">
      <c r="A6" s="11" t="s">
        <v>155</v>
      </c>
      <c r="B6" s="20">
        <v>82.148700549403202</v>
      </c>
      <c r="C6" s="20">
        <v>82.404369736530597</v>
      </c>
      <c r="D6" s="20">
        <v>81.863746055318401</v>
      </c>
      <c r="E6" s="20">
        <v>82.1278400708173</v>
      </c>
      <c r="F6" s="20">
        <v>83.261022271806993</v>
      </c>
      <c r="G6" s="20">
        <v>83.280061721591494</v>
      </c>
      <c r="H6" s="20">
        <v>84.011766036881994</v>
      </c>
      <c r="I6" s="20">
        <v>89.499307193948198</v>
      </c>
      <c r="J6" s="20">
        <v>83.696296923989493</v>
      </c>
      <c r="K6" s="20">
        <v>82.127219361978504</v>
      </c>
    </row>
    <row r="7" spans="1:11" x14ac:dyDescent="0.35">
      <c r="A7" s="11" t="s">
        <v>156</v>
      </c>
      <c r="B7" s="20">
        <v>74.866976112306105</v>
      </c>
      <c r="C7" s="20">
        <v>73.6925766968685</v>
      </c>
      <c r="D7" s="20">
        <v>73.160020191822298</v>
      </c>
      <c r="E7" s="20">
        <v>74.705721324938395</v>
      </c>
      <c r="F7" s="20">
        <v>76.227692307692294</v>
      </c>
      <c r="G7" s="20">
        <v>75.738222771597293</v>
      </c>
      <c r="H7" s="20">
        <v>77.469135802469097</v>
      </c>
      <c r="I7" s="20">
        <v>85.695759304889094</v>
      </c>
      <c r="J7" s="20">
        <v>77.306414515716796</v>
      </c>
      <c r="K7" s="20">
        <v>77.199667451849805</v>
      </c>
    </row>
    <row r="8" spans="1:11" x14ac:dyDescent="0.35">
      <c r="A8" s="9" t="s">
        <v>157</v>
      </c>
      <c r="B8" s="18">
        <v>83.950617283950606</v>
      </c>
      <c r="C8" s="18">
        <v>73.770491803278702</v>
      </c>
      <c r="D8" s="18">
        <v>78.181818181818201</v>
      </c>
      <c r="E8" s="18">
        <v>80.701754385964904</v>
      </c>
      <c r="F8" s="18">
        <v>72.857142857142804</v>
      </c>
      <c r="G8" s="18">
        <v>78.688524590163894</v>
      </c>
      <c r="H8" s="18">
        <v>81.9444444444444</v>
      </c>
      <c r="I8" s="18">
        <v>82.758620689655203</v>
      </c>
      <c r="J8" s="18">
        <v>81.355932203389798</v>
      </c>
      <c r="K8" s="18">
        <v>76.363636363636402</v>
      </c>
    </row>
    <row r="9" spans="1:11" x14ac:dyDescent="0.35">
      <c r="A9" s="9" t="s">
        <v>158</v>
      </c>
      <c r="B9" s="18">
        <v>78.125</v>
      </c>
      <c r="C9" s="18">
        <v>72</v>
      </c>
      <c r="D9" s="18">
        <v>73.214285714285694</v>
      </c>
      <c r="E9" s="18">
        <v>86.486486486486498</v>
      </c>
      <c r="F9" s="18">
        <v>88.3720930232558</v>
      </c>
      <c r="G9" s="18">
        <v>86.486486486486498</v>
      </c>
      <c r="H9" s="18">
        <v>81.481481481481495</v>
      </c>
      <c r="I9" s="18">
        <v>88.461538461538495</v>
      </c>
      <c r="J9" s="18">
        <v>75</v>
      </c>
      <c r="K9" s="18">
        <v>85</v>
      </c>
    </row>
    <row r="10" spans="1:11" x14ac:dyDescent="0.35">
      <c r="A10" s="9" t="s">
        <v>159</v>
      </c>
      <c r="B10" s="18">
        <v>63.792048929663601</v>
      </c>
      <c r="C10" s="18">
        <v>64.168190127970703</v>
      </c>
      <c r="D10" s="18">
        <v>64.232317423806805</v>
      </c>
      <c r="E10" s="18">
        <v>65.567981165391402</v>
      </c>
      <c r="F10" s="18">
        <v>67.898383371824494</v>
      </c>
      <c r="G10" s="18">
        <v>65.690140845070403</v>
      </c>
      <c r="H10" s="18">
        <v>66.5310274669379</v>
      </c>
      <c r="I10" s="18">
        <v>81.481481481481495</v>
      </c>
      <c r="J10" s="18">
        <v>67.918088737201401</v>
      </c>
      <c r="K10" s="18">
        <v>67.112299465240596</v>
      </c>
    </row>
    <row r="11" spans="1:11" x14ac:dyDescent="0.35">
      <c r="A11" s="9" t="s">
        <v>160</v>
      </c>
      <c r="B11" s="18">
        <v>76.051275094953894</v>
      </c>
      <c r="C11" s="18">
        <v>74.603577318279804</v>
      </c>
      <c r="D11" s="18">
        <v>73.775497740320006</v>
      </c>
      <c r="E11" s="18">
        <v>75.608771693797905</v>
      </c>
      <c r="F11" s="18">
        <v>76.811481768812996</v>
      </c>
      <c r="G11" s="18">
        <v>76.991618879576507</v>
      </c>
      <c r="H11" s="18">
        <v>78.997928046713099</v>
      </c>
      <c r="I11" s="18">
        <v>85.985915492957702</v>
      </c>
      <c r="J11" s="18">
        <v>77.812276092667801</v>
      </c>
      <c r="K11" s="18">
        <v>78.357337485402894</v>
      </c>
    </row>
    <row r="12" spans="1:11" x14ac:dyDescent="0.35">
      <c r="A12" s="9" t="s">
        <v>161</v>
      </c>
      <c r="B12" s="18">
        <v>76.581196581196593</v>
      </c>
      <c r="C12" s="18">
        <v>76.435643564356397</v>
      </c>
      <c r="D12" s="18">
        <v>73.563218390804593</v>
      </c>
      <c r="E12" s="18">
        <v>70.476190476190496</v>
      </c>
      <c r="F12" s="18">
        <v>75.367647058823493</v>
      </c>
      <c r="G12" s="18">
        <v>71.485148514851502</v>
      </c>
      <c r="H12" s="18">
        <v>74.5062836624776</v>
      </c>
      <c r="I12" s="18">
        <v>83.727810650887605</v>
      </c>
      <c r="J12" s="18">
        <v>77.319587628866003</v>
      </c>
      <c r="K12" s="18">
        <v>75.1953125</v>
      </c>
    </row>
    <row r="13" spans="1:11" x14ac:dyDescent="0.35">
      <c r="A13" s="9" t="s">
        <v>162</v>
      </c>
      <c r="B13" s="16" t="s">
        <v>140</v>
      </c>
      <c r="C13" s="16" t="s">
        <v>140</v>
      </c>
      <c r="D13" s="16" t="s">
        <v>140</v>
      </c>
      <c r="E13" s="16" t="s">
        <v>140</v>
      </c>
      <c r="F13" s="16" t="s">
        <v>140</v>
      </c>
      <c r="G13" s="16" t="s">
        <v>140</v>
      </c>
      <c r="H13" s="18">
        <v>84.126984126984098</v>
      </c>
      <c r="I13" s="18">
        <v>91.148325358851693</v>
      </c>
      <c r="J13" s="18">
        <v>84.9753694581281</v>
      </c>
      <c r="K13" s="18">
        <v>84.496124031007795</v>
      </c>
    </row>
    <row r="14" spans="1:11" x14ac:dyDescent="0.35">
      <c r="A14" s="9" t="s">
        <v>163</v>
      </c>
      <c r="B14" s="18">
        <v>72.8353140916808</v>
      </c>
      <c r="C14" s="18">
        <v>73.647058823529406</v>
      </c>
      <c r="D14" s="18">
        <v>77.819548872180505</v>
      </c>
      <c r="E14" s="18">
        <v>77.983348751156299</v>
      </c>
      <c r="F14" s="18">
        <v>83.522142121524197</v>
      </c>
      <c r="G14" s="18">
        <v>81.861012956419302</v>
      </c>
      <c r="H14" s="18">
        <v>83.769633507853399</v>
      </c>
      <c r="I14" s="18">
        <v>86.422976501305499</v>
      </c>
      <c r="J14" s="18">
        <v>82.479338842975196</v>
      </c>
      <c r="K14" s="18">
        <v>78.663239074550106</v>
      </c>
    </row>
    <row r="15" spans="1:11" x14ac:dyDescent="0.35">
      <c r="A15" s="11" t="s">
        <v>164</v>
      </c>
      <c r="B15" s="20">
        <v>74.130006565988197</v>
      </c>
      <c r="C15" s="20">
        <v>71.462264150943398</v>
      </c>
      <c r="D15" s="20">
        <v>72.640382317801695</v>
      </c>
      <c r="E15" s="20">
        <v>69.922380336351907</v>
      </c>
      <c r="F15" s="20">
        <v>71.108263933375994</v>
      </c>
      <c r="G15" s="20">
        <v>69.743589743589695</v>
      </c>
      <c r="H15" s="20">
        <v>71.503496503496507</v>
      </c>
      <c r="I15" s="20">
        <v>80.401529636711302</v>
      </c>
      <c r="J15" s="20">
        <v>71.836506159014604</v>
      </c>
      <c r="K15" s="20">
        <v>71.973550356052897</v>
      </c>
    </row>
    <row r="16" spans="1:11" x14ac:dyDescent="0.35">
      <c r="A16" s="9" t="s">
        <v>165</v>
      </c>
      <c r="B16" s="18">
        <v>42.452830188679201</v>
      </c>
      <c r="C16" s="18">
        <v>47.692307692307701</v>
      </c>
      <c r="D16" s="18">
        <v>49.074074074074097</v>
      </c>
      <c r="E16" s="18">
        <v>42.194092827004198</v>
      </c>
      <c r="F16" s="18">
        <v>44.915254237288103</v>
      </c>
      <c r="G16" s="18">
        <v>47.972972972972997</v>
      </c>
      <c r="H16" s="18">
        <v>44.827586206896598</v>
      </c>
      <c r="I16" s="18">
        <v>54.9295774647887</v>
      </c>
      <c r="J16" s="18">
        <v>48.484848484848499</v>
      </c>
      <c r="K16" s="18">
        <v>54.202898550724598</v>
      </c>
    </row>
    <row r="17" spans="1:11" x14ac:dyDescent="0.35">
      <c r="A17" s="9" t="s">
        <v>166</v>
      </c>
      <c r="B17" s="18">
        <v>63.2707774798928</v>
      </c>
      <c r="C17" s="18">
        <v>60.927152317880797</v>
      </c>
      <c r="D17" s="18">
        <v>62.192393736017898</v>
      </c>
      <c r="E17" s="18">
        <v>60.1809954751131</v>
      </c>
      <c r="F17" s="18">
        <v>62.240663900414901</v>
      </c>
      <c r="G17" s="18">
        <v>55.740740740740698</v>
      </c>
      <c r="H17" s="18">
        <v>63.807531380753097</v>
      </c>
      <c r="I17" s="18">
        <v>65.3333333333333</v>
      </c>
      <c r="J17" s="18">
        <v>56.956521739130402</v>
      </c>
      <c r="K17" s="18">
        <v>62.393162393162399</v>
      </c>
    </row>
    <row r="18" spans="1:11" x14ac:dyDescent="0.35">
      <c r="A18" s="9" t="s">
        <v>167</v>
      </c>
      <c r="B18" s="18">
        <v>78.974358974359006</v>
      </c>
      <c r="C18" s="18">
        <v>73.366834170854304</v>
      </c>
      <c r="D18" s="18">
        <v>74.688796680497902</v>
      </c>
      <c r="E18" s="18">
        <v>74.418604651162795</v>
      </c>
      <c r="F18" s="18">
        <v>72.727272727272705</v>
      </c>
      <c r="G18" s="18">
        <v>83.177570093457902</v>
      </c>
      <c r="H18" s="18">
        <v>83.682008368200798</v>
      </c>
      <c r="I18" s="18">
        <v>91.860465116279101</v>
      </c>
      <c r="J18" s="18">
        <v>80.219780219780205</v>
      </c>
      <c r="K18" s="18">
        <v>76.190476190476204</v>
      </c>
    </row>
    <row r="19" spans="1:11" x14ac:dyDescent="0.35">
      <c r="A19" s="9" t="s">
        <v>168</v>
      </c>
      <c r="B19" s="18">
        <v>81.3333333333333</v>
      </c>
      <c r="C19" s="18">
        <v>78.651685393258404</v>
      </c>
      <c r="D19" s="18">
        <v>78.947368421052602</v>
      </c>
      <c r="E19" s="18">
        <v>76.344086021505404</v>
      </c>
      <c r="F19" s="18">
        <v>73.737373737373701</v>
      </c>
      <c r="G19" s="18">
        <v>75</v>
      </c>
      <c r="H19" s="18">
        <v>86.131386861313899</v>
      </c>
      <c r="I19" s="18">
        <v>83.3333333333333</v>
      </c>
      <c r="J19" s="18">
        <v>88.8888888888889</v>
      </c>
      <c r="K19" s="18">
        <v>78.823529411764696</v>
      </c>
    </row>
    <row r="20" spans="1:11" x14ac:dyDescent="0.35">
      <c r="A20" s="9" t="s">
        <v>169</v>
      </c>
      <c r="B20" s="16" t="s">
        <v>140</v>
      </c>
      <c r="C20" s="16" t="s">
        <v>140</v>
      </c>
      <c r="D20" s="16" t="s">
        <v>140</v>
      </c>
      <c r="E20" s="16" t="s">
        <v>140</v>
      </c>
      <c r="F20" s="18">
        <v>86.363636363636402</v>
      </c>
      <c r="G20" s="18">
        <v>81.355932203389798</v>
      </c>
      <c r="H20" s="18">
        <v>86.956521739130395</v>
      </c>
      <c r="I20" s="18">
        <v>92</v>
      </c>
      <c r="J20" s="18">
        <v>88.607594936708793</v>
      </c>
      <c r="K20" s="18">
        <v>85.526315789473699</v>
      </c>
    </row>
    <row r="21" spans="1:11" x14ac:dyDescent="0.35">
      <c r="A21" s="9" t="s">
        <v>170</v>
      </c>
      <c r="B21" s="18">
        <v>89.416058394160601</v>
      </c>
      <c r="C21" s="18">
        <v>88.854489164086701</v>
      </c>
      <c r="D21" s="18">
        <v>92.079207920792101</v>
      </c>
      <c r="E21" s="18">
        <v>92.063492063492106</v>
      </c>
      <c r="F21" s="18">
        <v>93.632958801498106</v>
      </c>
      <c r="G21" s="18">
        <v>92.182410423452794</v>
      </c>
      <c r="H21" s="18">
        <v>90.336134453781497</v>
      </c>
      <c r="I21" s="18">
        <v>95.609756097561004</v>
      </c>
      <c r="J21" s="18">
        <v>91.975308641975303</v>
      </c>
      <c r="K21" s="18">
        <v>93.464052287581694</v>
      </c>
    </row>
    <row r="22" spans="1:11" x14ac:dyDescent="0.35">
      <c r="A22" s="9" t="s">
        <v>171</v>
      </c>
      <c r="B22" s="18">
        <v>91.351351351351397</v>
      </c>
      <c r="C22" s="18">
        <v>82.386363636363598</v>
      </c>
      <c r="D22" s="18">
        <v>73.504273504273499</v>
      </c>
      <c r="E22" s="18">
        <v>85.714285714285694</v>
      </c>
      <c r="F22" s="18">
        <v>88.679245283018901</v>
      </c>
      <c r="G22" s="18">
        <v>86.046511627906995</v>
      </c>
      <c r="H22" s="18">
        <v>60.8108108108108</v>
      </c>
      <c r="I22" s="18">
        <v>90.909090909090907</v>
      </c>
      <c r="J22" s="18" t="s">
        <v>214</v>
      </c>
      <c r="K22" s="18">
        <v>78.571428571428598</v>
      </c>
    </row>
    <row r="23" spans="1:11" x14ac:dyDescent="0.35">
      <c r="A23" s="9" t="s">
        <v>172</v>
      </c>
      <c r="B23" s="18">
        <v>83.253588516746404</v>
      </c>
      <c r="C23" s="18">
        <v>83.673469387755105</v>
      </c>
      <c r="D23" s="18">
        <v>83.474576271186393</v>
      </c>
      <c r="E23" s="18">
        <v>80.382775119617193</v>
      </c>
      <c r="F23" s="18">
        <v>85.164835164835196</v>
      </c>
      <c r="G23" s="18">
        <v>82.065217391304301</v>
      </c>
      <c r="H23" s="18">
        <v>80.6282722513089</v>
      </c>
      <c r="I23" s="18">
        <v>87.050359712230204</v>
      </c>
      <c r="J23" s="18">
        <v>82.278481012658204</v>
      </c>
      <c r="K23" s="18">
        <v>81.25</v>
      </c>
    </row>
    <row r="24" spans="1:11" x14ac:dyDescent="0.35">
      <c r="A24" s="11" t="s">
        <v>173</v>
      </c>
      <c r="B24" s="20">
        <v>85.840043674082196</v>
      </c>
      <c r="C24" s="20">
        <v>87.907923363042997</v>
      </c>
      <c r="D24" s="20">
        <v>87.677546086430993</v>
      </c>
      <c r="E24" s="20">
        <v>87.799528876614403</v>
      </c>
      <c r="F24" s="20">
        <v>88.726945569050798</v>
      </c>
      <c r="G24" s="20">
        <v>89.355281207133103</v>
      </c>
      <c r="H24" s="20">
        <v>89.517470881863602</v>
      </c>
      <c r="I24" s="20">
        <v>92.027417027417002</v>
      </c>
      <c r="J24" s="20">
        <v>88.269416693522402</v>
      </c>
      <c r="K24" s="20">
        <v>85.223515883283</v>
      </c>
    </row>
    <row r="25" spans="1:11" x14ac:dyDescent="0.35">
      <c r="A25" s="9" t="s">
        <v>174</v>
      </c>
      <c r="B25" s="18">
        <v>81.269592476488995</v>
      </c>
      <c r="C25" s="18">
        <v>83.818493150684901</v>
      </c>
      <c r="D25" s="18">
        <v>84.365781710914504</v>
      </c>
      <c r="E25" s="18">
        <v>85.420743639921696</v>
      </c>
      <c r="F25" s="18">
        <v>85.835095137420694</v>
      </c>
      <c r="G25" s="18">
        <v>85.762331838565004</v>
      </c>
      <c r="H25" s="18">
        <v>87.690631808278894</v>
      </c>
      <c r="I25" s="18">
        <v>91.382113821138205</v>
      </c>
      <c r="J25" s="18">
        <v>85.840707964601805</v>
      </c>
      <c r="K25" s="18">
        <v>84.480234260614907</v>
      </c>
    </row>
    <row r="26" spans="1:11" x14ac:dyDescent="0.35">
      <c r="A26" s="9" t="s">
        <v>175</v>
      </c>
      <c r="B26" s="18">
        <v>76.760563380281695</v>
      </c>
      <c r="C26" s="18">
        <v>83.464566929133895</v>
      </c>
      <c r="D26" s="18">
        <v>83.760683760683804</v>
      </c>
      <c r="E26" s="18">
        <v>84.792626728110605</v>
      </c>
      <c r="F26" s="18">
        <v>88.023952095808397</v>
      </c>
      <c r="G26" s="18">
        <v>86.559139784946197</v>
      </c>
      <c r="H26" s="18">
        <v>89.763779527559095</v>
      </c>
      <c r="I26" s="18">
        <v>90.566037735849093</v>
      </c>
      <c r="J26" s="18">
        <v>87.804878048780495</v>
      </c>
      <c r="K26" s="18">
        <v>84.397163120567399</v>
      </c>
    </row>
    <row r="27" spans="1:11" x14ac:dyDescent="0.35">
      <c r="A27" s="9" t="s">
        <v>176</v>
      </c>
      <c r="B27" s="18">
        <v>85.628742514970099</v>
      </c>
      <c r="C27" s="18">
        <v>85.496183206106906</v>
      </c>
      <c r="D27" s="18">
        <v>84.1666666666667</v>
      </c>
      <c r="E27" s="18">
        <v>89.523809523809504</v>
      </c>
      <c r="F27" s="18">
        <v>90.322580645161295</v>
      </c>
      <c r="G27" s="18">
        <v>90.909090909090907</v>
      </c>
      <c r="H27" s="18">
        <v>89.108910891089096</v>
      </c>
      <c r="I27" s="18">
        <v>91.549295774647902</v>
      </c>
      <c r="J27" s="18">
        <v>91.489361702127695</v>
      </c>
      <c r="K27" s="18">
        <v>91.208791208791197</v>
      </c>
    </row>
    <row r="28" spans="1:11" x14ac:dyDescent="0.35">
      <c r="A28" s="9" t="s">
        <v>177</v>
      </c>
      <c r="B28" s="18">
        <v>61.538461538461497</v>
      </c>
      <c r="C28" s="18">
        <v>71.300448430493304</v>
      </c>
      <c r="D28" s="18">
        <v>72.422062350119901</v>
      </c>
      <c r="E28" s="18">
        <v>71.052631578947398</v>
      </c>
      <c r="F28" s="18">
        <v>75.226586102718997</v>
      </c>
      <c r="G28" s="18">
        <v>74</v>
      </c>
      <c r="H28" s="18">
        <v>70.877192982456094</v>
      </c>
      <c r="I28" s="18">
        <v>85.567010309278302</v>
      </c>
      <c r="J28" s="18">
        <v>68.852459016393396</v>
      </c>
      <c r="K28" s="18">
        <v>71.080139372822302</v>
      </c>
    </row>
    <row r="29" spans="1:11" x14ac:dyDescent="0.35">
      <c r="A29" s="9" t="s">
        <v>178</v>
      </c>
      <c r="B29" s="18">
        <v>92.390381895332396</v>
      </c>
      <c r="C29" s="18">
        <v>93.482359278211703</v>
      </c>
      <c r="D29" s="18">
        <v>93.006204173716895</v>
      </c>
      <c r="E29" s="18">
        <v>92.907063197026005</v>
      </c>
      <c r="F29" s="18">
        <v>93.308059996703506</v>
      </c>
      <c r="G29" s="18">
        <v>93.0758360810174</v>
      </c>
      <c r="H29" s="18">
        <v>93.386152256286607</v>
      </c>
      <c r="I29" s="18">
        <v>94.063926940639305</v>
      </c>
      <c r="J29" s="18">
        <v>92.286689419795195</v>
      </c>
      <c r="K29" s="18">
        <v>90.4002407463136</v>
      </c>
    </row>
    <row r="30" spans="1:11" x14ac:dyDescent="0.35">
      <c r="A30" s="9" t="s">
        <v>179</v>
      </c>
      <c r="B30" s="18">
        <v>81.679873217115698</v>
      </c>
      <c r="C30" s="18">
        <v>81.710296684118703</v>
      </c>
      <c r="D30" s="18">
        <v>82.014106583072106</v>
      </c>
      <c r="E30" s="18">
        <v>81.340579710144894</v>
      </c>
      <c r="F30" s="18">
        <v>83.580562659846507</v>
      </c>
      <c r="G30" s="18">
        <v>84.971428571428604</v>
      </c>
      <c r="H30" s="18">
        <v>83.446712018140602</v>
      </c>
      <c r="I30" s="18">
        <v>90.615539858728596</v>
      </c>
      <c r="J30" s="18">
        <v>86.2068965517241</v>
      </c>
      <c r="K30" s="18">
        <v>80.913780397936605</v>
      </c>
    </row>
    <row r="31" spans="1:11" x14ac:dyDescent="0.35">
      <c r="A31" s="9" t="s">
        <v>180</v>
      </c>
      <c r="B31" s="18">
        <v>82.545454545454504</v>
      </c>
      <c r="C31" s="18">
        <v>86.868686868686893</v>
      </c>
      <c r="D31" s="18">
        <v>80.265095729013296</v>
      </c>
      <c r="E31" s="18">
        <v>83.3333333333333</v>
      </c>
      <c r="F31" s="18">
        <v>82.922535211267601</v>
      </c>
      <c r="G31" s="18">
        <v>82.696177062374204</v>
      </c>
      <c r="H31" s="18">
        <v>84.725050916496897</v>
      </c>
      <c r="I31" s="18">
        <v>89.2561983471074</v>
      </c>
      <c r="J31" s="18">
        <v>81.881533101045306</v>
      </c>
      <c r="K31" s="18">
        <v>76.616915422885597</v>
      </c>
    </row>
    <row r="32" spans="1:11" x14ac:dyDescent="0.35">
      <c r="A32" s="9" t="s">
        <v>181</v>
      </c>
      <c r="B32" s="18">
        <v>77.979094076655102</v>
      </c>
      <c r="C32" s="18">
        <v>80.568720379146896</v>
      </c>
      <c r="D32" s="18">
        <v>81.244444444444397</v>
      </c>
      <c r="E32" s="18">
        <v>79.900000000000006</v>
      </c>
      <c r="F32" s="18">
        <v>81.376518218623502</v>
      </c>
      <c r="G32" s="18">
        <v>83.780487804878007</v>
      </c>
      <c r="H32" s="18">
        <v>86.2068965517241</v>
      </c>
      <c r="I32" s="18">
        <v>88.075313807531401</v>
      </c>
      <c r="J32" s="18">
        <v>86.232980332829001</v>
      </c>
      <c r="K32" s="18">
        <v>79.643387815750401</v>
      </c>
    </row>
    <row r="33" spans="1:11" x14ac:dyDescent="0.35">
      <c r="A33" s="11" t="s">
        <v>182</v>
      </c>
      <c r="B33" s="20">
        <v>82.821275189957007</v>
      </c>
      <c r="C33" s="20">
        <v>82.943370634113293</v>
      </c>
      <c r="D33" s="20">
        <v>82.350773765659497</v>
      </c>
      <c r="E33" s="20">
        <v>82.352941176470594</v>
      </c>
      <c r="F33" s="20">
        <v>83.386581469648604</v>
      </c>
      <c r="G33" s="20">
        <v>83.443085606773295</v>
      </c>
      <c r="H33" s="20">
        <v>84.066471163245396</v>
      </c>
      <c r="I33" s="20">
        <v>89.803625377643499</v>
      </c>
      <c r="J33" s="20">
        <v>84.383872799545699</v>
      </c>
      <c r="K33" s="20">
        <v>81.775259678942405</v>
      </c>
    </row>
    <row r="34" spans="1:11" x14ac:dyDescent="0.35">
      <c r="A34" s="9" t="s">
        <v>183</v>
      </c>
      <c r="B34" s="18">
        <v>80.745341614906806</v>
      </c>
      <c r="C34" s="18">
        <v>83.647798742138406</v>
      </c>
      <c r="D34" s="18">
        <v>81.118881118881106</v>
      </c>
      <c r="E34" s="18">
        <v>81.428571428571402</v>
      </c>
      <c r="F34" s="18">
        <v>81.578947368421098</v>
      </c>
      <c r="G34" s="18">
        <v>84.397163120567399</v>
      </c>
      <c r="H34" s="18">
        <v>82.993197278911595</v>
      </c>
      <c r="I34" s="18">
        <v>91.6666666666667</v>
      </c>
      <c r="J34" s="18">
        <v>82.051282051282001</v>
      </c>
      <c r="K34" s="18">
        <v>75</v>
      </c>
    </row>
    <row r="35" spans="1:11" x14ac:dyDescent="0.35">
      <c r="A35" s="9" t="s">
        <v>184</v>
      </c>
      <c r="B35" s="18">
        <v>82.532188841201702</v>
      </c>
      <c r="C35" s="18">
        <v>82.488888888888894</v>
      </c>
      <c r="D35" s="18">
        <v>82.512077294685994</v>
      </c>
      <c r="E35" s="18">
        <v>81.701890989988897</v>
      </c>
      <c r="F35" s="18">
        <v>83.313253012048193</v>
      </c>
      <c r="G35" s="18">
        <v>83.230198019802003</v>
      </c>
      <c r="H35" s="18">
        <v>83.787207093096896</v>
      </c>
      <c r="I35" s="18">
        <v>89.326424870466298</v>
      </c>
      <c r="J35" s="18">
        <v>83.701883701883702</v>
      </c>
      <c r="K35" s="18">
        <v>80.933596318211698</v>
      </c>
    </row>
    <row r="36" spans="1:11" x14ac:dyDescent="0.35">
      <c r="A36" s="9" t="s">
        <v>185</v>
      </c>
      <c r="B36" s="18">
        <v>84.701492537313399</v>
      </c>
      <c r="C36" s="18">
        <v>84.629629629629605</v>
      </c>
      <c r="D36" s="18">
        <v>82.035928143712596</v>
      </c>
      <c r="E36" s="18">
        <v>85.185185185185205</v>
      </c>
      <c r="F36" s="18">
        <v>84.432717678100303</v>
      </c>
      <c r="G36" s="18">
        <v>84.010840108401098</v>
      </c>
      <c r="H36" s="18">
        <v>85.9375</v>
      </c>
      <c r="I36" s="18">
        <v>90.940766550522596</v>
      </c>
      <c r="J36" s="18">
        <v>86.997635933806194</v>
      </c>
      <c r="K36" s="18">
        <v>86.353944562899798</v>
      </c>
    </row>
    <row r="37" spans="1:11" x14ac:dyDescent="0.35">
      <c r="A37" s="11" t="s">
        <v>186</v>
      </c>
      <c r="B37" s="20">
        <v>86.146369084131607</v>
      </c>
      <c r="C37" s="20">
        <v>87.223288248233303</v>
      </c>
      <c r="D37" s="20">
        <v>86.885396141685405</v>
      </c>
      <c r="E37" s="20">
        <v>86.394316163410295</v>
      </c>
      <c r="F37" s="20">
        <v>87.439976858547894</v>
      </c>
      <c r="G37" s="20">
        <v>87.458560080065098</v>
      </c>
      <c r="H37" s="20">
        <v>87.669172932330795</v>
      </c>
      <c r="I37" s="20">
        <v>91.701395180286298</v>
      </c>
      <c r="J37" s="20">
        <v>88.524945770065102</v>
      </c>
      <c r="K37" s="20">
        <v>86.584680691678599</v>
      </c>
    </row>
    <row r="38" spans="1:11" x14ac:dyDescent="0.35">
      <c r="A38" s="9" t="s">
        <v>187</v>
      </c>
      <c r="B38" s="18">
        <v>87.047704770477097</v>
      </c>
      <c r="C38" s="18">
        <v>87.615963591808196</v>
      </c>
      <c r="D38" s="18">
        <v>87.816032444559497</v>
      </c>
      <c r="E38" s="18">
        <v>87.663787246433102</v>
      </c>
      <c r="F38" s="18">
        <v>88.524948138443094</v>
      </c>
      <c r="G38" s="18">
        <v>88.001929337995904</v>
      </c>
      <c r="H38" s="18">
        <v>89.191390343222807</v>
      </c>
      <c r="I38" s="18">
        <v>92.873815735273894</v>
      </c>
      <c r="J38" s="18">
        <v>90.447897623400394</v>
      </c>
      <c r="K38" s="18">
        <v>89.095561460486195</v>
      </c>
    </row>
    <row r="39" spans="1:11" x14ac:dyDescent="0.35">
      <c r="A39" s="9" t="s">
        <v>188</v>
      </c>
      <c r="B39" s="18">
        <v>80.038022813688201</v>
      </c>
      <c r="C39" s="18">
        <v>79.738562091503297</v>
      </c>
      <c r="D39" s="18">
        <v>79.075942644715894</v>
      </c>
      <c r="E39" s="18">
        <v>80.223463687150797</v>
      </c>
      <c r="F39" s="18">
        <v>83.295711060948094</v>
      </c>
      <c r="G39" s="18">
        <v>82.196772514315498</v>
      </c>
      <c r="H39" s="18">
        <v>83.891013384321198</v>
      </c>
      <c r="I39" s="18">
        <v>89.454277286135707</v>
      </c>
      <c r="J39" s="18">
        <v>84.4240129799892</v>
      </c>
      <c r="K39" s="18">
        <v>80.107264748903006</v>
      </c>
    </row>
    <row r="40" spans="1:11" x14ac:dyDescent="0.35">
      <c r="A40" s="9" t="s">
        <v>189</v>
      </c>
      <c r="B40" s="18">
        <v>79.872802095024298</v>
      </c>
      <c r="C40" s="18">
        <v>81.486254295532603</v>
      </c>
      <c r="D40" s="18">
        <v>78.694817658349294</v>
      </c>
      <c r="E40" s="18">
        <v>78.682016673283002</v>
      </c>
      <c r="F40" s="18">
        <v>79.653487338960502</v>
      </c>
      <c r="G40" s="18">
        <v>80.544354838709694</v>
      </c>
      <c r="H40" s="18">
        <v>80.077369439071603</v>
      </c>
      <c r="I40" s="18">
        <v>84.8958333333333</v>
      </c>
      <c r="J40" s="18">
        <v>80.344827586206904</v>
      </c>
      <c r="K40" s="18">
        <v>78.409689310163202</v>
      </c>
    </row>
    <row r="41" spans="1:11" x14ac:dyDescent="0.35">
      <c r="A41" s="9" t="s">
        <v>190</v>
      </c>
      <c r="B41" s="18">
        <v>89.743589743589794</v>
      </c>
      <c r="C41" s="18">
        <v>91.4122839279147</v>
      </c>
      <c r="D41" s="18">
        <v>91.355810616929702</v>
      </c>
      <c r="E41" s="18">
        <v>89.699570815450599</v>
      </c>
      <c r="F41" s="18">
        <v>90.895410082769004</v>
      </c>
      <c r="G41" s="18">
        <v>92.606686599619493</v>
      </c>
      <c r="H41" s="18">
        <v>90.826873385012902</v>
      </c>
      <c r="I41" s="18">
        <v>92.296616270698294</v>
      </c>
      <c r="J41" s="18">
        <v>90.005878894767804</v>
      </c>
      <c r="K41" s="18">
        <v>88.545760808534496</v>
      </c>
    </row>
    <row r="42" spans="1:11" x14ac:dyDescent="0.35">
      <c r="A42" s="9" t="s">
        <v>191</v>
      </c>
      <c r="B42" s="18">
        <v>92.385786802030495</v>
      </c>
      <c r="C42" s="18">
        <v>92.473118279569903</v>
      </c>
      <c r="D42" s="18">
        <v>88.823529411764696</v>
      </c>
      <c r="E42" s="18">
        <v>92.5</v>
      </c>
      <c r="F42" s="18">
        <v>97.413793103448299</v>
      </c>
      <c r="G42" s="18">
        <v>90.909090909090907</v>
      </c>
      <c r="H42" s="18">
        <v>94.495412844036693</v>
      </c>
      <c r="I42" s="18">
        <v>96</v>
      </c>
      <c r="J42" s="18">
        <v>89.743589743589794</v>
      </c>
      <c r="K42" s="18">
        <v>85.039370078740205</v>
      </c>
    </row>
    <row r="43" spans="1:11" x14ac:dyDescent="0.35">
      <c r="A43" s="11" t="s">
        <v>192</v>
      </c>
      <c r="B43" s="24" t="s">
        <v>140</v>
      </c>
      <c r="C43" s="24" t="s">
        <v>140</v>
      </c>
      <c r="D43" s="24" t="s">
        <v>140</v>
      </c>
      <c r="E43" s="24" t="s">
        <v>140</v>
      </c>
      <c r="F43" s="24" t="s">
        <v>140</v>
      </c>
      <c r="G43" s="24" t="s">
        <v>140</v>
      </c>
      <c r="H43" s="24" t="s">
        <v>140</v>
      </c>
      <c r="I43" s="20">
        <v>92.5</v>
      </c>
      <c r="J43" s="20">
        <v>81.481481481481495</v>
      </c>
      <c r="K43" s="20">
        <v>66.6666666666667</v>
      </c>
    </row>
    <row r="44" spans="1:11" x14ac:dyDescent="0.35">
      <c r="A44" s="11" t="s">
        <v>193</v>
      </c>
      <c r="B44" s="20">
        <v>90.9615958064567</v>
      </c>
      <c r="C44" s="20">
        <v>90.136038520873299</v>
      </c>
      <c r="D44" s="20">
        <v>89.366802744723401</v>
      </c>
      <c r="E44" s="20">
        <v>90.011299435028207</v>
      </c>
      <c r="F44" s="20">
        <v>90.952865809681398</v>
      </c>
      <c r="G44" s="20">
        <v>91.806495263870104</v>
      </c>
      <c r="H44" s="20">
        <v>91.899947541608995</v>
      </c>
      <c r="I44" s="20">
        <v>94.154047391457496</v>
      </c>
      <c r="J44" s="20">
        <v>92.001857872735698</v>
      </c>
      <c r="K44" s="20">
        <v>90.222564948015005</v>
      </c>
    </row>
    <row r="45" spans="1:11" x14ac:dyDescent="0.35">
      <c r="A45" s="11" t="s">
        <v>194</v>
      </c>
      <c r="B45" s="20">
        <v>84.324942791761998</v>
      </c>
      <c r="C45" s="20">
        <v>83.987651144841806</v>
      </c>
      <c r="D45" s="20">
        <v>83.855640921957104</v>
      </c>
      <c r="E45" s="20">
        <v>84.639169565457493</v>
      </c>
      <c r="F45" s="20">
        <v>86.356136565553996</v>
      </c>
      <c r="G45" s="20">
        <v>86.916231521659199</v>
      </c>
      <c r="H45" s="20">
        <v>87.832350011493403</v>
      </c>
      <c r="I45" s="20">
        <v>93.122797859846003</v>
      </c>
      <c r="J45" s="20">
        <v>88.542347558128697</v>
      </c>
      <c r="K45" s="20">
        <v>87.119400605770807</v>
      </c>
    </row>
    <row r="46" spans="1:11" x14ac:dyDescent="0.35">
      <c r="A46" s="9" t="s">
        <v>195</v>
      </c>
      <c r="B46" s="18">
        <v>84.522097893354996</v>
      </c>
      <c r="C46" s="18">
        <v>84.350869396144702</v>
      </c>
      <c r="D46" s="18">
        <v>84.094082268284794</v>
      </c>
      <c r="E46" s="18">
        <v>85.046239748734905</v>
      </c>
      <c r="F46" s="18">
        <v>86.577984702361107</v>
      </c>
      <c r="G46" s="18">
        <v>87.086397058823493</v>
      </c>
      <c r="H46" s="18">
        <v>88.118891203332794</v>
      </c>
      <c r="I46" s="18">
        <v>93.299945858148305</v>
      </c>
      <c r="J46" s="18">
        <v>88.838069287660602</v>
      </c>
      <c r="K46" s="18">
        <v>87.452440033085196</v>
      </c>
    </row>
    <row r="47" spans="1:11" x14ac:dyDescent="0.35">
      <c r="A47" s="9" t="s">
        <v>196</v>
      </c>
      <c r="B47" s="18">
        <v>80.837209302325604</v>
      </c>
      <c r="C47" s="18">
        <v>76.588021778584405</v>
      </c>
      <c r="D47" s="18">
        <v>77.985462097611602</v>
      </c>
      <c r="E47" s="18">
        <v>76.1266747868453</v>
      </c>
      <c r="F47" s="18">
        <v>81.306990881459001</v>
      </c>
      <c r="G47" s="18">
        <v>82.591093117408903</v>
      </c>
      <c r="H47" s="18">
        <v>81.573896353167001</v>
      </c>
      <c r="I47" s="18">
        <v>88.416988416988403</v>
      </c>
      <c r="J47" s="18">
        <v>82.409638554216897</v>
      </c>
      <c r="K47" s="18">
        <v>78.054298642533894</v>
      </c>
    </row>
    <row r="48" spans="1:11" x14ac:dyDescent="0.35">
      <c r="A48" s="9" t="s">
        <v>197</v>
      </c>
      <c r="B48" s="18">
        <v>85.595567867035996</v>
      </c>
      <c r="C48" s="18">
        <v>88.421052631578902</v>
      </c>
      <c r="D48" s="18">
        <v>89.285714285714306</v>
      </c>
      <c r="E48" s="18">
        <v>86.25</v>
      </c>
      <c r="F48" s="18">
        <v>85.714285714285694</v>
      </c>
      <c r="G48" s="18">
        <v>88.571428571428598</v>
      </c>
      <c r="H48" s="18">
        <v>89.743589743589794</v>
      </c>
      <c r="I48" s="18" t="s">
        <v>214</v>
      </c>
      <c r="J48" s="18" t="s">
        <v>214</v>
      </c>
      <c r="K48" s="18" t="s">
        <v>214</v>
      </c>
    </row>
    <row r="49" spans="1:11" x14ac:dyDescent="0.35">
      <c r="A49" s="9" t="s">
        <v>198</v>
      </c>
      <c r="B49" s="18">
        <v>87.2340425531915</v>
      </c>
      <c r="C49" s="18">
        <v>91.489361702127695</v>
      </c>
      <c r="D49" s="18">
        <v>93.548387096774206</v>
      </c>
      <c r="E49" s="18">
        <v>76.470588235294102</v>
      </c>
      <c r="F49" s="18">
        <v>87.5</v>
      </c>
      <c r="G49" s="18">
        <v>75</v>
      </c>
      <c r="H49" s="18" t="s">
        <v>214</v>
      </c>
      <c r="I49" s="18" t="s">
        <v>214</v>
      </c>
      <c r="J49" s="18">
        <v>60</v>
      </c>
      <c r="K49" s="18" t="s">
        <v>214</v>
      </c>
    </row>
    <row r="50" spans="1:11" x14ac:dyDescent="0.35">
      <c r="A50" s="11" t="s">
        <v>199</v>
      </c>
      <c r="B50" s="20">
        <v>87.083208170621802</v>
      </c>
      <c r="C50" s="20">
        <v>85.651438240270707</v>
      </c>
      <c r="D50" s="20">
        <v>85.920303605313094</v>
      </c>
      <c r="E50" s="20">
        <v>86.511627906976699</v>
      </c>
      <c r="F50" s="20">
        <v>88.238573021181693</v>
      </c>
      <c r="G50" s="20">
        <v>86.8055555555556</v>
      </c>
      <c r="H50" s="20">
        <v>88.851351351351397</v>
      </c>
      <c r="I50" s="20">
        <v>91.705607476635507</v>
      </c>
      <c r="J50" s="20">
        <v>89.172932330827095</v>
      </c>
      <c r="K50" s="20">
        <v>86.906906906906897</v>
      </c>
    </row>
    <row r="51" spans="1:11" x14ac:dyDescent="0.35">
      <c r="A51" s="9" t="s">
        <v>200</v>
      </c>
      <c r="B51" s="18">
        <v>89.165514061779604</v>
      </c>
      <c r="C51" s="18">
        <v>87.617554858934199</v>
      </c>
      <c r="D51" s="18">
        <v>87.749287749287703</v>
      </c>
      <c r="E51" s="18">
        <v>88.864468864468904</v>
      </c>
      <c r="F51" s="18">
        <v>89.431704885344004</v>
      </c>
      <c r="G51" s="18">
        <v>89.285714285714306</v>
      </c>
      <c r="H51" s="18">
        <v>90.482758620689694</v>
      </c>
      <c r="I51" s="18">
        <v>92.694063926940601</v>
      </c>
      <c r="J51" s="18">
        <v>90.264026402640297</v>
      </c>
      <c r="K51" s="18">
        <v>87.275693311582401</v>
      </c>
    </row>
    <row r="52" spans="1:11" x14ac:dyDescent="0.35">
      <c r="A52" s="9" t="s">
        <v>201</v>
      </c>
      <c r="B52" s="18">
        <v>85.643564356435604</v>
      </c>
      <c r="C52" s="18">
        <v>78.823529411764696</v>
      </c>
      <c r="D52" s="18">
        <v>90.983606557377001</v>
      </c>
      <c r="E52" s="18">
        <v>80</v>
      </c>
      <c r="F52" s="18">
        <v>88.3720930232558</v>
      </c>
      <c r="G52" s="18">
        <v>83.75</v>
      </c>
      <c r="H52" s="18">
        <v>94.736842105263193</v>
      </c>
      <c r="I52" s="18">
        <v>90</v>
      </c>
      <c r="J52" s="18">
        <v>83.720930232558104</v>
      </c>
      <c r="K52" s="18">
        <v>83.3333333333333</v>
      </c>
    </row>
    <row r="53" spans="1:11" x14ac:dyDescent="0.35">
      <c r="A53" s="9" t="s">
        <v>202</v>
      </c>
      <c r="B53" s="18">
        <v>83.121019108280294</v>
      </c>
      <c r="C53" s="18">
        <v>80.708661417322801</v>
      </c>
      <c r="D53" s="18">
        <v>80.898876404494402</v>
      </c>
      <c r="E53" s="18">
        <v>81.974248927038602</v>
      </c>
      <c r="F53" s="18">
        <v>86.776859504132204</v>
      </c>
      <c r="G53" s="18">
        <v>87.937743190661493</v>
      </c>
      <c r="H53" s="18">
        <v>90.365448504983405</v>
      </c>
      <c r="I53" s="18">
        <v>91.925465838509297</v>
      </c>
      <c r="J53" s="18">
        <v>89.285714285714306</v>
      </c>
      <c r="K53" s="18">
        <v>83.756345177664997</v>
      </c>
    </row>
    <row r="54" spans="1:11" x14ac:dyDescent="0.35">
      <c r="A54" s="9" t="s">
        <v>203</v>
      </c>
      <c r="B54" s="18">
        <v>74.556213017751503</v>
      </c>
      <c r="C54" s="18">
        <v>77.620396600566593</v>
      </c>
      <c r="D54" s="18">
        <v>75.088967971530295</v>
      </c>
      <c r="E54" s="18">
        <v>77.822580645161295</v>
      </c>
      <c r="F54" s="18">
        <v>82.352941176470594</v>
      </c>
      <c r="G54" s="18">
        <v>78.7610619469027</v>
      </c>
      <c r="H54" s="18">
        <v>79.629629629629605</v>
      </c>
      <c r="I54" s="18">
        <v>81.981981981982003</v>
      </c>
      <c r="J54" s="18">
        <v>76.756756756756801</v>
      </c>
      <c r="K54" s="18">
        <v>76.7371601208459</v>
      </c>
    </row>
    <row r="55" spans="1:11" x14ac:dyDescent="0.35">
      <c r="A55" s="9" t="s">
        <v>204</v>
      </c>
      <c r="B55" s="18">
        <v>91.176470588235304</v>
      </c>
      <c r="C55" s="18">
        <v>91.287878787878796</v>
      </c>
      <c r="D55" s="18">
        <v>88.571428571428598</v>
      </c>
      <c r="E55" s="18">
        <v>90.476190476190496</v>
      </c>
      <c r="F55" s="18">
        <v>91.346153846153797</v>
      </c>
      <c r="G55" s="18">
        <v>85.082872928176798</v>
      </c>
      <c r="H55" s="18">
        <v>88.950276243093896</v>
      </c>
      <c r="I55" s="18">
        <v>96.825396825396794</v>
      </c>
      <c r="J55" s="18">
        <v>95.955882352941202</v>
      </c>
      <c r="K55" s="18">
        <v>95.633187772925794</v>
      </c>
    </row>
    <row r="56" spans="1:11" x14ac:dyDescent="0.35">
      <c r="A56" s="11" t="s">
        <v>205</v>
      </c>
      <c r="B56" s="20">
        <v>93.966160156614194</v>
      </c>
      <c r="C56" s="20">
        <v>93.313069908814597</v>
      </c>
      <c r="D56" s="20">
        <v>92.727479656290896</v>
      </c>
      <c r="E56" s="20">
        <v>93.203203508024004</v>
      </c>
      <c r="F56" s="20">
        <v>93.565393714092593</v>
      </c>
      <c r="G56" s="20">
        <v>94.358517095922394</v>
      </c>
      <c r="H56" s="20">
        <v>94.0015324552122</v>
      </c>
      <c r="I56" s="20">
        <v>95.034337031167496</v>
      </c>
      <c r="J56" s="20">
        <v>94.016587677725099</v>
      </c>
      <c r="K56" s="20">
        <v>92.122585057274705</v>
      </c>
    </row>
    <row r="57" spans="1:11" x14ac:dyDescent="0.35">
      <c r="A57" s="9" t="s">
        <v>206</v>
      </c>
      <c r="B57" s="18">
        <v>91.664529366504198</v>
      </c>
      <c r="C57" s="18">
        <v>90.2858655373213</v>
      </c>
      <c r="D57" s="18">
        <v>89.471045374780601</v>
      </c>
      <c r="E57" s="18">
        <v>90.187140115163103</v>
      </c>
      <c r="F57" s="18">
        <v>90.807335079780898</v>
      </c>
      <c r="G57" s="18">
        <v>91.976401179941007</v>
      </c>
      <c r="H57" s="18">
        <v>91.461100569259997</v>
      </c>
      <c r="I57" s="18">
        <v>95.069337442218796</v>
      </c>
      <c r="J57" s="18">
        <v>94.744238336143894</v>
      </c>
      <c r="K57" s="18">
        <v>90.666362391601993</v>
      </c>
    </row>
    <row r="58" spans="1:11" x14ac:dyDescent="0.35">
      <c r="A58" s="9" t="s">
        <v>207</v>
      </c>
      <c r="B58" s="18">
        <v>94.742936544696605</v>
      </c>
      <c r="C58" s="18">
        <v>95.734720416124802</v>
      </c>
      <c r="D58" s="18">
        <v>94.825737265415597</v>
      </c>
      <c r="E58" s="18">
        <v>95.031380753138095</v>
      </c>
      <c r="F58" s="18">
        <v>95.188556566970107</v>
      </c>
      <c r="G58" s="18">
        <v>95.330112721417095</v>
      </c>
      <c r="H58" s="18">
        <v>96.210407239819006</v>
      </c>
      <c r="I58" s="18">
        <v>97.765862377122403</v>
      </c>
      <c r="J58" s="18">
        <v>96.820652173913004</v>
      </c>
      <c r="K58" s="18">
        <v>95.315724308708198</v>
      </c>
    </row>
    <row r="59" spans="1:11" x14ac:dyDescent="0.35">
      <c r="A59" s="9" t="s">
        <v>208</v>
      </c>
      <c r="B59" s="18">
        <v>98.908021839563204</v>
      </c>
      <c r="C59" s="18">
        <v>98.288680039276201</v>
      </c>
      <c r="D59" s="18">
        <v>97.942223981005199</v>
      </c>
      <c r="E59" s="18">
        <v>98.271899990807995</v>
      </c>
      <c r="F59" s="18">
        <v>98.348834778973796</v>
      </c>
      <c r="G59" s="18">
        <v>98.877506538796894</v>
      </c>
      <c r="H59" s="18">
        <v>98.953952334735206</v>
      </c>
      <c r="I59" s="18">
        <v>99.010791366906503</v>
      </c>
      <c r="J59" s="18">
        <v>98.285337436799296</v>
      </c>
      <c r="K59" s="18">
        <v>97.6541554959786</v>
      </c>
    </row>
    <row r="60" spans="1:11" x14ac:dyDescent="0.35">
      <c r="A60" s="9" t="s">
        <v>209</v>
      </c>
      <c r="B60" s="18">
        <v>89.877559636900997</v>
      </c>
      <c r="C60" s="18">
        <v>89.839861501839394</v>
      </c>
      <c r="D60" s="18">
        <v>89.372526851328402</v>
      </c>
      <c r="E60" s="18">
        <v>90.443125867945994</v>
      </c>
      <c r="F60" s="18">
        <v>91.284282700421898</v>
      </c>
      <c r="G60" s="18">
        <v>92.586311326468802</v>
      </c>
      <c r="H60" s="18">
        <v>91.027120600115396</v>
      </c>
      <c r="I60" s="18">
        <v>92.481833426495299</v>
      </c>
      <c r="J60" s="18">
        <v>90.206185567010294</v>
      </c>
      <c r="K60" s="18">
        <v>90.005870267097194</v>
      </c>
    </row>
    <row r="61" spans="1:11" x14ac:dyDescent="0.35">
      <c r="A61" s="9" t="s">
        <v>210</v>
      </c>
      <c r="B61" s="18">
        <v>92.586206896551701</v>
      </c>
      <c r="C61" s="18">
        <v>91.647331786542907</v>
      </c>
      <c r="D61" s="18">
        <v>92.534617700180604</v>
      </c>
      <c r="E61" s="18">
        <v>93.421973407977603</v>
      </c>
      <c r="F61" s="18">
        <v>92.722117202268393</v>
      </c>
      <c r="G61" s="18">
        <v>94.402673350041795</v>
      </c>
      <c r="H61" s="18">
        <v>93.596491228070207</v>
      </c>
      <c r="I61" s="18">
        <v>95.188284518828496</v>
      </c>
      <c r="J61" s="18">
        <v>94.533333333333303</v>
      </c>
      <c r="K61" s="18">
        <v>95.918367346938794</v>
      </c>
    </row>
    <row r="62" spans="1:11" x14ac:dyDescent="0.35">
      <c r="A62" s="9" t="s">
        <v>211</v>
      </c>
      <c r="B62" s="18">
        <v>97.503840245775706</v>
      </c>
      <c r="C62" s="18">
        <v>94.723070213693802</v>
      </c>
      <c r="D62" s="18">
        <v>91.271347248576802</v>
      </c>
      <c r="E62" s="18">
        <v>95.705521472392604</v>
      </c>
      <c r="F62" s="18">
        <v>88.659793814433002</v>
      </c>
      <c r="G62" s="18">
        <v>96.313364055299502</v>
      </c>
      <c r="H62" s="18">
        <v>95.604395604395606</v>
      </c>
      <c r="I62" s="18">
        <v>94.594594594594597</v>
      </c>
      <c r="J62" s="18">
        <v>90.625</v>
      </c>
      <c r="K62" s="18">
        <v>92.391304347826093</v>
      </c>
    </row>
    <row r="63" spans="1:11" x14ac:dyDescent="0.35">
      <c r="A63" s="9" t="s">
        <v>212</v>
      </c>
      <c r="B63" s="18">
        <v>90.658857979502201</v>
      </c>
      <c r="C63" s="18">
        <v>87.687188019966698</v>
      </c>
      <c r="D63" s="18">
        <v>86.238185255198502</v>
      </c>
      <c r="E63" s="18">
        <v>86.374269005847907</v>
      </c>
      <c r="F63" s="18">
        <v>86.619718309859195</v>
      </c>
      <c r="G63" s="18">
        <v>84.417177914110397</v>
      </c>
      <c r="H63" s="18">
        <v>82.186948853615505</v>
      </c>
      <c r="I63" s="18">
        <v>90.259740259740298</v>
      </c>
      <c r="J63" s="18">
        <v>91.397849462365599</v>
      </c>
      <c r="K63" s="18">
        <v>84.615384615384599</v>
      </c>
    </row>
    <row r="64" spans="1:11" x14ac:dyDescent="0.35">
      <c r="A64" s="9" t="s">
        <v>213</v>
      </c>
      <c r="B64" s="18">
        <v>87.105926860025207</v>
      </c>
      <c r="C64" s="18">
        <v>87.783997365821506</v>
      </c>
      <c r="D64" s="18">
        <v>86.229621921609393</v>
      </c>
      <c r="E64" s="18">
        <v>86.560805577072003</v>
      </c>
      <c r="F64" s="18">
        <v>86.942959001782498</v>
      </c>
      <c r="G64" s="18">
        <v>88.166177087704597</v>
      </c>
      <c r="H64" s="18">
        <v>85.919540229885101</v>
      </c>
      <c r="I64" s="18">
        <v>87.606837606837601</v>
      </c>
      <c r="J64" s="18">
        <v>87.589670014347206</v>
      </c>
      <c r="K64" s="18">
        <v>80.394574599260196</v>
      </c>
    </row>
    <row r="65" spans="1:1" x14ac:dyDescent="0.35">
      <c r="A65" s="15" t="str">
        <f>HYPERLINK("#'Table_of_Contents'!A1", "Return to table of contents")</f>
        <v>Return to table of contents</v>
      </c>
    </row>
  </sheetData>
  <pageMargins left="0.7" right="0.7" top="0.75" bottom="0.75" header="0.3" footer="0.3"/>
  <pageSetup paperSize="9" orientation="portrait" horizontalDpi="300" verticalDpi="300"/>
  <tableParts count="1">
    <tablePart r:id="rId1"/>
  </tableParts>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A50934943</value>
    </field>
    <field name="Objective-Title">
      <value order="0">Criminal Proceedings in Scotland - 2022-23 - Main Tables</value>
    </field>
    <field name="Objective-Description">
      <value order="0"/>
    </field>
    <field name="Objective-CreationStamp">
      <value order="0">2024-11-12T10:00:10Z</value>
    </field>
    <field name="Objective-IsApproved">
      <value order="0">false</value>
    </field>
    <field name="Objective-IsPublished">
      <value order="0">false</value>
    </field>
    <field name="Objective-DatePublished">
      <value order="0"/>
    </field>
    <field name="Objective-ModificationStamp">
      <value order="0">2024-12-09T14:50:04Z</value>
    </field>
    <field name="Objective-Owner">
      <value order="0">Lloyd, Graeme G (U449271)</value>
    </field>
    <field name="Objective-Path">
      <value order="0">Objective Global Folder:SG File Plan:Crime, law, justice and rights:Justice system:Courts of law:Research and analysis: Courts of law:Statistics: Criminal proceedings in Scottish courts: Restricted working papers: Research and analysis: Courts of law file part 4: 2019-2024</value>
    </field>
    <field name="Objective-Parent">
      <value order="0">Statistics: Criminal proceedings in Scottish courts: Restricted working papers: Research and analysis: Courts of law file part 4: 2019-2024</value>
    </field>
    <field name="Objective-State">
      <value order="0">Being Drafted</value>
    </field>
    <field name="Objective-VersionId">
      <value order="0">vA77065445</value>
    </field>
    <field name="Objective-Version">
      <value order="0">0.4</value>
    </field>
    <field name="Objective-VersionNumber">
      <value order="0">4</value>
    </field>
    <field name="Objective-VersionComment">
      <value order="0"/>
    </field>
    <field name="Objective-FileNumber">
      <value order="0">PUBRES/3997</value>
    </field>
    <field name="Objective-Classification">
      <value order="0">Restricted</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Introduction</vt:lpstr>
      <vt:lpstr>Notes</vt:lpstr>
      <vt:lpstr>Table_of_Contents</vt:lpstr>
      <vt:lpstr>Table_1</vt:lpstr>
      <vt:lpstr>Table_2</vt:lpstr>
      <vt:lpstr>Table_3</vt:lpstr>
      <vt:lpstr>Table_4a</vt:lpstr>
      <vt:lpstr>Table_4b</vt:lpstr>
      <vt:lpstr>Table_4c</vt:lpstr>
      <vt:lpstr>Table_5a</vt:lpstr>
      <vt:lpstr>Table_5b</vt:lpstr>
      <vt:lpstr>Table_5c</vt:lpstr>
      <vt:lpstr>Table_6a</vt:lpstr>
      <vt:lpstr>Table_6b</vt:lpstr>
      <vt:lpstr>Table_6c</vt:lpstr>
      <vt:lpstr>Table_7a</vt:lpstr>
      <vt:lpstr>Table_7b</vt:lpstr>
      <vt:lpstr>Table_8a</vt:lpstr>
      <vt:lpstr>Table_8b</vt:lpstr>
      <vt:lpstr>Table_8c</vt:lpstr>
      <vt:lpstr>Table_9a</vt:lpstr>
      <vt:lpstr>Table_9b</vt:lpstr>
      <vt:lpstr>Table_10a</vt:lpstr>
      <vt:lpstr>Table_10b</vt:lpstr>
      <vt:lpstr>Table_10c</vt:lpstr>
      <vt:lpstr>Table_10d</vt:lpstr>
      <vt:lpstr>Table_11</vt:lpstr>
      <vt:lpstr>Table_12</vt:lpstr>
      <vt:lpstr>Table_13</vt:lpstr>
      <vt:lpstr>Table_14</vt:lpstr>
      <vt:lpstr>Table_15</vt:lpstr>
      <vt:lpstr>Table_16</vt:lpstr>
      <vt:lpstr>Table_17</vt:lpstr>
      <vt:lpstr>Table_18a</vt:lpstr>
      <vt:lpstr>Table_18b</vt:lpstr>
      <vt:lpstr>Table_18c</vt:lpstr>
      <vt:lpstr>Table_19</vt:lpstr>
      <vt:lpstr>Table_20</vt:lpstr>
      <vt:lpstr>Table_21a</vt:lpstr>
      <vt:lpstr>Table_21b</vt:lpstr>
      <vt:lpstr>Table_21c</vt:lpstr>
      <vt:lpstr>Table_22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U449271</dc:creator>
  <cp:lastModifiedBy>Maria Melling</cp:lastModifiedBy>
  <dcterms:created xsi:type="dcterms:W3CDTF">2024-11-11T15:45:11Z</dcterms:created>
  <dcterms:modified xsi:type="dcterms:W3CDTF">2024-12-02T12:22:33Z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A50934943</vt:lpwstr>
  </property>
  <property fmtid="{D5CDD505-2E9C-101B-9397-08002B2CF9AE}" pid="4" name="Objective-Title">
    <vt:lpwstr>Criminal Proceedings in Scotland - 2022-23 - Main Tables</vt:lpwstr>
  </property>
  <property fmtid="{D5CDD505-2E9C-101B-9397-08002B2CF9AE}" pid="5" name="Objective-Description">
    <vt:lpwstr/>
  </property>
  <property fmtid="{D5CDD505-2E9C-101B-9397-08002B2CF9AE}" pid="6" name="Objective-CreationStamp">
    <vt:filetime>2024-11-12T10:00:10Z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2024-12-09T14:50:04Z</vt:filetime>
  </property>
  <property fmtid="{D5CDD505-2E9C-101B-9397-08002B2CF9AE}" pid="11" name="Objective-Owner">
    <vt:lpwstr>Lloyd, Graeme G (U449271)</vt:lpwstr>
  </property>
  <property fmtid="{D5CDD505-2E9C-101B-9397-08002B2CF9AE}" pid="12" name="Objective-Path">
    <vt:lpwstr>Objective Global Folder:SG File Plan:Crime, law, justice and rights:Justice system:Courts of law:Research and analysis: Courts of law:Statistics: Criminal proceedings in Scottish courts: Restricted working papers: Research and analysis: Courts of law file part 4: 2019-2024:</vt:lpwstr>
  </property>
  <property fmtid="{D5CDD505-2E9C-101B-9397-08002B2CF9AE}" pid="13" name="Objective-Parent">
    <vt:lpwstr>Statistics: Criminal proceedings in Scottish courts: Restricted working papers: Research and analysis: Courts of law file part 4: 2019-2024</vt:lpwstr>
  </property>
  <property fmtid="{D5CDD505-2E9C-101B-9397-08002B2CF9AE}" pid="14" name="Objective-State">
    <vt:lpwstr>Being Drafted</vt:lpwstr>
  </property>
  <property fmtid="{D5CDD505-2E9C-101B-9397-08002B2CF9AE}" pid="15" name="Objective-VersionId">
    <vt:lpwstr>vA77065445</vt:lpwstr>
  </property>
  <property fmtid="{D5CDD505-2E9C-101B-9397-08002B2CF9AE}" pid="16" name="Objective-Version">
    <vt:lpwstr>0.4</vt:lpwstr>
  </property>
  <property fmtid="{D5CDD505-2E9C-101B-9397-08002B2CF9AE}" pid="17" name="Objective-VersionNumber">
    <vt:r8>4</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Restricted]</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y fmtid="{D5CDD505-2E9C-101B-9397-08002B2CF9AE}" pid="28" name="Objective-Comment">
    <vt:lpwstr/>
  </property>
</Properties>
</file>