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z22\Desktop\SARS2NYC\output\"/>
    </mc:Choice>
  </mc:AlternateContent>
  <xr:revisionPtr revIDLastSave="0" documentId="13_ncr:1_{F6378999-7C12-48C8-A9F8-3AE6CBC434C5}" xr6:coauthVersionLast="36" xr6:coauthVersionMax="36" xr10:uidLastSave="{00000000-0000-0000-0000-000000000000}"/>
  <bookViews>
    <workbookView xWindow="0" yWindow="0" windowWidth="28800" windowHeight="11925" activeTab="1" xr2:uid="{00000000-000D-0000-FFFF-FFFF00000000}"/>
  </bookViews>
  <sheets>
    <sheet name="BothGenders" sheetId="1" r:id="rId1"/>
    <sheet name="GendersSeparately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7" i="2" l="1"/>
  <c r="O37" i="2"/>
  <c r="P37" i="2"/>
  <c r="Q37" i="2"/>
  <c r="R37" i="2"/>
  <c r="S37" i="2"/>
  <c r="N38" i="2"/>
  <c r="O38" i="2"/>
  <c r="P38" i="2"/>
  <c r="Q38" i="2"/>
  <c r="R38" i="2"/>
  <c r="S38" i="2"/>
  <c r="N39" i="2"/>
  <c r="O39" i="2"/>
  <c r="P39" i="2"/>
  <c r="Q39" i="2"/>
  <c r="R39" i="2"/>
  <c r="S39" i="2"/>
  <c r="N40" i="2"/>
  <c r="O40" i="2"/>
  <c r="P40" i="2"/>
  <c r="Q40" i="2"/>
  <c r="R40" i="2"/>
  <c r="S40" i="2"/>
  <c r="R36" i="2"/>
  <c r="S36" i="2"/>
  <c r="Q36" i="2"/>
  <c r="O36" i="2"/>
  <c r="P36" i="2"/>
  <c r="N36" i="2"/>
  <c r="N31" i="2"/>
  <c r="O31" i="2"/>
  <c r="P31" i="2"/>
  <c r="Q31" i="2"/>
  <c r="R31" i="2"/>
  <c r="S31" i="2"/>
  <c r="N32" i="2"/>
  <c r="O32" i="2"/>
  <c r="P32" i="2"/>
  <c r="Q32" i="2"/>
  <c r="R32" i="2"/>
  <c r="S32" i="2"/>
  <c r="N33" i="2"/>
  <c r="O33" i="2"/>
  <c r="P33" i="2"/>
  <c r="Q33" i="2"/>
  <c r="R33" i="2"/>
  <c r="S33" i="2"/>
  <c r="N34" i="2"/>
  <c r="O34" i="2"/>
  <c r="P34" i="2"/>
  <c r="Q34" i="2"/>
  <c r="R34" i="2"/>
  <c r="S34" i="2"/>
  <c r="S30" i="2"/>
  <c r="R30" i="2"/>
  <c r="Q30" i="2"/>
  <c r="O30" i="2"/>
  <c r="P30" i="2"/>
  <c r="N30" i="2"/>
  <c r="Q25" i="2"/>
  <c r="R25" i="2"/>
  <c r="S25" i="2"/>
  <c r="Q26" i="2"/>
  <c r="R26" i="2"/>
  <c r="S26" i="2"/>
  <c r="Q27" i="2"/>
  <c r="R27" i="2"/>
  <c r="S27" i="2"/>
  <c r="Q28" i="2"/>
  <c r="R28" i="2"/>
  <c r="S28" i="2"/>
  <c r="R24" i="2"/>
  <c r="S24" i="2"/>
  <c r="Q24" i="2"/>
  <c r="N25" i="2"/>
  <c r="O25" i="2"/>
  <c r="P25" i="2"/>
  <c r="N26" i="2"/>
  <c r="O26" i="2"/>
  <c r="P26" i="2"/>
  <c r="N27" i="2"/>
  <c r="O27" i="2"/>
  <c r="P27" i="2"/>
  <c r="N28" i="2"/>
  <c r="O28" i="2"/>
  <c r="P28" i="2"/>
  <c r="O24" i="2"/>
  <c r="P24" i="2"/>
  <c r="N24" i="2"/>
  <c r="N7" i="2"/>
  <c r="O7" i="2"/>
  <c r="P7" i="2"/>
  <c r="Q7" i="2"/>
  <c r="R7" i="2"/>
  <c r="S7" i="2"/>
  <c r="N8" i="2"/>
  <c r="O8" i="2"/>
  <c r="P8" i="2"/>
  <c r="Q8" i="2"/>
  <c r="R8" i="2"/>
  <c r="S8" i="2"/>
  <c r="N9" i="2"/>
  <c r="O9" i="2"/>
  <c r="P9" i="2"/>
  <c r="Q9" i="2"/>
  <c r="R9" i="2"/>
  <c r="S9" i="2"/>
  <c r="N10" i="2"/>
  <c r="O10" i="2"/>
  <c r="P10" i="2"/>
  <c r="Q10" i="2"/>
  <c r="R10" i="2"/>
  <c r="S10" i="2"/>
  <c r="R6" i="2"/>
  <c r="S6" i="2"/>
  <c r="Q6" i="2"/>
  <c r="O6" i="2"/>
  <c r="P6" i="2"/>
  <c r="N6" i="2"/>
  <c r="R12" i="2"/>
  <c r="S12" i="2"/>
  <c r="R13" i="2"/>
  <c r="S13" i="2"/>
  <c r="R14" i="2"/>
  <c r="S14" i="2"/>
  <c r="R15" i="2"/>
  <c r="S15" i="2"/>
  <c r="R16" i="2"/>
  <c r="S16" i="2"/>
  <c r="Q13" i="2"/>
  <c r="Q14" i="2"/>
  <c r="Q15" i="2"/>
  <c r="Q16" i="2"/>
  <c r="Q12" i="2"/>
  <c r="O12" i="2"/>
  <c r="P12" i="2"/>
  <c r="O13" i="2"/>
  <c r="P13" i="2"/>
  <c r="O14" i="2"/>
  <c r="P14" i="2"/>
  <c r="O15" i="2"/>
  <c r="P15" i="2"/>
  <c r="O16" i="2"/>
  <c r="P16" i="2"/>
  <c r="N13" i="2"/>
  <c r="N14" i="2"/>
  <c r="N15" i="2"/>
  <c r="N16" i="2"/>
  <c r="N12" i="2"/>
  <c r="N19" i="2"/>
  <c r="O19" i="2"/>
  <c r="P19" i="2"/>
  <c r="Q19" i="2"/>
  <c r="R19" i="2"/>
  <c r="S19" i="2"/>
  <c r="N20" i="2"/>
  <c r="O20" i="2"/>
  <c r="P20" i="2"/>
  <c r="Q20" i="2"/>
  <c r="R20" i="2"/>
  <c r="S20" i="2"/>
  <c r="N21" i="2"/>
  <c r="O21" i="2"/>
  <c r="P21" i="2"/>
  <c r="Q21" i="2"/>
  <c r="R21" i="2"/>
  <c r="S21" i="2"/>
  <c r="N22" i="2"/>
  <c r="O22" i="2"/>
  <c r="P22" i="2"/>
  <c r="Q22" i="2"/>
  <c r="R22" i="2"/>
  <c r="S22" i="2"/>
  <c r="O18" i="2"/>
  <c r="P18" i="2"/>
  <c r="Q18" i="2"/>
  <c r="R18" i="2"/>
  <c r="S18" i="2"/>
  <c r="N18" i="2" l="1"/>
  <c r="L84" i="2"/>
  <c r="J84" i="2"/>
  <c r="L83" i="2"/>
  <c r="J83" i="2"/>
  <c r="L82" i="2"/>
  <c r="J82" i="2"/>
  <c r="L81" i="2"/>
  <c r="J81" i="2"/>
  <c r="L80" i="2"/>
  <c r="J80" i="2"/>
  <c r="L78" i="2"/>
  <c r="J78" i="2"/>
  <c r="L77" i="2"/>
  <c r="J77" i="2"/>
  <c r="L76" i="2"/>
  <c r="J76" i="2"/>
  <c r="L75" i="2"/>
  <c r="J75" i="2"/>
  <c r="L74" i="2"/>
  <c r="J74" i="2"/>
  <c r="J72" i="2"/>
  <c r="L71" i="2"/>
  <c r="J71" i="2"/>
  <c r="L70" i="2"/>
  <c r="J70" i="2"/>
  <c r="L69" i="2"/>
  <c r="J69" i="2"/>
  <c r="L68" i="2"/>
  <c r="J68" i="2"/>
  <c r="L60" i="2"/>
  <c r="J60" i="2"/>
  <c r="L59" i="2"/>
  <c r="J59" i="2"/>
  <c r="L58" i="2"/>
  <c r="J58" i="2"/>
  <c r="L57" i="2"/>
  <c r="J57" i="2"/>
  <c r="L56" i="2"/>
  <c r="J56" i="2"/>
  <c r="L54" i="2"/>
  <c r="L53" i="2"/>
  <c r="L52" i="2"/>
  <c r="L51" i="2"/>
  <c r="L50" i="2"/>
  <c r="J54" i="2"/>
  <c r="J53" i="2"/>
  <c r="J52" i="2"/>
  <c r="J51" i="2"/>
  <c r="J50" i="2"/>
  <c r="L40" i="2"/>
  <c r="J40" i="2"/>
  <c r="L39" i="2"/>
  <c r="J39" i="2"/>
  <c r="L38" i="2"/>
  <c r="J38" i="2"/>
  <c r="L37" i="2"/>
  <c r="J37" i="2"/>
  <c r="L36" i="2"/>
  <c r="J36" i="2"/>
  <c r="L34" i="2"/>
  <c r="J34" i="2"/>
  <c r="L33" i="2"/>
  <c r="J33" i="2"/>
  <c r="L32" i="2"/>
  <c r="J32" i="2"/>
  <c r="L31" i="2"/>
  <c r="J31" i="2"/>
  <c r="L30" i="2"/>
  <c r="J30" i="2"/>
  <c r="L28" i="2"/>
  <c r="J28" i="2"/>
  <c r="L27" i="2"/>
  <c r="J27" i="2"/>
  <c r="L26" i="2"/>
  <c r="J26" i="2"/>
  <c r="L25" i="2"/>
  <c r="J25" i="2"/>
  <c r="L24" i="2"/>
  <c r="J24" i="2"/>
  <c r="L16" i="2"/>
  <c r="J16" i="2"/>
  <c r="L15" i="2"/>
  <c r="J15" i="2"/>
  <c r="L14" i="2"/>
  <c r="J14" i="2"/>
  <c r="L13" i="2"/>
  <c r="J13" i="2"/>
  <c r="L12" i="2"/>
  <c r="J12" i="2"/>
  <c r="L10" i="2"/>
  <c r="L9" i="2"/>
  <c r="L8" i="2"/>
  <c r="L7" i="2"/>
  <c r="L6" i="2"/>
  <c r="J10" i="2"/>
  <c r="J9" i="2"/>
  <c r="J8" i="2"/>
  <c r="J7" i="2"/>
  <c r="J6" i="2"/>
</calcChain>
</file>

<file path=xl/sharedStrings.xml><?xml version="1.0" encoding="utf-8"?>
<sst xmlns="http://schemas.openxmlformats.org/spreadsheetml/2006/main" count="229" uniqueCount="37">
  <si>
    <t>AgeCat</t>
  </si>
  <si>
    <t xml:space="preserve">         </t>
  </si>
  <si>
    <t>FYI</t>
  </si>
  <si>
    <t>50-64</t>
  </si>
  <si>
    <t>65-74</t>
  </si>
  <si>
    <t>75+</t>
  </si>
  <si>
    <t>UninsuredAllYear</t>
  </si>
  <si>
    <t>MedicareAllYear</t>
  </si>
  <si>
    <t>MedicaidAllYear</t>
  </si>
  <si>
    <t>Medicaid+MedicareAllYear</t>
  </si>
  <si>
    <t>PrivateInsuranceAllYear</t>
  </si>
  <si>
    <t>AllOther</t>
  </si>
  <si>
    <t>Diabetes</t>
  </si>
  <si>
    <t>Heart Disease</t>
  </si>
  <si>
    <t>Cancer</t>
  </si>
  <si>
    <t>Chronic Lung</t>
  </si>
  <si>
    <t>HIV</t>
  </si>
  <si>
    <t>Full Year Insurance Status</t>
  </si>
  <si>
    <t>Disease</t>
  </si>
  <si>
    <t>Proportion With Disease by Insurance Status and Age Category</t>
  </si>
  <si>
    <t>Male</t>
  </si>
  <si>
    <t>Female</t>
  </si>
  <si>
    <t xml:space="preserve">      </t>
  </si>
  <si>
    <t xml:space="preserve">. </t>
  </si>
  <si>
    <t>Unweighted Cell Counts</t>
  </si>
  <si>
    <t>Red Highlighting means cell count less than 30</t>
  </si>
  <si>
    <t>No Conditions</t>
  </si>
  <si>
    <t>One Condition</t>
  </si>
  <si>
    <t>Three Conditions</t>
  </si>
  <si>
    <t>Four Conditions</t>
  </si>
  <si>
    <t>Two Conditions</t>
  </si>
  <si>
    <t>MALES</t>
  </si>
  <si>
    <t>FEMALES</t>
  </si>
  <si>
    <t>Ben MEPS</t>
  </si>
  <si>
    <t>MEPS Ratio</t>
  </si>
  <si>
    <t>Extrapolated and Multipled</t>
  </si>
  <si>
    <t>Scarlett Medicaid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</si>
</sst>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2" fillId="2" borderId="0" xfId="2"/>
    <xf numFmtId="0" fontId="2" fillId="2" borderId="0" xfId="2" applyAlignment="1">
      <alignment horizontal="center"/>
    </xf>
    <xf numFmtId="10" fontId="0" fillId="0" borderId="0" xfId="1" applyNumberFormat="1" applyFont="1"/>
    <xf numFmtId="10" fontId="0" fillId="0" borderId="0" xfId="0" applyNumberFormat="1"/>
    <xf numFmtId="0" fontId="0" fillId="0" borderId="0" xfId="0" applyAlignment="1">
      <alignment horizontal="center"/>
    </xf>
    <xf numFmtId="0" fontId="2" fillId="2" borderId="0" xfId="2" applyAlignment="1">
      <alignment horizontal="center"/>
    </xf>
    <xf numFmtId="0" fontId="0" fillId="3" borderId="0" xfId="0" applyFill="1"/>
  </cellXfs>
  <cellStyles count="3">
    <cellStyle name="Bad" xfId="2" builtinId="27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81"/>
  <sheetViews>
    <sheetView workbookViewId="0">
      <selection activeCell="G57" sqref="G57"/>
    </sheetView>
  </sheetViews>
  <sheetFormatPr defaultRowHeight="15" x14ac:dyDescent="0.25"/>
  <cols>
    <col min="1" max="1" width="25.140625" bestFit="1" customWidth="1"/>
    <col min="2" max="2" width="16.28515625" bestFit="1" customWidth="1"/>
    <col min="3" max="5" width="10.5703125" bestFit="1" customWidth="1"/>
    <col min="10" max="10" width="25.140625" bestFit="1" customWidth="1"/>
  </cols>
  <sheetData>
    <row r="3" spans="1:14" x14ac:dyDescent="0.25">
      <c r="A3" s="7" t="s">
        <v>19</v>
      </c>
      <c r="B3" s="7"/>
      <c r="C3" s="7"/>
      <c r="D3" s="7"/>
      <c r="E3" s="7"/>
      <c r="J3" s="8" t="s">
        <v>25</v>
      </c>
      <c r="K3" s="8"/>
      <c r="L3" s="8"/>
      <c r="M3" s="8"/>
      <c r="N3" s="8"/>
    </row>
    <row r="4" spans="1:14" x14ac:dyDescent="0.25">
      <c r="A4" t="s">
        <v>17</v>
      </c>
      <c r="B4" t="s">
        <v>18</v>
      </c>
      <c r="C4" t="s">
        <v>3</v>
      </c>
      <c r="D4" t="s">
        <v>4</v>
      </c>
      <c r="E4" t="s">
        <v>5</v>
      </c>
    </row>
    <row r="5" spans="1:14" x14ac:dyDescent="0.25">
      <c r="A5" s="7" t="s">
        <v>6</v>
      </c>
      <c r="B5" t="s">
        <v>12</v>
      </c>
      <c r="C5" s="5">
        <v>0.1521786</v>
      </c>
      <c r="D5" s="5">
        <v>0</v>
      </c>
      <c r="E5" s="5">
        <v>0</v>
      </c>
      <c r="J5" s="7" t="s">
        <v>24</v>
      </c>
      <c r="K5" s="7"/>
      <c r="L5" s="7"/>
      <c r="M5" s="7"/>
    </row>
    <row r="6" spans="1:14" x14ac:dyDescent="0.25">
      <c r="A6" s="7"/>
      <c r="B6" t="s">
        <v>13</v>
      </c>
      <c r="C6" s="5">
        <v>9.8092799999999994E-2</v>
      </c>
      <c r="D6" s="5">
        <v>0</v>
      </c>
      <c r="E6" s="5">
        <v>0.27474110000000002</v>
      </c>
      <c r="L6" t="s">
        <v>0</v>
      </c>
      <c r="M6" t="s">
        <v>22</v>
      </c>
    </row>
    <row r="7" spans="1:14" x14ac:dyDescent="0.25">
      <c r="A7" s="7"/>
      <c r="B7" t="s">
        <v>14</v>
      </c>
      <c r="C7" s="5">
        <v>8.0186599999999997E-2</v>
      </c>
      <c r="D7" s="5">
        <v>0</v>
      </c>
      <c r="E7" s="5">
        <v>0</v>
      </c>
      <c r="J7" t="s">
        <v>2</v>
      </c>
      <c r="K7" t="s">
        <v>3</v>
      </c>
      <c r="L7" t="s">
        <v>4</v>
      </c>
      <c r="M7" t="s">
        <v>5</v>
      </c>
    </row>
    <row r="8" spans="1:14" x14ac:dyDescent="0.25">
      <c r="A8" s="7"/>
      <c r="B8" t="s">
        <v>15</v>
      </c>
      <c r="C8" s="5">
        <v>6.9505200000000003E-2</v>
      </c>
      <c r="D8" s="5">
        <v>0</v>
      </c>
      <c r="E8" s="5">
        <v>0</v>
      </c>
    </row>
    <row r="9" spans="1:14" x14ac:dyDescent="0.25">
      <c r="A9" s="7"/>
      <c r="B9" t="s">
        <v>16</v>
      </c>
      <c r="C9" s="5">
        <v>0</v>
      </c>
      <c r="D9" s="5">
        <v>0</v>
      </c>
      <c r="E9" s="5">
        <v>0</v>
      </c>
      <c r="J9" t="s">
        <v>6</v>
      </c>
      <c r="K9">
        <v>330</v>
      </c>
      <c r="L9" s="3">
        <v>9</v>
      </c>
      <c r="M9" s="3">
        <v>10</v>
      </c>
    </row>
    <row r="10" spans="1:14" x14ac:dyDescent="0.25">
      <c r="C10" s="5"/>
      <c r="D10" s="5"/>
      <c r="E10" s="5"/>
      <c r="J10" t="s">
        <v>7</v>
      </c>
      <c r="K10">
        <v>253</v>
      </c>
      <c r="L10" s="2">
        <v>1164</v>
      </c>
      <c r="M10" s="2">
        <v>1072</v>
      </c>
    </row>
    <row r="11" spans="1:14" x14ac:dyDescent="0.25">
      <c r="A11" s="7" t="s">
        <v>7</v>
      </c>
      <c r="B11" t="s">
        <v>12</v>
      </c>
      <c r="C11" s="5">
        <v>0.31435819999999998</v>
      </c>
      <c r="D11" s="5">
        <v>0.19278110000000001</v>
      </c>
      <c r="E11" s="5">
        <v>0.21440809999999999</v>
      </c>
      <c r="J11" t="s">
        <v>8</v>
      </c>
      <c r="K11">
        <v>632</v>
      </c>
      <c r="L11">
        <v>34</v>
      </c>
      <c r="M11" s="3">
        <v>12</v>
      </c>
    </row>
    <row r="12" spans="1:14" x14ac:dyDescent="0.25">
      <c r="A12" s="7"/>
      <c r="B12" t="s">
        <v>13</v>
      </c>
      <c r="C12" s="5">
        <v>0.38985370000000003</v>
      </c>
      <c r="D12" s="5">
        <v>0.32728190000000001</v>
      </c>
      <c r="E12" s="5">
        <v>0.50806019999999996</v>
      </c>
      <c r="J12" t="s">
        <v>9</v>
      </c>
      <c r="K12">
        <v>176</v>
      </c>
      <c r="L12">
        <v>202</v>
      </c>
      <c r="M12">
        <v>227</v>
      </c>
    </row>
    <row r="13" spans="1:14" x14ac:dyDescent="0.25">
      <c r="A13" s="7"/>
      <c r="B13" t="s">
        <v>14</v>
      </c>
      <c r="C13" s="5">
        <v>0.18582129999999999</v>
      </c>
      <c r="D13" s="5">
        <v>0.23479530000000001</v>
      </c>
      <c r="E13" s="5">
        <v>0.37085859999999998</v>
      </c>
      <c r="J13" t="s">
        <v>10</v>
      </c>
      <c r="K13" s="2">
        <v>2393</v>
      </c>
      <c r="L13">
        <v>130</v>
      </c>
      <c r="M13" s="3">
        <v>3</v>
      </c>
    </row>
    <row r="14" spans="1:14" x14ac:dyDescent="0.25">
      <c r="A14" s="7"/>
      <c r="B14" t="s">
        <v>15</v>
      </c>
      <c r="C14" s="5">
        <v>0.22738430000000001</v>
      </c>
      <c r="D14" s="5">
        <v>0.132245</v>
      </c>
      <c r="E14" s="5">
        <v>0.1242475</v>
      </c>
      <c r="J14" t="s">
        <v>11</v>
      </c>
      <c r="K14">
        <v>464</v>
      </c>
      <c r="L14">
        <v>87</v>
      </c>
      <c r="M14">
        <v>30</v>
      </c>
    </row>
    <row r="15" spans="1:14" x14ac:dyDescent="0.25">
      <c r="A15" s="7"/>
      <c r="B15" t="s">
        <v>16</v>
      </c>
      <c r="C15" s="5">
        <v>1.24043E-2</v>
      </c>
      <c r="D15" s="5">
        <v>3.7986999999999999E-3</v>
      </c>
      <c r="E15" s="5">
        <v>0</v>
      </c>
    </row>
    <row r="16" spans="1:14" x14ac:dyDescent="0.25">
      <c r="C16" s="5"/>
      <c r="D16" s="5"/>
      <c r="E16" s="5"/>
    </row>
    <row r="17" spans="1:5" x14ac:dyDescent="0.25">
      <c r="A17" s="7" t="s">
        <v>8</v>
      </c>
      <c r="B17" t="s">
        <v>12</v>
      </c>
      <c r="C17" s="5">
        <v>0.24852099999999999</v>
      </c>
      <c r="D17" s="5">
        <v>0.32929120000000001</v>
      </c>
      <c r="E17" s="5">
        <v>3.3605500000000003E-2</v>
      </c>
    </row>
    <row r="18" spans="1:5" x14ac:dyDescent="0.25">
      <c r="A18" s="7"/>
      <c r="B18" t="s">
        <v>13</v>
      </c>
      <c r="C18" s="5">
        <v>0.24365510000000001</v>
      </c>
      <c r="D18" s="5">
        <v>0.35115560000000001</v>
      </c>
      <c r="E18" s="5">
        <v>0.57576970000000005</v>
      </c>
    </row>
    <row r="19" spans="1:5" x14ac:dyDescent="0.25">
      <c r="A19" s="7"/>
      <c r="B19" t="s">
        <v>14</v>
      </c>
      <c r="C19" s="5">
        <v>8.0706399999999998E-2</v>
      </c>
      <c r="D19" s="5">
        <v>5.49889E-2</v>
      </c>
      <c r="E19" s="5">
        <v>0</v>
      </c>
    </row>
    <row r="20" spans="1:5" x14ac:dyDescent="0.25">
      <c r="A20" s="7"/>
      <c r="B20" t="s">
        <v>15</v>
      </c>
      <c r="C20" s="5">
        <v>0.16771179999999999</v>
      </c>
      <c r="D20" s="5">
        <v>0.25891189999999997</v>
      </c>
      <c r="E20" s="5">
        <v>0</v>
      </c>
    </row>
    <row r="21" spans="1:5" x14ac:dyDescent="0.25">
      <c r="A21" s="7"/>
      <c r="B21" t="s">
        <v>16</v>
      </c>
      <c r="C21" s="5">
        <v>2.1142000000000001E-2</v>
      </c>
      <c r="D21" s="5">
        <v>1.9157199999999999E-2</v>
      </c>
      <c r="E21" s="5">
        <v>0</v>
      </c>
    </row>
    <row r="22" spans="1:5" x14ac:dyDescent="0.25">
      <c r="C22" s="5"/>
      <c r="D22" s="5"/>
      <c r="E22" s="5"/>
    </row>
    <row r="23" spans="1:5" x14ac:dyDescent="0.25">
      <c r="A23" s="7" t="s">
        <v>9</v>
      </c>
      <c r="B23" t="s">
        <v>12</v>
      </c>
      <c r="C23" s="5">
        <v>0.35656080000000001</v>
      </c>
      <c r="D23" s="5">
        <v>0.3570294</v>
      </c>
      <c r="E23" s="5">
        <v>0.45629500000000001</v>
      </c>
    </row>
    <row r="24" spans="1:5" x14ac:dyDescent="0.25">
      <c r="A24" s="7"/>
      <c r="B24" t="s">
        <v>13</v>
      </c>
      <c r="C24" s="5">
        <v>0.3934764</v>
      </c>
      <c r="D24" s="5">
        <v>0.4843209</v>
      </c>
      <c r="E24" s="5">
        <v>0.50068109999999999</v>
      </c>
    </row>
    <row r="25" spans="1:5" x14ac:dyDescent="0.25">
      <c r="A25" s="7"/>
      <c r="B25" t="s">
        <v>14</v>
      </c>
      <c r="C25" s="5">
        <v>0.2119685</v>
      </c>
      <c r="D25" s="5">
        <v>0.2420052</v>
      </c>
      <c r="E25" s="5">
        <v>0.29679060000000002</v>
      </c>
    </row>
    <row r="26" spans="1:5" x14ac:dyDescent="0.25">
      <c r="A26" s="7"/>
      <c r="B26" t="s">
        <v>15</v>
      </c>
      <c r="C26" s="5">
        <v>0.31658930000000002</v>
      </c>
      <c r="D26" s="5">
        <v>0.3356171</v>
      </c>
      <c r="E26" s="5">
        <v>0.1765379</v>
      </c>
    </row>
    <row r="27" spans="1:5" x14ac:dyDescent="0.25">
      <c r="A27" s="7"/>
      <c r="B27" t="s">
        <v>16</v>
      </c>
      <c r="C27" s="5">
        <v>4.9287400000000002E-2</v>
      </c>
      <c r="D27" s="5">
        <v>1.32046E-2</v>
      </c>
      <c r="E27" s="5">
        <v>0</v>
      </c>
    </row>
    <row r="28" spans="1:5" x14ac:dyDescent="0.25">
      <c r="C28" s="5"/>
      <c r="D28" s="5"/>
      <c r="E28" s="5"/>
    </row>
    <row r="29" spans="1:5" x14ac:dyDescent="0.25">
      <c r="A29" s="7" t="s">
        <v>10</v>
      </c>
      <c r="B29" t="s">
        <v>12</v>
      </c>
      <c r="C29" s="5">
        <v>8.63709E-2</v>
      </c>
      <c r="D29" s="5">
        <v>0.12626609999999999</v>
      </c>
      <c r="E29" s="5">
        <v>0</v>
      </c>
    </row>
    <row r="30" spans="1:5" x14ac:dyDescent="0.25">
      <c r="A30" s="7"/>
      <c r="B30" t="s">
        <v>13</v>
      </c>
      <c r="C30" s="5">
        <v>0.1406599</v>
      </c>
      <c r="D30" s="5">
        <v>0.171237</v>
      </c>
      <c r="E30" s="5">
        <v>0.27941880000000002</v>
      </c>
    </row>
    <row r="31" spans="1:5" x14ac:dyDescent="0.25">
      <c r="A31" s="7"/>
      <c r="B31" t="s">
        <v>14</v>
      </c>
      <c r="C31" s="5">
        <v>0.102892</v>
      </c>
      <c r="D31" s="5">
        <v>0.29813610000000001</v>
      </c>
      <c r="E31" s="5">
        <v>0.72058120000000003</v>
      </c>
    </row>
    <row r="32" spans="1:5" x14ac:dyDescent="0.25">
      <c r="A32" s="7"/>
      <c r="B32" t="s">
        <v>15</v>
      </c>
      <c r="C32" s="5">
        <v>6.83029E-2</v>
      </c>
      <c r="D32" s="5">
        <v>9.8472100000000007E-2</v>
      </c>
      <c r="E32" s="5">
        <v>0</v>
      </c>
    </row>
    <row r="33" spans="1:5" x14ac:dyDescent="0.25">
      <c r="A33" s="7"/>
      <c r="B33" t="s">
        <v>16</v>
      </c>
      <c r="C33" s="5">
        <v>2.6546999999999999E-3</v>
      </c>
      <c r="D33" s="5">
        <v>0</v>
      </c>
      <c r="E33" s="5">
        <v>0</v>
      </c>
    </row>
    <row r="34" spans="1:5" x14ac:dyDescent="0.25">
      <c r="C34" s="5"/>
      <c r="D34" s="5"/>
      <c r="E34" s="5"/>
    </row>
    <row r="35" spans="1:5" x14ac:dyDescent="0.25">
      <c r="A35" s="7" t="s">
        <v>11</v>
      </c>
      <c r="B35" t="s">
        <v>12</v>
      </c>
      <c r="C35" s="5">
        <v>0.13218740000000001</v>
      </c>
      <c r="D35" s="5">
        <v>0.14632010000000001</v>
      </c>
      <c r="E35" s="5">
        <v>0.26364510000000002</v>
      </c>
    </row>
    <row r="36" spans="1:5" x14ac:dyDescent="0.25">
      <c r="A36" s="7"/>
      <c r="B36" t="s">
        <v>13</v>
      </c>
      <c r="C36" s="5">
        <v>0.1992961</v>
      </c>
      <c r="D36" s="5">
        <v>0.27398020000000001</v>
      </c>
      <c r="E36" s="5">
        <v>0.54689600000000005</v>
      </c>
    </row>
    <row r="37" spans="1:5" x14ac:dyDescent="0.25">
      <c r="A37" s="7"/>
      <c r="B37" t="s">
        <v>14</v>
      </c>
      <c r="C37" s="5">
        <v>0.1230634</v>
      </c>
      <c r="D37" s="5">
        <v>0.1185379</v>
      </c>
      <c r="E37" s="5">
        <v>0.27124090000000001</v>
      </c>
    </row>
    <row r="38" spans="1:5" x14ac:dyDescent="0.25">
      <c r="A38" s="7"/>
      <c r="B38" t="s">
        <v>15</v>
      </c>
      <c r="C38" s="5">
        <v>9.98053E-2</v>
      </c>
      <c r="D38" s="5">
        <v>0.1071047</v>
      </c>
      <c r="E38" s="5">
        <v>0.1713229</v>
      </c>
    </row>
    <row r="39" spans="1:5" x14ac:dyDescent="0.25">
      <c r="A39" s="7"/>
      <c r="B39" t="s">
        <v>16</v>
      </c>
      <c r="C39" s="5">
        <v>0</v>
      </c>
      <c r="D39" s="5">
        <v>0</v>
      </c>
      <c r="E39" s="5">
        <v>0</v>
      </c>
    </row>
    <row r="44" spans="1:5" x14ac:dyDescent="0.25">
      <c r="D44" t="s">
        <v>0</v>
      </c>
      <c r="E44" t="s">
        <v>1</v>
      </c>
    </row>
    <row r="45" spans="1:5" x14ac:dyDescent="0.25">
      <c r="A45" t="s">
        <v>2</v>
      </c>
      <c r="C45" t="s">
        <v>3</v>
      </c>
      <c r="D45" t="s">
        <v>4</v>
      </c>
      <c r="E45" t="s">
        <v>5</v>
      </c>
    </row>
    <row r="47" spans="1:5" x14ac:dyDescent="0.25">
      <c r="A47" s="7" t="s">
        <v>6</v>
      </c>
      <c r="B47" t="s">
        <v>26</v>
      </c>
      <c r="C47" s="5">
        <v>0.69332740000000004</v>
      </c>
      <c r="D47" s="5">
        <v>1</v>
      </c>
      <c r="E47" s="5">
        <v>0.72525890000000004</v>
      </c>
    </row>
    <row r="48" spans="1:5" x14ac:dyDescent="0.25">
      <c r="A48" s="7"/>
      <c r="B48" t="s">
        <v>27</v>
      </c>
      <c r="C48" s="5">
        <v>0.2250897</v>
      </c>
      <c r="D48" s="5">
        <v>0</v>
      </c>
      <c r="E48" s="5">
        <v>0.27474110000000002</v>
      </c>
    </row>
    <row r="49" spans="1:5" x14ac:dyDescent="0.25">
      <c r="A49" s="7"/>
      <c r="B49" t="s">
        <v>30</v>
      </c>
      <c r="C49" s="5">
        <v>7.2401199999999999E-2</v>
      </c>
      <c r="D49" s="5">
        <v>0</v>
      </c>
      <c r="E49" s="5">
        <v>0</v>
      </c>
    </row>
    <row r="50" spans="1:5" x14ac:dyDescent="0.25">
      <c r="A50" s="7"/>
      <c r="B50" t="s">
        <v>28</v>
      </c>
      <c r="C50" s="5">
        <v>6.6559000000000002E-3</v>
      </c>
      <c r="D50" s="5">
        <v>0</v>
      </c>
      <c r="E50" s="5">
        <v>0</v>
      </c>
    </row>
    <row r="51" spans="1:5" x14ac:dyDescent="0.25">
      <c r="A51" s="7"/>
      <c r="B51" t="s">
        <v>29</v>
      </c>
      <c r="C51" s="5">
        <v>2.5259000000000002E-3</v>
      </c>
      <c r="D51" s="5">
        <v>0</v>
      </c>
      <c r="E51" s="5">
        <v>0</v>
      </c>
    </row>
    <row r="52" spans="1:5" x14ac:dyDescent="0.25">
      <c r="C52" s="5"/>
      <c r="D52" s="5"/>
      <c r="E52" s="5"/>
    </row>
    <row r="53" spans="1:5" x14ac:dyDescent="0.25">
      <c r="A53" s="7" t="s">
        <v>7</v>
      </c>
      <c r="B53" t="s">
        <v>26</v>
      </c>
      <c r="C53" s="5">
        <v>0.33389429999999998</v>
      </c>
      <c r="D53" s="5">
        <v>0.36793419999999999</v>
      </c>
      <c r="E53" s="5">
        <v>0.24541379999999999</v>
      </c>
    </row>
    <row r="54" spans="1:5" x14ac:dyDescent="0.25">
      <c r="A54" s="7"/>
      <c r="B54" t="s">
        <v>27</v>
      </c>
      <c r="C54" s="5">
        <v>0.33324740000000003</v>
      </c>
      <c r="D54" s="5">
        <v>0.41838449999999999</v>
      </c>
      <c r="E54" s="5">
        <v>0.40642709999999999</v>
      </c>
    </row>
    <row r="55" spans="1:5" x14ac:dyDescent="0.25">
      <c r="A55" s="7"/>
      <c r="B55" t="s">
        <v>30</v>
      </c>
      <c r="C55" s="5">
        <v>0.21532109999999999</v>
      </c>
      <c r="D55" s="5">
        <v>0.17188629999999999</v>
      </c>
      <c r="E55" s="5">
        <v>0.24404010000000001</v>
      </c>
    </row>
    <row r="56" spans="1:5" x14ac:dyDescent="0.25">
      <c r="A56" s="7"/>
      <c r="B56" t="s">
        <v>28</v>
      </c>
      <c r="C56" s="5">
        <v>0.1042165</v>
      </c>
      <c r="D56" s="5">
        <v>3.8435499999999997E-2</v>
      </c>
      <c r="E56" s="5">
        <v>9.34088E-2</v>
      </c>
    </row>
    <row r="57" spans="1:5" x14ac:dyDescent="0.25">
      <c r="A57" s="7"/>
      <c r="B57" t="s">
        <v>29</v>
      </c>
      <c r="C57" s="5">
        <v>1.33207E-2</v>
      </c>
      <c r="D57" s="5">
        <v>3.3595999999999999E-3</v>
      </c>
      <c r="E57" s="5">
        <v>1.07102E-2</v>
      </c>
    </row>
    <row r="58" spans="1:5" x14ac:dyDescent="0.25">
      <c r="C58" s="5"/>
      <c r="D58" s="5"/>
      <c r="E58" s="5"/>
    </row>
    <row r="59" spans="1:5" x14ac:dyDescent="0.25">
      <c r="A59" s="7" t="s">
        <v>8</v>
      </c>
      <c r="B59" t="s">
        <v>26</v>
      </c>
      <c r="C59" s="5">
        <v>0.49069040000000003</v>
      </c>
      <c r="D59" s="5">
        <v>0.49096689999999998</v>
      </c>
      <c r="E59" s="5">
        <v>0.39062479999999999</v>
      </c>
    </row>
    <row r="60" spans="1:5" x14ac:dyDescent="0.25">
      <c r="A60" s="7"/>
      <c r="B60" t="s">
        <v>27</v>
      </c>
      <c r="C60" s="5">
        <v>0.30469269999999998</v>
      </c>
      <c r="D60" s="5">
        <v>0.2377927</v>
      </c>
      <c r="E60" s="5">
        <v>0.60937520000000001</v>
      </c>
    </row>
    <row r="61" spans="1:5" x14ac:dyDescent="0.25">
      <c r="A61" s="7"/>
      <c r="B61" t="s">
        <v>30</v>
      </c>
      <c r="C61" s="5">
        <v>0.15813740000000001</v>
      </c>
      <c r="D61" s="5">
        <v>3.8009099999999997E-2</v>
      </c>
      <c r="E61" s="5">
        <v>0</v>
      </c>
    </row>
    <row r="62" spans="1:5" x14ac:dyDescent="0.25">
      <c r="A62" s="7"/>
      <c r="B62" t="s">
        <v>28</v>
      </c>
      <c r="C62" s="5">
        <v>4.5149300000000003E-2</v>
      </c>
      <c r="D62" s="5">
        <v>0.2332313</v>
      </c>
      <c r="E62" s="5">
        <v>0</v>
      </c>
    </row>
    <row r="63" spans="1:5" x14ac:dyDescent="0.25">
      <c r="A63" s="7"/>
      <c r="B63" t="s">
        <v>29</v>
      </c>
      <c r="C63" s="5">
        <v>1.3303E-3</v>
      </c>
      <c r="D63" s="5">
        <v>0</v>
      </c>
      <c r="E63" s="5">
        <v>0</v>
      </c>
    </row>
    <row r="64" spans="1:5" x14ac:dyDescent="0.25">
      <c r="C64" s="5"/>
      <c r="D64" s="5"/>
      <c r="E64" s="5"/>
    </row>
    <row r="65" spans="1:5" x14ac:dyDescent="0.25">
      <c r="A65" s="7" t="s">
        <v>9</v>
      </c>
      <c r="B65" t="s">
        <v>26</v>
      </c>
      <c r="C65" s="5">
        <v>0.26775880000000002</v>
      </c>
      <c r="D65" s="5">
        <v>0.1966193</v>
      </c>
      <c r="E65" s="5">
        <v>0.24052960000000001</v>
      </c>
    </row>
    <row r="66" spans="1:5" x14ac:dyDescent="0.25">
      <c r="A66" s="7"/>
      <c r="B66" t="s">
        <v>27</v>
      </c>
      <c r="C66" s="5">
        <v>0.34647509999999998</v>
      </c>
      <c r="D66" s="5">
        <v>0.39388139999999999</v>
      </c>
      <c r="E66" s="5">
        <v>0.32423669999999999</v>
      </c>
    </row>
    <row r="67" spans="1:5" x14ac:dyDescent="0.25">
      <c r="A67" s="7"/>
      <c r="B67" t="s">
        <v>30</v>
      </c>
      <c r="C67" s="5">
        <v>0.21018400000000001</v>
      </c>
      <c r="D67" s="5">
        <v>0.2223301</v>
      </c>
      <c r="E67" s="5">
        <v>0.22339719999999999</v>
      </c>
    </row>
    <row r="68" spans="1:5" x14ac:dyDescent="0.25">
      <c r="A68" s="7"/>
      <c r="B68" t="s">
        <v>28</v>
      </c>
      <c r="C68" s="5">
        <v>0.14128930000000001</v>
      </c>
      <c r="D68" s="5">
        <v>0.15504100000000001</v>
      </c>
      <c r="E68" s="5">
        <v>0.18807270000000001</v>
      </c>
    </row>
    <row r="69" spans="1:5" x14ac:dyDescent="0.25">
      <c r="A69" s="7"/>
      <c r="B69" t="s">
        <v>29</v>
      </c>
      <c r="C69" s="5">
        <v>3.4292900000000001E-2</v>
      </c>
      <c r="D69" s="5">
        <v>3.21281E-2</v>
      </c>
      <c r="E69" s="5">
        <v>2.3763900000000001E-2</v>
      </c>
    </row>
    <row r="70" spans="1:5" x14ac:dyDescent="0.25">
      <c r="C70" s="5"/>
      <c r="D70" s="5"/>
      <c r="E70" s="5"/>
    </row>
    <row r="71" spans="1:5" x14ac:dyDescent="0.25">
      <c r="A71" s="7" t="s">
        <v>10</v>
      </c>
      <c r="B71" t="s">
        <v>26</v>
      </c>
      <c r="C71" s="5">
        <v>0.6668212</v>
      </c>
      <c r="D71" s="5">
        <v>0.45316279999999998</v>
      </c>
      <c r="E71" s="5">
        <v>0</v>
      </c>
    </row>
    <row r="72" spans="1:5" x14ac:dyDescent="0.25">
      <c r="A72" s="7"/>
      <c r="B72" t="s">
        <v>27</v>
      </c>
      <c r="C72" s="5">
        <v>0.27507700000000002</v>
      </c>
      <c r="D72" s="5">
        <v>0.41713990000000001</v>
      </c>
      <c r="E72" s="5">
        <v>1</v>
      </c>
    </row>
    <row r="73" spans="1:5" x14ac:dyDescent="0.25">
      <c r="A73" s="7"/>
      <c r="B73" t="s">
        <v>30</v>
      </c>
      <c r="C73" s="5">
        <v>4.9697400000000003E-2</v>
      </c>
      <c r="D73" s="5">
        <v>0.1121207</v>
      </c>
      <c r="E73" s="5">
        <v>0</v>
      </c>
    </row>
    <row r="74" spans="1:5" x14ac:dyDescent="0.25">
      <c r="A74" s="7"/>
      <c r="B74" t="s">
        <v>28</v>
      </c>
      <c r="C74" s="5">
        <v>7.2088999999999999E-3</v>
      </c>
      <c r="D74" s="5">
        <v>1.7576700000000001E-2</v>
      </c>
      <c r="E74" s="5">
        <v>0</v>
      </c>
    </row>
    <row r="75" spans="1:5" x14ac:dyDescent="0.25">
      <c r="A75" s="7"/>
      <c r="B75" t="s">
        <v>29</v>
      </c>
      <c r="C75" s="5">
        <v>1.1954999999999999E-3</v>
      </c>
      <c r="D75" s="5">
        <v>0</v>
      </c>
      <c r="E75" s="5">
        <v>0</v>
      </c>
    </row>
    <row r="76" spans="1:5" x14ac:dyDescent="0.25">
      <c r="C76" s="5"/>
      <c r="D76" s="5"/>
      <c r="E76" s="5"/>
    </row>
    <row r="77" spans="1:5" x14ac:dyDescent="0.25">
      <c r="A77" s="7" t="s">
        <v>11</v>
      </c>
      <c r="B77" t="s">
        <v>26</v>
      </c>
      <c r="C77" s="5">
        <v>0.61295710000000003</v>
      </c>
      <c r="D77" s="5">
        <v>0.53791599999999995</v>
      </c>
      <c r="E77" s="5">
        <v>0.22514339999999999</v>
      </c>
    </row>
    <row r="78" spans="1:5" x14ac:dyDescent="0.25">
      <c r="A78" s="7"/>
      <c r="B78" t="s">
        <v>27</v>
      </c>
      <c r="C78" s="5">
        <v>0.2499265</v>
      </c>
      <c r="D78" s="5">
        <v>0.31138939999999998</v>
      </c>
      <c r="E78" s="5">
        <v>0.54228290000000001</v>
      </c>
    </row>
    <row r="79" spans="1:5" x14ac:dyDescent="0.25">
      <c r="A79" s="7"/>
      <c r="B79" t="s">
        <v>30</v>
      </c>
      <c r="C79" s="5">
        <v>0.1094985</v>
      </c>
      <c r="D79" s="5">
        <v>0.1175302</v>
      </c>
      <c r="E79" s="5">
        <v>7.6176300000000002E-2</v>
      </c>
    </row>
    <row r="80" spans="1:5" x14ac:dyDescent="0.25">
      <c r="A80" s="7"/>
      <c r="B80" t="s">
        <v>28</v>
      </c>
      <c r="C80" s="5">
        <v>2.5042700000000001E-2</v>
      </c>
      <c r="D80" s="5">
        <v>3.3164300000000001E-2</v>
      </c>
      <c r="E80" s="5">
        <v>6.7120299999999994E-2</v>
      </c>
    </row>
    <row r="81" spans="1:5" x14ac:dyDescent="0.25">
      <c r="A81" s="7"/>
      <c r="B81" t="s">
        <v>29</v>
      </c>
      <c r="C81" s="5">
        <v>2.5752000000000001E-3</v>
      </c>
      <c r="D81" s="5">
        <v>0</v>
      </c>
      <c r="E81" s="5">
        <v>8.9277099999999998E-2</v>
      </c>
    </row>
  </sheetData>
  <mergeCells count="15">
    <mergeCell ref="A65:A69"/>
    <mergeCell ref="A71:A75"/>
    <mergeCell ref="A77:A81"/>
    <mergeCell ref="A3:E3"/>
    <mergeCell ref="J5:M5"/>
    <mergeCell ref="J3:N3"/>
    <mergeCell ref="A47:A51"/>
    <mergeCell ref="A53:A57"/>
    <mergeCell ref="A59:A63"/>
    <mergeCell ref="A5:A9"/>
    <mergeCell ref="A11:A15"/>
    <mergeCell ref="A17:A21"/>
    <mergeCell ref="A23:A27"/>
    <mergeCell ref="A29:A33"/>
    <mergeCell ref="A35:A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O84"/>
  <sheetViews>
    <sheetView tabSelected="1" workbookViewId="0">
      <selection activeCell="K22" sqref="K22"/>
    </sheetView>
  </sheetViews>
  <sheetFormatPr defaultRowHeight="15" x14ac:dyDescent="0.25"/>
  <cols>
    <col min="1" max="1" width="25.140625" bestFit="1" customWidth="1"/>
    <col min="2" max="2" width="13.28515625" bestFit="1" customWidth="1"/>
    <col min="9" max="9" width="9.140625" style="9"/>
    <col min="13" max="13" width="9.140625" style="9"/>
    <col min="20" max="20" width="9.140625" style="9"/>
  </cols>
  <sheetData>
    <row r="2" spans="1:41" x14ac:dyDescent="0.25">
      <c r="A2" s="7" t="s">
        <v>33</v>
      </c>
      <c r="B2" s="7"/>
      <c r="C2" s="7"/>
      <c r="D2" s="7"/>
      <c r="E2" s="7"/>
      <c r="F2" s="7"/>
      <c r="G2" s="7"/>
      <c r="H2" s="7"/>
      <c r="J2" s="7" t="s">
        <v>34</v>
      </c>
      <c r="K2" s="7"/>
      <c r="L2" s="7"/>
      <c r="N2" s="7" t="s">
        <v>35</v>
      </c>
      <c r="O2" s="7"/>
      <c r="P2" s="7"/>
      <c r="Q2" s="7"/>
      <c r="R2" s="7"/>
      <c r="S2" s="7"/>
      <c r="U2" s="7" t="s">
        <v>36</v>
      </c>
      <c r="V2" s="7"/>
      <c r="W2" s="7"/>
      <c r="X2" s="7"/>
      <c r="Y2" s="7"/>
      <c r="Z2" s="7"/>
    </row>
    <row r="3" spans="1:41" x14ac:dyDescent="0.25">
      <c r="C3" s="7" t="s">
        <v>20</v>
      </c>
      <c r="D3" s="7"/>
      <c r="E3" s="7"/>
      <c r="F3" s="7" t="s">
        <v>21</v>
      </c>
      <c r="G3" s="7"/>
      <c r="H3" s="7"/>
      <c r="N3" s="7" t="s">
        <v>20</v>
      </c>
      <c r="O3" s="7"/>
      <c r="P3" s="7"/>
      <c r="Q3" s="7" t="s">
        <v>21</v>
      </c>
      <c r="R3" s="7"/>
      <c r="S3" s="7"/>
      <c r="U3" s="7" t="s">
        <v>20</v>
      </c>
      <c r="V3" s="7"/>
      <c r="W3" s="7"/>
      <c r="X3" s="7" t="s">
        <v>21</v>
      </c>
      <c r="Y3" s="7"/>
      <c r="Z3" s="7"/>
    </row>
    <row r="4" spans="1:41" x14ac:dyDescent="0.25">
      <c r="A4" t="s">
        <v>17</v>
      </c>
      <c r="B4" t="s">
        <v>18</v>
      </c>
      <c r="C4" t="s">
        <v>3</v>
      </c>
      <c r="D4" t="s">
        <v>4</v>
      </c>
      <c r="E4" t="s">
        <v>5</v>
      </c>
      <c r="F4" t="s">
        <v>3</v>
      </c>
      <c r="G4" t="s">
        <v>4</v>
      </c>
      <c r="H4" t="s">
        <v>5</v>
      </c>
      <c r="J4" t="s">
        <v>31</v>
      </c>
      <c r="L4" t="s">
        <v>32</v>
      </c>
      <c r="N4" t="s">
        <v>3</v>
      </c>
      <c r="O4" t="s">
        <v>4</v>
      </c>
      <c r="P4" t="s">
        <v>5</v>
      </c>
      <c r="Q4" t="s">
        <v>3</v>
      </c>
      <c r="R4" t="s">
        <v>4</v>
      </c>
      <c r="S4" t="s">
        <v>5</v>
      </c>
      <c r="U4" t="s">
        <v>3</v>
      </c>
      <c r="V4" t="s">
        <v>4</v>
      </c>
      <c r="W4" t="s">
        <v>5</v>
      </c>
      <c r="X4" t="s">
        <v>3</v>
      </c>
      <c r="Y4" t="s">
        <v>4</v>
      </c>
      <c r="Z4" t="s">
        <v>5</v>
      </c>
      <c r="AH4" s="4" t="s">
        <v>25</v>
      </c>
      <c r="AI4" s="4"/>
      <c r="AJ4" s="4"/>
      <c r="AK4" s="4"/>
      <c r="AL4" s="4"/>
    </row>
    <row r="5" spans="1:41" x14ac:dyDescent="0.25">
      <c r="N5" s="3">
        <v>25324</v>
      </c>
      <c r="O5" s="3">
        <v>235523</v>
      </c>
      <c r="P5" s="3">
        <v>23425</v>
      </c>
      <c r="Q5" s="3">
        <v>2341</v>
      </c>
      <c r="R5" s="3">
        <v>2352523</v>
      </c>
      <c r="S5" s="3">
        <v>2343432</v>
      </c>
      <c r="AH5" s="4"/>
      <c r="AI5" s="4"/>
      <c r="AJ5" s="4"/>
      <c r="AK5" s="4"/>
      <c r="AL5" s="4"/>
    </row>
    <row r="6" spans="1:41" x14ac:dyDescent="0.25">
      <c r="A6" s="7" t="s">
        <v>6</v>
      </c>
      <c r="B6" t="s">
        <v>12</v>
      </c>
      <c r="C6" s="5">
        <v>0.1703788</v>
      </c>
      <c r="D6" s="5">
        <v>0</v>
      </c>
      <c r="E6" s="5">
        <v>0</v>
      </c>
      <c r="F6" s="5">
        <v>0.1327904</v>
      </c>
      <c r="G6" s="5">
        <v>0</v>
      </c>
      <c r="H6" s="5">
        <v>0</v>
      </c>
      <c r="J6">
        <f>+C6/C$18</f>
        <v>0.92276762913990495</v>
      </c>
      <c r="L6">
        <f>+F6/F$18</f>
        <v>0.45068541038076848</v>
      </c>
      <c r="N6">
        <f>N$5*U18*$J6</f>
        <v>14887.859476239948</v>
      </c>
      <c r="O6">
        <f t="shared" ref="O6:P6" si="0">O$5*V18*$J6</f>
        <v>145895.64311341822</v>
      </c>
      <c r="P6">
        <f t="shared" si="0"/>
        <v>14486.930413786045</v>
      </c>
      <c r="Q6">
        <f>Q$5*X18*$L6</f>
        <v>699.07914198173376</v>
      </c>
      <c r="R6">
        <f t="shared" ref="R6:S6" si="1">R$5*Y18*$L6</f>
        <v>745672.27329879883</v>
      </c>
      <c r="S6">
        <f t="shared" si="1"/>
        <v>745008.6421417424</v>
      </c>
    </row>
    <row r="7" spans="1:41" x14ac:dyDescent="0.25">
      <c r="A7" s="7"/>
      <c r="B7" t="s">
        <v>13</v>
      </c>
      <c r="C7" s="5">
        <v>7.6176199999999999E-2</v>
      </c>
      <c r="D7" s="5">
        <v>0</v>
      </c>
      <c r="E7" s="5">
        <v>0.32980579999999998</v>
      </c>
      <c r="F7" s="5">
        <v>0.1214401</v>
      </c>
      <c r="G7" s="5">
        <v>0</v>
      </c>
      <c r="H7" s="5">
        <v>0.24074380000000001</v>
      </c>
      <c r="J7">
        <f>+C7/C$19</f>
        <v>0.32792588797961231</v>
      </c>
      <c r="L7">
        <f>+F7/F$19</f>
        <v>0.48218222216575235</v>
      </c>
      <c r="N7">
        <f t="shared" ref="N7:N10" si="2">N$5*U19*$J7</f>
        <v>0</v>
      </c>
      <c r="O7">
        <f t="shared" ref="O7:O10" si="3">O$5*V19*$J7</f>
        <v>0</v>
      </c>
      <c r="P7">
        <f t="shared" ref="P7:P10" si="4">P$5*W19*$J7</f>
        <v>0</v>
      </c>
      <c r="Q7">
        <f t="shared" ref="Q7:Q10" si="5">Q$5*X19*$L7</f>
        <v>0</v>
      </c>
      <c r="R7">
        <f t="shared" ref="R7:R10" si="6">R$5*Y19*$L7</f>
        <v>0</v>
      </c>
      <c r="S7">
        <f t="shared" ref="S7:S10" si="7">S$5*Z19*$L7</f>
        <v>0</v>
      </c>
      <c r="AI7" s="1" t="s">
        <v>24</v>
      </c>
      <c r="AJ7" s="1"/>
      <c r="AK7" s="1"/>
      <c r="AL7" s="1"/>
      <c r="AM7" s="1"/>
      <c r="AN7" s="1"/>
      <c r="AO7" s="1"/>
    </row>
    <row r="8" spans="1:41" x14ac:dyDescent="0.25">
      <c r="A8" s="7"/>
      <c r="B8" t="s">
        <v>14</v>
      </c>
      <c r="C8" s="5">
        <v>3.9877900000000001E-2</v>
      </c>
      <c r="D8" s="5">
        <v>0</v>
      </c>
      <c r="E8" s="5">
        <v>0</v>
      </c>
      <c r="F8" s="5">
        <v>0.12312629999999999</v>
      </c>
      <c r="G8" s="5">
        <v>0</v>
      </c>
      <c r="H8" s="5">
        <v>0</v>
      </c>
      <c r="J8">
        <f>+C8/C$20</f>
        <v>0.57879115105386758</v>
      </c>
      <c r="L8">
        <f>+F8/F$20</f>
        <v>1.3798585919034956</v>
      </c>
      <c r="N8">
        <f t="shared" si="2"/>
        <v>0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7"/>
        <v>0</v>
      </c>
      <c r="AJ8" s="1" t="s">
        <v>20</v>
      </c>
      <c r="AK8" s="1"/>
      <c r="AL8" s="1"/>
      <c r="AM8" s="1" t="s">
        <v>21</v>
      </c>
      <c r="AN8" s="1"/>
      <c r="AO8" s="1"/>
    </row>
    <row r="9" spans="1:41" x14ac:dyDescent="0.25">
      <c r="A9" s="7"/>
      <c r="B9" t="s">
        <v>15</v>
      </c>
      <c r="C9" s="5">
        <v>5.8164399999999998E-2</v>
      </c>
      <c r="D9" s="5">
        <v>0</v>
      </c>
      <c r="E9" s="5">
        <v>0</v>
      </c>
      <c r="F9" s="5">
        <v>8.1586199999999998E-2</v>
      </c>
      <c r="G9" s="5">
        <v>0</v>
      </c>
      <c r="H9" s="5">
        <v>0</v>
      </c>
      <c r="J9">
        <f>+C9/C$21</f>
        <v>0.65380292075824609</v>
      </c>
      <c r="L9">
        <f>+F9/F$21</f>
        <v>0.36330805184071591</v>
      </c>
      <c r="N9">
        <f t="shared" si="2"/>
        <v>0</v>
      </c>
      <c r="O9">
        <f t="shared" si="3"/>
        <v>0</v>
      </c>
      <c r="P9">
        <f t="shared" si="4"/>
        <v>0</v>
      </c>
      <c r="Q9">
        <f t="shared" si="5"/>
        <v>0</v>
      </c>
      <c r="R9">
        <f t="shared" si="6"/>
        <v>0</v>
      </c>
      <c r="S9">
        <f t="shared" si="7"/>
        <v>0</v>
      </c>
      <c r="AI9" t="s">
        <v>2</v>
      </c>
      <c r="AJ9" t="s">
        <v>3</v>
      </c>
      <c r="AK9" t="s">
        <v>4</v>
      </c>
      <c r="AL9" t="s">
        <v>5</v>
      </c>
      <c r="AM9" t="s">
        <v>3</v>
      </c>
      <c r="AN9" t="s">
        <v>4</v>
      </c>
      <c r="AO9" t="s">
        <v>5</v>
      </c>
    </row>
    <row r="10" spans="1:41" x14ac:dyDescent="0.25">
      <c r="A10" s="7"/>
      <c r="B10" t="s">
        <v>16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J10">
        <f>+C10/C$22</f>
        <v>0</v>
      </c>
      <c r="L10">
        <f>+F10/F$22</f>
        <v>0</v>
      </c>
      <c r="N10">
        <f t="shared" si="2"/>
        <v>0</v>
      </c>
      <c r="O10">
        <f t="shared" si="3"/>
        <v>0</v>
      </c>
      <c r="P10">
        <f t="shared" si="4"/>
        <v>0</v>
      </c>
      <c r="Q10">
        <f t="shared" si="5"/>
        <v>0</v>
      </c>
      <c r="R10">
        <f t="shared" si="6"/>
        <v>0</v>
      </c>
      <c r="S10">
        <f t="shared" si="7"/>
        <v>0</v>
      </c>
    </row>
    <row r="11" spans="1:41" x14ac:dyDescent="0.25">
      <c r="C11" s="5"/>
      <c r="D11" s="5"/>
      <c r="E11" s="5"/>
      <c r="F11" s="5"/>
      <c r="G11" s="5"/>
      <c r="H11" s="5"/>
      <c r="N11" s="3">
        <v>48551</v>
      </c>
      <c r="O11" s="3">
        <v>264493</v>
      </c>
      <c r="P11" s="3">
        <v>196124</v>
      </c>
      <c r="Q11" s="3">
        <v>61170</v>
      </c>
      <c r="R11" s="3">
        <v>353299</v>
      </c>
      <c r="S11" s="3">
        <v>323256</v>
      </c>
      <c r="AI11" t="s">
        <v>6</v>
      </c>
      <c r="AJ11">
        <v>165</v>
      </c>
      <c r="AK11" s="3">
        <v>7</v>
      </c>
      <c r="AL11" s="3">
        <v>3</v>
      </c>
      <c r="AM11">
        <v>165</v>
      </c>
      <c r="AN11" s="3">
        <v>2</v>
      </c>
      <c r="AO11" s="3">
        <v>7</v>
      </c>
    </row>
    <row r="12" spans="1:41" x14ac:dyDescent="0.25">
      <c r="A12" s="7" t="s">
        <v>7</v>
      </c>
      <c r="B12" t="s">
        <v>12</v>
      </c>
      <c r="C12" s="5">
        <v>0.27730860000000002</v>
      </c>
      <c r="D12" s="5">
        <v>0.22703770000000001</v>
      </c>
      <c r="E12" s="5">
        <v>0.24191289999999999</v>
      </c>
      <c r="F12" s="5">
        <v>0.34909119999999999</v>
      </c>
      <c r="G12" s="5">
        <v>0.16245399999999999</v>
      </c>
      <c r="H12" s="5">
        <v>0.19349459999999999</v>
      </c>
      <c r="J12">
        <f>+C12/C$18</f>
        <v>1.501896945876519</v>
      </c>
      <c r="L12">
        <f t="shared" ref="L12" si="8">+F12/F$18</f>
        <v>1.1848018435994991</v>
      </c>
      <c r="N12">
        <f>+N$11*U18*$J12</f>
        <v>46456.439180324734</v>
      </c>
      <c r="O12">
        <f t="shared" ref="O12:P16" si="9">+O$11*V18*$J12</f>
        <v>266668.03696440859</v>
      </c>
      <c r="P12">
        <f t="shared" si="9"/>
        <v>197412.79613809055</v>
      </c>
      <c r="Q12">
        <f>+Q$11*X18*$L12</f>
        <v>48021.490244977445</v>
      </c>
      <c r="R12">
        <f t="shared" ref="R12:S16" si="10">+R$11*Y18*$L12</f>
        <v>294393.85929088976</v>
      </c>
      <c r="S12">
        <f t="shared" si="10"/>
        <v>270164.18257389462</v>
      </c>
      <c r="AI12" t="s">
        <v>7</v>
      </c>
      <c r="AJ12">
        <v>122</v>
      </c>
      <c r="AK12">
        <v>544</v>
      </c>
      <c r="AL12">
        <v>456</v>
      </c>
      <c r="AM12">
        <v>131</v>
      </c>
      <c r="AN12">
        <v>620</v>
      </c>
      <c r="AO12">
        <v>616</v>
      </c>
    </row>
    <row r="13" spans="1:41" x14ac:dyDescent="0.25">
      <c r="A13" s="7"/>
      <c r="B13" t="s">
        <v>13</v>
      </c>
      <c r="C13" s="5">
        <v>0.40739609999999998</v>
      </c>
      <c r="D13" s="5">
        <v>0.3949201</v>
      </c>
      <c r="E13" s="5">
        <v>0.59414339999999999</v>
      </c>
      <c r="F13" s="5">
        <v>0.37340820000000002</v>
      </c>
      <c r="G13" s="5">
        <v>0.26740229999999998</v>
      </c>
      <c r="H13" s="5">
        <v>0.4426061</v>
      </c>
      <c r="J13">
        <f>+C13/C$19</f>
        <v>1.7537725411864982</v>
      </c>
      <c r="L13">
        <f t="shared" ref="L13" si="11">+F13/F$19</f>
        <v>1.4826304956181171</v>
      </c>
      <c r="N13">
        <f t="shared" ref="N13:N16" si="12">+N$11*U19*$J13</f>
        <v>0</v>
      </c>
      <c r="O13">
        <f t="shared" si="9"/>
        <v>0</v>
      </c>
      <c r="P13">
        <f t="shared" si="9"/>
        <v>0</v>
      </c>
      <c r="Q13">
        <f t="shared" ref="Q13:Q16" si="13">+Q$11*X19*$L13</f>
        <v>0</v>
      </c>
      <c r="R13">
        <f t="shared" si="10"/>
        <v>0</v>
      </c>
      <c r="S13">
        <f t="shared" si="10"/>
        <v>0</v>
      </c>
      <c r="AI13" t="s">
        <v>8</v>
      </c>
      <c r="AJ13">
        <v>239</v>
      </c>
      <c r="AK13" s="3">
        <v>11</v>
      </c>
      <c r="AL13" s="3">
        <v>2</v>
      </c>
      <c r="AM13">
        <v>393</v>
      </c>
      <c r="AN13" s="3">
        <v>23</v>
      </c>
      <c r="AO13" s="3">
        <v>10</v>
      </c>
    </row>
    <row r="14" spans="1:41" x14ac:dyDescent="0.25">
      <c r="A14" s="7"/>
      <c r="B14" t="s">
        <v>14</v>
      </c>
      <c r="C14" s="5">
        <v>0.1405575</v>
      </c>
      <c r="D14" s="5">
        <v>0.22481290000000001</v>
      </c>
      <c r="E14" s="5">
        <v>0.4057326</v>
      </c>
      <c r="F14" s="5">
        <v>0.2282546</v>
      </c>
      <c r="G14" s="5">
        <v>0.2436325</v>
      </c>
      <c r="H14" s="5">
        <v>0.34434189999999998</v>
      </c>
      <c r="J14">
        <f>+C14/C$20</f>
        <v>2.0400632233456122</v>
      </c>
      <c r="L14">
        <f t="shared" ref="L14" si="14">+F14/F$20</f>
        <v>2.5580162073537145</v>
      </c>
      <c r="N14">
        <f t="shared" si="12"/>
        <v>0</v>
      </c>
      <c r="O14">
        <f t="shared" si="9"/>
        <v>0</v>
      </c>
      <c r="P14">
        <f t="shared" si="9"/>
        <v>0</v>
      </c>
      <c r="Q14">
        <f t="shared" si="13"/>
        <v>0</v>
      </c>
      <c r="R14">
        <f t="shared" si="10"/>
        <v>0</v>
      </c>
      <c r="S14">
        <f t="shared" si="10"/>
        <v>0</v>
      </c>
      <c r="AI14" t="s">
        <v>9</v>
      </c>
      <c r="AJ14">
        <v>68</v>
      </c>
      <c r="AK14">
        <v>81</v>
      </c>
      <c r="AL14">
        <v>73</v>
      </c>
      <c r="AM14">
        <v>108</v>
      </c>
      <c r="AN14">
        <v>121</v>
      </c>
      <c r="AO14">
        <v>154</v>
      </c>
    </row>
    <row r="15" spans="1:41" x14ac:dyDescent="0.25">
      <c r="A15" s="7"/>
      <c r="B15" t="s">
        <v>15</v>
      </c>
      <c r="C15" s="5">
        <v>0.15526980000000001</v>
      </c>
      <c r="D15" s="5">
        <v>0.10547090000000001</v>
      </c>
      <c r="E15" s="5">
        <v>0.13488849999999999</v>
      </c>
      <c r="F15" s="5">
        <v>0.29498950000000002</v>
      </c>
      <c r="G15" s="5">
        <v>0.1559478</v>
      </c>
      <c r="H15" s="5">
        <v>0.1161565</v>
      </c>
      <c r="J15">
        <f>+C15/C$21</f>
        <v>1.7453261573324701</v>
      </c>
      <c r="L15">
        <f t="shared" ref="L15" si="15">+F15/F$21</f>
        <v>1.3136052489081103</v>
      </c>
      <c r="N15">
        <f t="shared" si="12"/>
        <v>0</v>
      </c>
      <c r="O15">
        <f t="shared" si="9"/>
        <v>0</v>
      </c>
      <c r="P15">
        <f t="shared" si="9"/>
        <v>0</v>
      </c>
      <c r="Q15">
        <f t="shared" si="13"/>
        <v>0</v>
      </c>
      <c r="R15">
        <f t="shared" si="10"/>
        <v>0</v>
      </c>
      <c r="S15">
        <f t="shared" si="10"/>
        <v>0</v>
      </c>
      <c r="AI15" t="s">
        <v>10</v>
      </c>
      <c r="AJ15" s="2">
        <v>1147</v>
      </c>
      <c r="AK15">
        <v>58</v>
      </c>
      <c r="AL15" s="3">
        <v>1</v>
      </c>
      <c r="AM15" s="2">
        <v>1246</v>
      </c>
      <c r="AN15">
        <v>72</v>
      </c>
      <c r="AO15" s="3">
        <v>2</v>
      </c>
    </row>
    <row r="16" spans="1:41" x14ac:dyDescent="0.25">
      <c r="A16" s="7"/>
      <c r="B16" t="s">
        <v>16</v>
      </c>
      <c r="C16" s="5">
        <v>2.1800699999999999E-2</v>
      </c>
      <c r="D16" s="5">
        <v>8.0894999999999995E-3</v>
      </c>
      <c r="E16" s="5">
        <v>0</v>
      </c>
      <c r="F16" s="5">
        <v>3.5953999999999999E-3</v>
      </c>
      <c r="G16" s="5">
        <v>0</v>
      </c>
      <c r="H16" s="5">
        <v>0</v>
      </c>
      <c r="J16">
        <f>+C16/C$22</f>
        <v>0.8863226110713589</v>
      </c>
      <c r="L16">
        <f t="shared" ref="L16" si="16">+F16/F$22</f>
        <v>0.19280661958311213</v>
      </c>
      <c r="N16">
        <f t="shared" si="12"/>
        <v>0</v>
      </c>
      <c r="O16">
        <f t="shared" si="9"/>
        <v>0</v>
      </c>
      <c r="P16">
        <f t="shared" si="9"/>
        <v>0</v>
      </c>
      <c r="Q16">
        <f t="shared" si="13"/>
        <v>0</v>
      </c>
      <c r="R16">
        <f t="shared" si="10"/>
        <v>0</v>
      </c>
      <c r="S16">
        <f t="shared" si="10"/>
        <v>0</v>
      </c>
      <c r="AI16" t="s">
        <v>11</v>
      </c>
      <c r="AJ16">
        <v>207</v>
      </c>
      <c r="AK16">
        <v>43</v>
      </c>
      <c r="AL16" s="3">
        <v>12</v>
      </c>
      <c r="AM16">
        <v>257</v>
      </c>
      <c r="AN16">
        <v>44</v>
      </c>
      <c r="AO16" s="3">
        <v>18</v>
      </c>
    </row>
    <row r="17" spans="1:35" x14ac:dyDescent="0.25">
      <c r="C17" s="5"/>
      <c r="D17" s="5"/>
      <c r="E17" s="5"/>
      <c r="F17" s="5"/>
      <c r="G17" s="5"/>
      <c r="H17" s="5"/>
      <c r="N17" s="3">
        <v>206216</v>
      </c>
      <c r="O17" s="3">
        <v>82735</v>
      </c>
      <c r="P17" s="3">
        <v>67325</v>
      </c>
      <c r="Q17" s="3">
        <v>262841</v>
      </c>
      <c r="R17" s="3">
        <v>116299</v>
      </c>
      <c r="S17" s="3">
        <v>133309</v>
      </c>
    </row>
    <row r="18" spans="1:35" x14ac:dyDescent="0.25">
      <c r="A18" s="7" t="s">
        <v>8</v>
      </c>
      <c r="B18" t="s">
        <v>12</v>
      </c>
      <c r="C18" s="5">
        <v>0.18463889999999999</v>
      </c>
      <c r="D18" s="5">
        <v>0.29039979999999999</v>
      </c>
      <c r="E18" s="5">
        <v>0</v>
      </c>
      <c r="F18" s="5">
        <v>0.29464099999999999</v>
      </c>
      <c r="G18" s="5">
        <v>0.34383150000000001</v>
      </c>
      <c r="H18" s="5">
        <v>7.0008299999999996E-2</v>
      </c>
      <c r="N18">
        <f>+N$17*U18</f>
        <v>131380.21359999999</v>
      </c>
      <c r="O18">
        <f t="shared" ref="O18:S18" si="17">+O$17*V18</f>
        <v>55540.005499999999</v>
      </c>
      <c r="P18">
        <f t="shared" si="17"/>
        <v>45121.215000000004</v>
      </c>
      <c r="Q18">
        <f t="shared" si="17"/>
        <v>174158.4466</v>
      </c>
      <c r="R18">
        <f t="shared" si="17"/>
        <v>81793.0867</v>
      </c>
      <c r="S18">
        <f t="shared" si="17"/>
        <v>94036.168600000005</v>
      </c>
      <c r="U18" s="6">
        <v>0.6371</v>
      </c>
      <c r="V18" s="6">
        <v>0.67130000000000001</v>
      </c>
      <c r="W18" s="6">
        <v>0.67020000000000002</v>
      </c>
      <c r="X18" s="6">
        <v>0.66259999999999997</v>
      </c>
      <c r="Y18" s="6">
        <v>0.70330000000000004</v>
      </c>
      <c r="Z18" s="6">
        <v>0.70540000000000003</v>
      </c>
      <c r="AA18" s="6"/>
      <c r="AB18" s="6"/>
      <c r="AC18" s="6"/>
      <c r="AD18" s="6"/>
      <c r="AE18" s="6"/>
      <c r="AF18" s="6"/>
    </row>
    <row r="19" spans="1:35" x14ac:dyDescent="0.25">
      <c r="A19" s="7"/>
      <c r="B19" t="s">
        <v>13</v>
      </c>
      <c r="C19" s="5">
        <v>0.232297</v>
      </c>
      <c r="D19" s="5">
        <v>0.26631250000000001</v>
      </c>
      <c r="E19" s="5">
        <v>1</v>
      </c>
      <c r="F19" s="5">
        <v>0.2518552</v>
      </c>
      <c r="G19" s="5">
        <v>0.38287599999999999</v>
      </c>
      <c r="H19" s="5">
        <v>0.11622689999999999</v>
      </c>
      <c r="N19">
        <f t="shared" ref="N19:N22" si="18">+N$17*U19</f>
        <v>0</v>
      </c>
      <c r="O19">
        <f t="shared" ref="O19:O22" si="19">+O$17*V19</f>
        <v>0</v>
      </c>
      <c r="P19">
        <f t="shared" ref="P19:P22" si="20">+P$17*W19</f>
        <v>0</v>
      </c>
      <c r="Q19">
        <f t="shared" ref="Q19:Q22" si="21">+Q$17*X19</f>
        <v>0</v>
      </c>
      <c r="R19">
        <f t="shared" ref="R19:R22" si="22">+R$17*Y19</f>
        <v>0</v>
      </c>
      <c r="S19">
        <f t="shared" ref="S19:S22" si="23">+S$17*Z19</f>
        <v>0</v>
      </c>
      <c r="AI19" t="s">
        <v>23</v>
      </c>
    </row>
    <row r="20" spans="1:35" x14ac:dyDescent="0.25">
      <c r="A20" s="7"/>
      <c r="B20" t="s">
        <v>14</v>
      </c>
      <c r="C20" s="5">
        <v>6.8898600000000004E-2</v>
      </c>
      <c r="D20" s="5">
        <v>0.2020689</v>
      </c>
      <c r="E20" s="5">
        <v>0</v>
      </c>
      <c r="F20" s="5">
        <v>8.9231099999999994E-2</v>
      </c>
      <c r="G20" s="5">
        <v>0</v>
      </c>
      <c r="H20" s="5">
        <v>0</v>
      </c>
      <c r="N20">
        <f t="shared" si="18"/>
        <v>0</v>
      </c>
      <c r="O20">
        <f t="shared" si="19"/>
        <v>0</v>
      </c>
      <c r="P20">
        <f t="shared" si="20"/>
        <v>0</v>
      </c>
      <c r="Q20">
        <f t="shared" si="21"/>
        <v>0</v>
      </c>
      <c r="R20">
        <f t="shared" si="22"/>
        <v>0</v>
      </c>
      <c r="S20">
        <f t="shared" si="23"/>
        <v>0</v>
      </c>
    </row>
    <row r="21" spans="1:35" x14ac:dyDescent="0.25">
      <c r="A21" s="7"/>
      <c r="B21" t="s">
        <v>15</v>
      </c>
      <c r="C21" s="5">
        <v>8.8963200000000006E-2</v>
      </c>
      <c r="D21" s="5">
        <v>0</v>
      </c>
      <c r="E21" s="5">
        <v>0</v>
      </c>
      <c r="F21" s="5">
        <v>0.22456480000000001</v>
      </c>
      <c r="G21" s="5">
        <v>0.35571140000000001</v>
      </c>
      <c r="H21" s="5">
        <v>0</v>
      </c>
      <c r="N21">
        <f t="shared" si="18"/>
        <v>0</v>
      </c>
      <c r="O21">
        <f t="shared" si="19"/>
        <v>0</v>
      </c>
      <c r="P21">
        <f t="shared" si="20"/>
        <v>0</v>
      </c>
      <c r="Q21">
        <f t="shared" si="21"/>
        <v>0</v>
      </c>
      <c r="R21">
        <f t="shared" si="22"/>
        <v>0</v>
      </c>
      <c r="S21">
        <f t="shared" si="23"/>
        <v>0</v>
      </c>
    </row>
    <row r="22" spans="1:35" x14ac:dyDescent="0.25">
      <c r="A22" s="7"/>
      <c r="B22" t="s">
        <v>16</v>
      </c>
      <c r="C22" s="5">
        <v>2.4596799999999999E-2</v>
      </c>
      <c r="D22" s="5">
        <v>7.0397399999999999E-2</v>
      </c>
      <c r="E22" s="5">
        <v>0</v>
      </c>
      <c r="F22" s="5">
        <v>1.86477E-2</v>
      </c>
      <c r="G22" s="5">
        <v>0</v>
      </c>
      <c r="H22" s="5">
        <v>0</v>
      </c>
      <c r="N22">
        <f t="shared" si="18"/>
        <v>0</v>
      </c>
      <c r="O22">
        <f t="shared" si="19"/>
        <v>0</v>
      </c>
      <c r="P22">
        <f t="shared" si="20"/>
        <v>0</v>
      </c>
      <c r="Q22">
        <f t="shared" si="21"/>
        <v>0</v>
      </c>
      <c r="R22">
        <f t="shared" si="22"/>
        <v>0</v>
      </c>
      <c r="S22">
        <f t="shared" si="23"/>
        <v>0</v>
      </c>
    </row>
    <row r="23" spans="1:35" x14ac:dyDescent="0.25">
      <c r="C23" s="5"/>
      <c r="D23" s="5"/>
      <c r="E23" s="5"/>
      <c r="F23" s="5"/>
      <c r="G23" s="5"/>
      <c r="H23" s="5"/>
      <c r="N23" s="3">
        <v>25000</v>
      </c>
      <c r="O23" s="3">
        <v>325069</v>
      </c>
      <c r="P23" s="3">
        <v>13402304</v>
      </c>
      <c r="Q23" s="3">
        <v>2359252</v>
      </c>
      <c r="R23" s="3">
        <v>12323455</v>
      </c>
      <c r="S23" s="3">
        <v>134423</v>
      </c>
    </row>
    <row r="24" spans="1:35" x14ac:dyDescent="0.25">
      <c r="A24" s="7" t="s">
        <v>9</v>
      </c>
      <c r="B24" t="s">
        <v>12</v>
      </c>
      <c r="C24" s="5">
        <v>0.34617029999999999</v>
      </c>
      <c r="D24" s="5">
        <v>0.28931380000000001</v>
      </c>
      <c r="E24" s="5">
        <v>0.3694672</v>
      </c>
      <c r="F24" s="5">
        <v>0.36365059999999999</v>
      </c>
      <c r="G24" s="5">
        <v>0.38894960000000001</v>
      </c>
      <c r="H24" s="5">
        <v>0.49624669999999999</v>
      </c>
      <c r="J24">
        <f>+C24/C$18</f>
        <v>1.874850315941007</v>
      </c>
      <c r="L24">
        <f t="shared" ref="L24" si="24">+F24/F$18</f>
        <v>1.2342158762697657</v>
      </c>
      <c r="N24">
        <f>N$23*U18*$J24</f>
        <v>29861.67840715039</v>
      </c>
      <c r="O24">
        <f t="shared" ref="O24:P24" si="25">O$23*V18*$J24</f>
        <v>409127.62305881863</v>
      </c>
      <c r="P24">
        <f t="shared" si="25"/>
        <v>16840325.768231824</v>
      </c>
      <c r="Q24">
        <f>Q$23*U18*$L24</f>
        <v>1855124.5194974546</v>
      </c>
      <c r="R24">
        <f t="shared" ref="R24:S24" si="26">R$23*V18*$L24</f>
        <v>10210341.298657281</v>
      </c>
      <c r="S24">
        <f t="shared" si="26"/>
        <v>111190.87189314036</v>
      </c>
    </row>
    <row r="25" spans="1:35" x14ac:dyDescent="0.25">
      <c r="A25" s="7"/>
      <c r="B25" t="s">
        <v>13</v>
      </c>
      <c r="C25" s="5">
        <v>0.43387199999999998</v>
      </c>
      <c r="D25" s="5">
        <v>0.51259699999999997</v>
      </c>
      <c r="E25" s="5">
        <v>0.53963669999999997</v>
      </c>
      <c r="F25" s="5">
        <v>0.36591279999999998</v>
      </c>
      <c r="G25" s="5">
        <v>0.47099200000000002</v>
      </c>
      <c r="H25" s="5">
        <v>0.48275659999999998</v>
      </c>
      <c r="J25">
        <f>+C25/C$19</f>
        <v>1.8677468929861341</v>
      </c>
      <c r="L25">
        <f t="shared" ref="L25" si="27">+F25/F$19</f>
        <v>1.452869744202224</v>
      </c>
      <c r="N25">
        <f t="shared" ref="N25:N28" si="28">N$23*U19*$J25</f>
        <v>0</v>
      </c>
      <c r="O25">
        <f t="shared" ref="O25:O28" si="29">O$23*V19*$J25</f>
        <v>0</v>
      </c>
      <c r="P25">
        <f t="shared" ref="P25:P28" si="30">P$23*W19*$J25</f>
        <v>0</v>
      </c>
      <c r="Q25">
        <f t="shared" ref="Q25:Q28" si="31">Q$23*U19*$L25</f>
        <v>0</v>
      </c>
      <c r="R25">
        <f t="shared" ref="R25:R28" si="32">R$23*V19*$L25</f>
        <v>0</v>
      </c>
      <c r="S25">
        <f t="shared" ref="S25:S28" si="33">S$23*W19*$L25</f>
        <v>0</v>
      </c>
    </row>
    <row r="26" spans="1:35" x14ac:dyDescent="0.25">
      <c r="A26" s="7"/>
      <c r="B26" t="s">
        <v>14</v>
      </c>
      <c r="C26" s="5">
        <v>0.20475409999999999</v>
      </c>
      <c r="D26" s="5">
        <v>0.19349169999999999</v>
      </c>
      <c r="E26" s="5">
        <v>0.2191574</v>
      </c>
      <c r="F26" s="5">
        <v>0.2168911</v>
      </c>
      <c r="G26" s="5">
        <v>0.26487369999999999</v>
      </c>
      <c r="H26" s="5">
        <v>0.33251160000000002</v>
      </c>
      <c r="J26">
        <f>+C26/C$20</f>
        <v>2.9718180050102614</v>
      </c>
      <c r="L26">
        <f t="shared" ref="L26" si="34">+F26/F$20</f>
        <v>2.4306671104581254</v>
      </c>
      <c r="N26">
        <f t="shared" si="28"/>
        <v>0</v>
      </c>
      <c r="O26">
        <f t="shared" si="29"/>
        <v>0</v>
      </c>
      <c r="P26">
        <f t="shared" si="30"/>
        <v>0</v>
      </c>
      <c r="Q26">
        <f t="shared" si="31"/>
        <v>0</v>
      </c>
      <c r="R26">
        <f t="shared" si="32"/>
        <v>0</v>
      </c>
      <c r="S26">
        <f t="shared" si="33"/>
        <v>0</v>
      </c>
    </row>
    <row r="27" spans="1:35" x14ac:dyDescent="0.25">
      <c r="A27" s="7"/>
      <c r="B27" t="s">
        <v>15</v>
      </c>
      <c r="C27" s="5">
        <v>0.29940309999999998</v>
      </c>
      <c r="D27" s="5">
        <v>0.22705549999999999</v>
      </c>
      <c r="E27" s="5">
        <v>0.18961020000000001</v>
      </c>
      <c r="F27" s="5">
        <v>0.3283162</v>
      </c>
      <c r="G27" s="5">
        <v>0.38679140000000001</v>
      </c>
      <c r="H27" s="5">
        <v>0.17052290000000001</v>
      </c>
      <c r="J27">
        <f>+C27/C$21</f>
        <v>3.3654713409589578</v>
      </c>
      <c r="L27">
        <f t="shared" ref="L27" si="35">+F27/F$21</f>
        <v>1.4620109652091511</v>
      </c>
      <c r="N27">
        <f t="shared" si="28"/>
        <v>0</v>
      </c>
      <c r="O27">
        <f t="shared" si="29"/>
        <v>0</v>
      </c>
      <c r="P27">
        <f t="shared" si="30"/>
        <v>0</v>
      </c>
      <c r="Q27">
        <f t="shared" si="31"/>
        <v>0</v>
      </c>
      <c r="R27">
        <f t="shared" si="32"/>
        <v>0</v>
      </c>
      <c r="S27">
        <f t="shared" si="33"/>
        <v>0</v>
      </c>
    </row>
    <row r="28" spans="1:35" x14ac:dyDescent="0.25">
      <c r="A28" s="7"/>
      <c r="B28" t="s">
        <v>16</v>
      </c>
      <c r="C28" s="5">
        <v>7.9237000000000002E-2</v>
      </c>
      <c r="D28" s="5">
        <v>5.9953000000000003E-3</v>
      </c>
      <c r="E28" s="5">
        <v>0</v>
      </c>
      <c r="F28" s="5">
        <v>2.8851600000000002E-2</v>
      </c>
      <c r="G28" s="5">
        <v>1.66029E-2</v>
      </c>
      <c r="H28" s="5">
        <v>0</v>
      </c>
      <c r="J28">
        <f>+C28/C$22</f>
        <v>3.221435308658037</v>
      </c>
      <c r="L28">
        <f t="shared" ref="L28" si="36">+F28/F$22</f>
        <v>1.5471934876687206</v>
      </c>
      <c r="N28">
        <f t="shared" si="28"/>
        <v>0</v>
      </c>
      <c r="O28">
        <f t="shared" si="29"/>
        <v>0</v>
      </c>
      <c r="P28">
        <f t="shared" si="30"/>
        <v>0</v>
      </c>
      <c r="Q28">
        <f t="shared" si="31"/>
        <v>0</v>
      </c>
      <c r="R28">
        <f t="shared" si="32"/>
        <v>0</v>
      </c>
      <c r="S28">
        <f t="shared" si="33"/>
        <v>0</v>
      </c>
    </row>
    <row r="29" spans="1:35" x14ac:dyDescent="0.25">
      <c r="C29" s="5"/>
      <c r="D29" s="5"/>
      <c r="E29" s="5"/>
      <c r="F29" s="5"/>
      <c r="G29" s="5"/>
      <c r="H29" s="5"/>
      <c r="N29" s="3">
        <v>462421</v>
      </c>
      <c r="O29" s="3">
        <v>135779</v>
      </c>
      <c r="P29" s="3">
        <v>77541</v>
      </c>
      <c r="Q29" s="3">
        <v>516139</v>
      </c>
      <c r="R29" s="3">
        <v>168262</v>
      </c>
      <c r="S29" s="3">
        <v>114681</v>
      </c>
    </row>
    <row r="30" spans="1:35" x14ac:dyDescent="0.25">
      <c r="A30" s="7" t="s">
        <v>10</v>
      </c>
      <c r="B30" t="s">
        <v>12</v>
      </c>
      <c r="C30" s="5">
        <v>0.10110570000000001</v>
      </c>
      <c r="D30" s="5">
        <v>0.1162508</v>
      </c>
      <c r="E30" s="5">
        <v>0</v>
      </c>
      <c r="F30" s="5">
        <v>7.2590299999999996E-2</v>
      </c>
      <c r="G30" s="5">
        <v>0.1344523</v>
      </c>
      <c r="H30" s="5">
        <v>0</v>
      </c>
      <c r="J30">
        <f>+C30/C$18</f>
        <v>0.54758612621717317</v>
      </c>
      <c r="L30">
        <f t="shared" ref="L30" si="37">+F30/F$18</f>
        <v>0.24636863165682985</v>
      </c>
      <c r="N30">
        <f>N$29*U18*$J30</f>
        <v>161323.48296593444</v>
      </c>
      <c r="O30">
        <f t="shared" ref="O30:P30" si="38">O$29*V18*$J30</f>
        <v>49911.62264882098</v>
      </c>
      <c r="P30">
        <f t="shared" si="38"/>
        <v>28456.943869876508</v>
      </c>
      <c r="Q30">
        <f>Q$29*U18*$L30</f>
        <v>81013.928540216977</v>
      </c>
      <c r="R30">
        <f>R$29*V18*$L30</f>
        <v>27828.3915512036</v>
      </c>
      <c r="S30">
        <f>S$29*W18*$L30</f>
        <v>18935.697461724132</v>
      </c>
    </row>
    <row r="31" spans="1:35" x14ac:dyDescent="0.25">
      <c r="A31" s="7"/>
      <c r="B31" t="s">
        <v>13</v>
      </c>
      <c r="C31" s="5">
        <v>0.139519</v>
      </c>
      <c r="D31" s="5">
        <v>0.14408969999999999</v>
      </c>
      <c r="E31" s="5">
        <v>1</v>
      </c>
      <c r="F31" s="5">
        <v>0.14172689999999999</v>
      </c>
      <c r="G31" s="5">
        <v>0.1934263</v>
      </c>
      <c r="H31" s="5">
        <v>0.17445540000000001</v>
      </c>
      <c r="J31">
        <f>+C31/C$19</f>
        <v>0.60060612061283614</v>
      </c>
      <c r="L31">
        <f t="shared" ref="L31" si="39">+F31/F$19</f>
        <v>0.5627316807435383</v>
      </c>
      <c r="N31">
        <f t="shared" ref="N31:N34" si="40">N$29*U19*$J31</f>
        <v>0</v>
      </c>
      <c r="O31">
        <f t="shared" ref="O31:O34" si="41">O$29*V19*$J31</f>
        <v>0</v>
      </c>
      <c r="P31">
        <f t="shared" ref="P31:P34" si="42">P$29*W19*$J31</f>
        <v>0</v>
      </c>
      <c r="Q31">
        <f t="shared" ref="Q31:S31" si="43">Q$29*U19*$L31</f>
        <v>0</v>
      </c>
      <c r="R31">
        <f t="shared" si="43"/>
        <v>0</v>
      </c>
      <c r="S31">
        <f t="shared" si="43"/>
        <v>0</v>
      </c>
    </row>
    <row r="32" spans="1:35" x14ac:dyDescent="0.25">
      <c r="A32" s="7"/>
      <c r="B32" t="s">
        <v>14</v>
      </c>
      <c r="C32" s="5">
        <v>9.6924899999999994E-2</v>
      </c>
      <c r="D32" s="5">
        <v>0.40444780000000002</v>
      </c>
      <c r="E32" s="5">
        <v>0</v>
      </c>
      <c r="F32" s="5">
        <v>0.10847270000000001</v>
      </c>
      <c r="G32" s="5">
        <v>0.21124029999999999</v>
      </c>
      <c r="H32" s="5">
        <v>0.82554459999999996</v>
      </c>
      <c r="J32">
        <f>+C32/C$20</f>
        <v>1.4067760447962656</v>
      </c>
      <c r="L32">
        <f t="shared" ref="L32" si="44">+F32/F$20</f>
        <v>1.2156378213425589</v>
      </c>
      <c r="N32">
        <f t="shared" si="40"/>
        <v>0</v>
      </c>
      <c r="O32">
        <f t="shared" si="41"/>
        <v>0</v>
      </c>
      <c r="P32">
        <f t="shared" si="42"/>
        <v>0</v>
      </c>
      <c r="Q32">
        <f t="shared" ref="Q32:S32" si="45">Q$29*U20*$L32</f>
        <v>0</v>
      </c>
      <c r="R32">
        <f t="shared" si="45"/>
        <v>0</v>
      </c>
      <c r="S32">
        <f t="shared" si="45"/>
        <v>0</v>
      </c>
    </row>
    <row r="33" spans="1:19" x14ac:dyDescent="0.25">
      <c r="A33" s="7"/>
      <c r="B33" t="s">
        <v>15</v>
      </c>
      <c r="C33" s="5">
        <v>5.4846100000000002E-2</v>
      </c>
      <c r="D33" s="5">
        <v>0.1089287</v>
      </c>
      <c r="E33" s="5">
        <v>0</v>
      </c>
      <c r="F33" s="5">
        <v>8.0888299999999996E-2</v>
      </c>
      <c r="G33" s="5">
        <v>8.9925099999999994E-2</v>
      </c>
      <c r="H33" s="5">
        <v>0</v>
      </c>
      <c r="J33">
        <f>+C33/C$21</f>
        <v>0.61650322830114024</v>
      </c>
      <c r="L33">
        <f t="shared" ref="L33" si="46">+F33/F$21</f>
        <v>0.36020026290852347</v>
      </c>
      <c r="N33">
        <f t="shared" si="40"/>
        <v>0</v>
      </c>
      <c r="O33">
        <f t="shared" si="41"/>
        <v>0</v>
      </c>
      <c r="P33">
        <f t="shared" si="42"/>
        <v>0</v>
      </c>
      <c r="Q33">
        <f t="shared" ref="Q33:S33" si="47">Q$29*U21*$L33</f>
        <v>0</v>
      </c>
      <c r="R33">
        <f t="shared" si="47"/>
        <v>0</v>
      </c>
      <c r="S33">
        <f t="shared" si="47"/>
        <v>0</v>
      </c>
    </row>
    <row r="34" spans="1:19" x14ac:dyDescent="0.25">
      <c r="A34" s="7"/>
      <c r="B34" t="s">
        <v>16</v>
      </c>
      <c r="C34" s="5">
        <v>1.7912E-3</v>
      </c>
      <c r="D34" s="5">
        <v>0</v>
      </c>
      <c r="E34" s="5">
        <v>0</v>
      </c>
      <c r="F34" s="5">
        <v>3.4624E-3</v>
      </c>
      <c r="G34" s="5">
        <v>0</v>
      </c>
      <c r="H34" s="5">
        <v>0</v>
      </c>
      <c r="J34">
        <f>+C34/C$22</f>
        <v>7.2822480973134721E-2</v>
      </c>
      <c r="L34">
        <f t="shared" ref="L34" si="48">+F34/F$22</f>
        <v>0.18567437271084369</v>
      </c>
      <c r="N34">
        <f t="shared" si="40"/>
        <v>0</v>
      </c>
      <c r="O34">
        <f t="shared" si="41"/>
        <v>0</v>
      </c>
      <c r="P34">
        <f t="shared" si="42"/>
        <v>0</v>
      </c>
      <c r="Q34">
        <f t="shared" ref="Q34:S34" si="49">Q$29*U22*$L34</f>
        <v>0</v>
      </c>
      <c r="R34">
        <f t="shared" si="49"/>
        <v>0</v>
      </c>
      <c r="S34">
        <f t="shared" si="49"/>
        <v>0</v>
      </c>
    </row>
    <row r="35" spans="1:19" x14ac:dyDescent="0.25">
      <c r="C35" s="5"/>
      <c r="D35" s="5"/>
      <c r="E35" s="5"/>
      <c r="F35" s="5"/>
      <c r="G35" s="5"/>
      <c r="H35" s="5"/>
      <c r="N35" s="3">
        <v>130500</v>
      </c>
      <c r="O35" s="3">
        <v>123000</v>
      </c>
      <c r="P35" s="3">
        <v>130400</v>
      </c>
      <c r="Q35" s="3">
        <v>15200</v>
      </c>
      <c r="R35" s="3">
        <v>152305</v>
      </c>
      <c r="S35" s="3">
        <v>134206</v>
      </c>
    </row>
    <row r="36" spans="1:19" x14ac:dyDescent="0.25">
      <c r="A36" s="7" t="s">
        <v>11</v>
      </c>
      <c r="B36" t="s">
        <v>12</v>
      </c>
      <c r="C36" s="5">
        <v>0.1131389</v>
      </c>
      <c r="D36" s="5">
        <v>0.16352910000000001</v>
      </c>
      <c r="E36" s="5">
        <v>0.34180559999999999</v>
      </c>
      <c r="F36" s="5">
        <v>0.14960699999999999</v>
      </c>
      <c r="G36" s="5">
        <v>0.1325326</v>
      </c>
      <c r="H36" s="5">
        <v>0.24165</v>
      </c>
      <c r="J36">
        <f>+C36/C$18</f>
        <v>0.612757658326604</v>
      </c>
      <c r="L36">
        <f t="shared" ref="L36" si="50">+F36/F$18</f>
        <v>0.50776029133759393</v>
      </c>
      <c r="N36">
        <f>N$35*U18*$J36</f>
        <v>50945.621487644268</v>
      </c>
      <c r="O36">
        <f t="shared" ref="O36:P36" si="51">O$35*V18*$J36</f>
        <v>50595.338572261855</v>
      </c>
      <c r="P36">
        <f t="shared" si="51"/>
        <v>53551.391812407899</v>
      </c>
      <c r="Q36">
        <f>Q$35*X18*$L36</f>
        <v>5113.9179294124033</v>
      </c>
      <c r="R36">
        <f t="shared" ref="R36:S36" si="52">R$35*Y18*$L36</f>
        <v>54389.305443388745</v>
      </c>
      <c r="S36">
        <f t="shared" si="52"/>
        <v>48069.114540837159</v>
      </c>
    </row>
    <row r="37" spans="1:19" x14ac:dyDescent="0.25">
      <c r="A37" s="7"/>
      <c r="B37" t="s">
        <v>13</v>
      </c>
      <c r="C37" s="5">
        <v>0.19012009999999999</v>
      </c>
      <c r="D37" s="5">
        <v>0.30177169999999998</v>
      </c>
      <c r="E37" s="5">
        <v>0.57042570000000004</v>
      </c>
      <c r="F37" s="5">
        <v>0.20768739999999999</v>
      </c>
      <c r="G37" s="5">
        <v>0.2517142</v>
      </c>
      <c r="H37" s="5">
        <v>0.54027449999999999</v>
      </c>
      <c r="J37">
        <f>+C37/C$19</f>
        <v>0.81843545116811656</v>
      </c>
      <c r="L37">
        <f t="shared" ref="L37" si="53">+F37/F$19</f>
        <v>0.82463018432813773</v>
      </c>
      <c r="N37">
        <f t="shared" ref="N37:N40" si="54">N$35*U19*$J37</f>
        <v>0</v>
      </c>
      <c r="O37">
        <f t="shared" ref="O37:O40" si="55">O$35*V19*$J37</f>
        <v>0</v>
      </c>
      <c r="P37">
        <f t="shared" ref="P37:P40" si="56">P$35*W19*$J37</f>
        <v>0</v>
      </c>
      <c r="Q37">
        <f t="shared" ref="Q37:Q40" si="57">Q$35*X19*$L37</f>
        <v>0</v>
      </c>
      <c r="R37">
        <f t="shared" ref="R37:R40" si="58">R$35*Y19*$L37</f>
        <v>0</v>
      </c>
      <c r="S37">
        <f t="shared" ref="S37:S40" si="59">S$35*Z19*$L37</f>
        <v>0</v>
      </c>
    </row>
    <row r="38" spans="1:19" x14ac:dyDescent="0.25">
      <c r="A38" s="7"/>
      <c r="B38" t="s">
        <v>14</v>
      </c>
      <c r="C38" s="5">
        <v>0.1048</v>
      </c>
      <c r="D38" s="5">
        <v>0.18750610000000001</v>
      </c>
      <c r="E38" s="5">
        <v>3.81798E-2</v>
      </c>
      <c r="F38" s="5">
        <v>0.1397649</v>
      </c>
      <c r="G38" s="5">
        <v>6.3281900000000002E-2</v>
      </c>
      <c r="H38" s="5">
        <v>0.33682669999999998</v>
      </c>
      <c r="J38">
        <f>+C38/C$20</f>
        <v>1.5210758999457172</v>
      </c>
      <c r="L38">
        <f t="shared" ref="L38" si="60">+F38/F$20</f>
        <v>1.5663249696574402</v>
      </c>
      <c r="N38">
        <f t="shared" si="54"/>
        <v>0</v>
      </c>
      <c r="O38">
        <f t="shared" si="55"/>
        <v>0</v>
      </c>
      <c r="P38">
        <f t="shared" si="56"/>
        <v>0</v>
      </c>
      <c r="Q38">
        <f t="shared" si="57"/>
        <v>0</v>
      </c>
      <c r="R38">
        <f t="shared" si="58"/>
        <v>0</v>
      </c>
      <c r="S38">
        <f t="shared" si="59"/>
        <v>0</v>
      </c>
    </row>
    <row r="39" spans="1:19" x14ac:dyDescent="0.25">
      <c r="A39" s="7"/>
      <c r="B39" t="s">
        <v>15</v>
      </c>
      <c r="C39" s="5">
        <v>7.6118900000000003E-2</v>
      </c>
      <c r="D39" s="5">
        <v>4.8952099999999998E-2</v>
      </c>
      <c r="E39" s="5">
        <v>0.16904130000000001</v>
      </c>
      <c r="F39" s="5">
        <v>0.12146609999999999</v>
      </c>
      <c r="G39" s="5">
        <v>0.15369550000000001</v>
      </c>
      <c r="H39" s="5">
        <v>0.17196500000000001</v>
      </c>
      <c r="J39">
        <f>+C39/C$21</f>
        <v>0.85562232473652022</v>
      </c>
      <c r="L39">
        <f t="shared" ref="L39" si="61">+F39/F$21</f>
        <v>0.54089554551737395</v>
      </c>
      <c r="N39">
        <f t="shared" si="54"/>
        <v>0</v>
      </c>
      <c r="O39">
        <f t="shared" si="55"/>
        <v>0</v>
      </c>
      <c r="P39">
        <f t="shared" si="56"/>
        <v>0</v>
      </c>
      <c r="Q39">
        <f t="shared" si="57"/>
        <v>0</v>
      </c>
      <c r="R39">
        <f t="shared" si="58"/>
        <v>0</v>
      </c>
      <c r="S39">
        <f t="shared" si="59"/>
        <v>0</v>
      </c>
    </row>
    <row r="40" spans="1:19" x14ac:dyDescent="0.25">
      <c r="A40" s="7"/>
      <c r="B40" t="s">
        <v>16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J40">
        <f>+C40/C$22</f>
        <v>0</v>
      </c>
      <c r="L40">
        <f t="shared" ref="L40" si="62">+F40/F$22</f>
        <v>0</v>
      </c>
      <c r="N40">
        <f t="shared" si="54"/>
        <v>0</v>
      </c>
      <c r="O40">
        <f t="shared" si="55"/>
        <v>0</v>
      </c>
      <c r="P40">
        <f t="shared" si="56"/>
        <v>0</v>
      </c>
      <c r="Q40">
        <f t="shared" si="57"/>
        <v>0</v>
      </c>
      <c r="R40">
        <f t="shared" si="58"/>
        <v>0</v>
      </c>
      <c r="S40">
        <f t="shared" si="59"/>
        <v>0</v>
      </c>
    </row>
    <row r="47" spans="1:19" x14ac:dyDescent="0.25">
      <c r="B47" s="7" t="s">
        <v>20</v>
      </c>
      <c r="C47" s="7"/>
      <c r="D47" s="7"/>
      <c r="E47" s="7" t="s">
        <v>21</v>
      </c>
      <c r="F47" s="7"/>
      <c r="G47" s="7"/>
    </row>
    <row r="48" spans="1:19" x14ac:dyDescent="0.25">
      <c r="A48" t="s">
        <v>2</v>
      </c>
      <c r="C48" t="s">
        <v>3</v>
      </c>
      <c r="D48" t="s">
        <v>4</v>
      </c>
      <c r="E48" t="s">
        <v>5</v>
      </c>
      <c r="F48" t="s">
        <v>3</v>
      </c>
      <c r="G48" t="s">
        <v>4</v>
      </c>
      <c r="H48" t="s">
        <v>5</v>
      </c>
    </row>
    <row r="50" spans="1:12" x14ac:dyDescent="0.25">
      <c r="A50" s="7" t="s">
        <v>6</v>
      </c>
      <c r="B50" t="s">
        <v>26</v>
      </c>
      <c r="C50" s="5">
        <v>0.73077510000000001</v>
      </c>
      <c r="D50" s="5">
        <v>1</v>
      </c>
      <c r="E50" s="5">
        <v>0.67019419999999996</v>
      </c>
      <c r="F50" s="5">
        <v>0.65343549999999995</v>
      </c>
      <c r="G50" s="5">
        <v>1</v>
      </c>
      <c r="H50" s="5">
        <v>0.75925620000000005</v>
      </c>
      <c r="J50">
        <f>+C50/C$62</f>
        <v>1.3172000865906519</v>
      </c>
      <c r="L50">
        <f>+F50/F$62</f>
        <v>1.4703431649408587</v>
      </c>
    </row>
    <row r="51" spans="1:12" x14ac:dyDescent="0.25">
      <c r="A51" s="7"/>
      <c r="B51" t="s">
        <v>27</v>
      </c>
      <c r="C51" s="5">
        <v>0.19385260000000001</v>
      </c>
      <c r="D51" s="5">
        <v>0</v>
      </c>
      <c r="E51" s="5">
        <v>0.32980579999999998</v>
      </c>
      <c r="F51" s="5">
        <v>0.25836569999999998</v>
      </c>
      <c r="G51" s="5">
        <v>0</v>
      </c>
      <c r="H51" s="5">
        <v>0.24074380000000001</v>
      </c>
      <c r="J51">
        <f>+C51/C$63</f>
        <v>0.62230975425755619</v>
      </c>
      <c r="L51">
        <f>+F51/F$63</f>
        <v>0.86186654906719906</v>
      </c>
    </row>
    <row r="52" spans="1:12" x14ac:dyDescent="0.25">
      <c r="A52" s="7"/>
      <c r="B52" t="s">
        <v>30</v>
      </c>
      <c r="C52" s="5">
        <v>7.5372400000000006E-2</v>
      </c>
      <c r="D52" s="5">
        <v>0</v>
      </c>
      <c r="E52" s="5">
        <v>0</v>
      </c>
      <c r="F52" s="5">
        <v>6.9236000000000006E-2</v>
      </c>
      <c r="G52" s="5">
        <v>0</v>
      </c>
      <c r="H52" s="5">
        <v>0</v>
      </c>
      <c r="J52">
        <f>+C52/C$64</f>
        <v>0.64760932623967227</v>
      </c>
      <c r="L52">
        <f>+F52/F$64</f>
        <v>0.36772813314609493</v>
      </c>
    </row>
    <row r="53" spans="1:12" x14ac:dyDescent="0.25">
      <c r="A53" s="7"/>
      <c r="B53" t="s">
        <v>28</v>
      </c>
      <c r="C53" s="5">
        <v>0</v>
      </c>
      <c r="D53" s="5">
        <v>0</v>
      </c>
      <c r="E53" s="5">
        <v>0</v>
      </c>
      <c r="F53" s="5">
        <v>1.37462E-2</v>
      </c>
      <c r="G53" s="5">
        <v>0</v>
      </c>
      <c r="H53" s="5">
        <v>0</v>
      </c>
      <c r="J53">
        <f>+C53/C$65</f>
        <v>0</v>
      </c>
      <c r="L53">
        <f>+F53/F$65</f>
        <v>0.20354216856765911</v>
      </c>
    </row>
    <row r="54" spans="1:12" x14ac:dyDescent="0.25">
      <c r="A54" s="7"/>
      <c r="B54" t="s">
        <v>29</v>
      </c>
      <c r="C54" s="5">
        <v>0</v>
      </c>
      <c r="D54" s="5">
        <v>0</v>
      </c>
      <c r="E54" s="5">
        <v>0</v>
      </c>
      <c r="F54" s="5">
        <v>5.2167000000000003E-3</v>
      </c>
      <c r="G54" s="5">
        <v>0</v>
      </c>
      <c r="H54" s="5">
        <v>0</v>
      </c>
      <c r="J54">
        <f>+C54/C$66</f>
        <v>0</v>
      </c>
      <c r="L54" t="e">
        <f>+F54/F$66</f>
        <v>#DIV/0!</v>
      </c>
    </row>
    <row r="55" spans="1:12" x14ac:dyDescent="0.25">
      <c r="C55" s="5"/>
      <c r="D55" s="5"/>
      <c r="E55" s="5"/>
      <c r="F55" s="5"/>
      <c r="G55" s="5"/>
      <c r="H55" s="5"/>
    </row>
    <row r="56" spans="1:12" x14ac:dyDescent="0.25">
      <c r="A56" s="7" t="s">
        <v>7</v>
      </c>
      <c r="B56" t="s">
        <v>26</v>
      </c>
      <c r="C56" s="5">
        <v>0.37545190000000001</v>
      </c>
      <c r="D56" s="5">
        <v>0.31383610000000001</v>
      </c>
      <c r="E56" s="5">
        <v>0.20575080000000001</v>
      </c>
      <c r="F56" s="5">
        <v>0.29493540000000001</v>
      </c>
      <c r="G56" s="5">
        <v>0.4158268</v>
      </c>
      <c r="H56" s="5">
        <v>0.27557189999999998</v>
      </c>
      <c r="J56">
        <f>+C56/C$62</f>
        <v>0.67674073075372265</v>
      </c>
      <c r="L56">
        <f>+F56/F$62</f>
        <v>0.66365578467820951</v>
      </c>
    </row>
    <row r="57" spans="1:12" x14ac:dyDescent="0.25">
      <c r="A57" s="7"/>
      <c r="B57" t="s">
        <v>27</v>
      </c>
      <c r="C57" s="5">
        <v>0.36827890000000002</v>
      </c>
      <c r="D57" s="5">
        <v>0.45997500000000002</v>
      </c>
      <c r="E57" s="5">
        <v>0.35697519999999999</v>
      </c>
      <c r="F57" s="5">
        <v>0.30040650000000002</v>
      </c>
      <c r="G57" s="5">
        <v>0.38156469999999998</v>
      </c>
      <c r="H57" s="5">
        <v>0.44402829999999999</v>
      </c>
      <c r="J57">
        <f>+C57/C$63</f>
        <v>1.1822567856053676</v>
      </c>
      <c r="L57">
        <f>+F57/F$63</f>
        <v>1.0021079170817009</v>
      </c>
    </row>
    <row r="58" spans="1:12" x14ac:dyDescent="0.25">
      <c r="A58" s="7"/>
      <c r="B58" t="s">
        <v>30</v>
      </c>
      <c r="C58" s="5">
        <v>0.15852579999999999</v>
      </c>
      <c r="D58" s="5">
        <v>0.17971429999999999</v>
      </c>
      <c r="E58" s="5">
        <v>0.2995295</v>
      </c>
      <c r="F58" s="5">
        <v>0.2685649</v>
      </c>
      <c r="G58" s="5">
        <v>0.16495609999999999</v>
      </c>
      <c r="H58" s="5">
        <v>0.20184830000000001</v>
      </c>
      <c r="J58">
        <f>+C58/C$64</f>
        <v>1.3620740022820692</v>
      </c>
      <c r="L58">
        <f>+F58/F$64</f>
        <v>1.4264092279387552</v>
      </c>
    </row>
    <row r="59" spans="1:12" x14ac:dyDescent="0.25">
      <c r="A59" s="7"/>
      <c r="B59" t="s">
        <v>28</v>
      </c>
      <c r="C59" s="5">
        <v>7.3971700000000001E-2</v>
      </c>
      <c r="D59" s="5">
        <v>4.4970700000000002E-2</v>
      </c>
      <c r="E59" s="5">
        <v>0.1303349</v>
      </c>
      <c r="F59" s="5">
        <v>0.1325701</v>
      </c>
      <c r="G59" s="5">
        <v>3.2649900000000003E-2</v>
      </c>
      <c r="H59" s="5">
        <v>6.5331700000000006E-2</v>
      </c>
      <c r="J59">
        <f>+C59/C$65</f>
        <v>5.2304912886073085</v>
      </c>
      <c r="L59">
        <f>+F59/F$65</f>
        <v>1.9629865447346484</v>
      </c>
    </row>
    <row r="60" spans="1:12" x14ac:dyDescent="0.25">
      <c r="A60" s="7"/>
      <c r="B60" t="s">
        <v>29</v>
      </c>
      <c r="C60" s="5">
        <v>2.3771799999999999E-2</v>
      </c>
      <c r="D60" s="5">
        <v>1.5039000000000001E-3</v>
      </c>
      <c r="E60" s="5">
        <v>7.4095999999999997E-3</v>
      </c>
      <c r="F60" s="5">
        <v>3.5230000000000001E-3</v>
      </c>
      <c r="G60" s="5">
        <v>5.0025E-3</v>
      </c>
      <c r="H60" s="5">
        <v>1.32198E-2</v>
      </c>
      <c r="J60">
        <f>+C60/C$66</f>
        <v>7.4923726676752391</v>
      </c>
      <c r="L60" t="e">
        <f>+F60/F$66</f>
        <v>#DIV/0!</v>
      </c>
    </row>
    <row r="61" spans="1:12" x14ac:dyDescent="0.25">
      <c r="C61" s="5"/>
      <c r="D61" s="5"/>
      <c r="E61" s="5"/>
      <c r="F61" s="5"/>
      <c r="G61" s="5"/>
      <c r="H61" s="5"/>
    </row>
    <row r="62" spans="1:12" x14ac:dyDescent="0.25">
      <c r="A62" s="7" t="s">
        <v>8</v>
      </c>
      <c r="B62" t="s">
        <v>26</v>
      </c>
      <c r="C62" s="5">
        <v>0.55479429999999996</v>
      </c>
      <c r="D62" s="5">
        <v>0.51249730000000004</v>
      </c>
      <c r="E62" s="5">
        <v>0</v>
      </c>
      <c r="F62" s="5">
        <v>0.44441019999999998</v>
      </c>
      <c r="G62" s="5">
        <v>0.48291729999999999</v>
      </c>
      <c r="H62" s="5">
        <v>0.81376479999999995</v>
      </c>
    </row>
    <row r="63" spans="1:12" x14ac:dyDescent="0.25">
      <c r="A63" s="7"/>
      <c r="B63" t="s">
        <v>27</v>
      </c>
      <c r="C63" s="5">
        <v>0.31150499999999998</v>
      </c>
      <c r="D63" s="5">
        <v>0.31666480000000002</v>
      </c>
      <c r="E63" s="5">
        <v>1</v>
      </c>
      <c r="F63" s="5">
        <v>0.2997746</v>
      </c>
      <c r="G63" s="5">
        <v>0.20830480000000001</v>
      </c>
      <c r="H63" s="5">
        <v>0.18623519999999999</v>
      </c>
    </row>
    <row r="64" spans="1:12" x14ac:dyDescent="0.25">
      <c r="A64" s="7"/>
      <c r="B64" t="s">
        <v>30</v>
      </c>
      <c r="C64" s="5">
        <v>0.11638560000000001</v>
      </c>
      <c r="D64" s="5">
        <v>0</v>
      </c>
      <c r="E64" s="5">
        <v>0</v>
      </c>
      <c r="F64" s="5">
        <v>0.18828039999999999</v>
      </c>
      <c r="G64" s="5">
        <v>5.2219599999999998E-2</v>
      </c>
      <c r="H64" s="5">
        <v>0</v>
      </c>
    </row>
    <row r="65" spans="1:12" x14ac:dyDescent="0.25">
      <c r="A65" s="7"/>
      <c r="B65" t="s">
        <v>28</v>
      </c>
      <c r="C65" s="5">
        <v>1.4142399999999999E-2</v>
      </c>
      <c r="D65" s="5">
        <v>0.17083789999999999</v>
      </c>
      <c r="E65" s="5">
        <v>0</v>
      </c>
      <c r="F65" s="5">
        <v>6.7534899999999995E-2</v>
      </c>
      <c r="G65" s="5">
        <v>0.25655830000000002</v>
      </c>
      <c r="H65" s="5">
        <v>0</v>
      </c>
    </row>
    <row r="66" spans="1:12" x14ac:dyDescent="0.25">
      <c r="A66" s="7"/>
      <c r="B66" t="s">
        <v>29</v>
      </c>
      <c r="C66" s="5">
        <v>3.1727999999999999E-3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</row>
    <row r="67" spans="1:12" x14ac:dyDescent="0.25">
      <c r="C67" s="5"/>
      <c r="D67" s="5"/>
      <c r="E67" s="5"/>
      <c r="F67" s="5"/>
      <c r="G67" s="5"/>
      <c r="H67" s="5"/>
    </row>
    <row r="68" spans="1:12" x14ac:dyDescent="0.25">
      <c r="A68" s="7" t="s">
        <v>9</v>
      </c>
      <c r="B68" t="s">
        <v>26</v>
      </c>
      <c r="C68" s="5">
        <v>0.3127065</v>
      </c>
      <c r="D68" s="5">
        <v>0.18748919999999999</v>
      </c>
      <c r="E68" s="5">
        <v>0.29824800000000001</v>
      </c>
      <c r="F68" s="5">
        <v>0.2370893</v>
      </c>
      <c r="G68" s="5">
        <v>0.20092309999999999</v>
      </c>
      <c r="H68" s="5">
        <v>0.21397189999999999</v>
      </c>
      <c r="J68">
        <f>+C68/C$62</f>
        <v>0.56364403888071668</v>
      </c>
      <c r="L68">
        <f>+F68/F$62</f>
        <v>0.53349203056095473</v>
      </c>
    </row>
    <row r="69" spans="1:12" x14ac:dyDescent="0.25">
      <c r="A69" s="7"/>
      <c r="B69" t="s">
        <v>27</v>
      </c>
      <c r="C69" s="5">
        <v>0.28303289999999998</v>
      </c>
      <c r="D69" s="5">
        <v>0.45345190000000002</v>
      </c>
      <c r="E69" s="5">
        <v>0.33687729999999999</v>
      </c>
      <c r="F69" s="5">
        <v>0.3897641</v>
      </c>
      <c r="G69" s="5">
        <v>0.36580079999999998</v>
      </c>
      <c r="H69" s="5">
        <v>0.31842039999999999</v>
      </c>
      <c r="J69">
        <f>+C69/C$63</f>
        <v>0.90859825684980977</v>
      </c>
      <c r="L69">
        <f>+F69/F$63</f>
        <v>1.3001905431614287</v>
      </c>
    </row>
    <row r="70" spans="1:12" x14ac:dyDescent="0.25">
      <c r="A70" s="7"/>
      <c r="B70" t="s">
        <v>30</v>
      </c>
      <c r="C70" s="5">
        <v>0.1973297</v>
      </c>
      <c r="D70" s="5">
        <v>0.30217529999999998</v>
      </c>
      <c r="E70" s="5">
        <v>0.16498399999999999</v>
      </c>
      <c r="F70" s="5">
        <v>0.21895490000000001</v>
      </c>
      <c r="G70" s="5">
        <v>0.1846922</v>
      </c>
      <c r="H70" s="5">
        <v>0.25027440000000001</v>
      </c>
      <c r="J70">
        <f>+C70/C$64</f>
        <v>1.6954820871310539</v>
      </c>
      <c r="L70">
        <f>+F70/F$64</f>
        <v>1.1629192417267014</v>
      </c>
    </row>
    <row r="71" spans="1:12" x14ac:dyDescent="0.25">
      <c r="A71" s="7"/>
      <c r="B71" t="s">
        <v>28</v>
      </c>
      <c r="C71" s="5">
        <v>0.14197950000000001</v>
      </c>
      <c r="D71" s="5">
        <v>5.6883599999999999E-2</v>
      </c>
      <c r="E71" s="5">
        <v>0.14853640000000001</v>
      </c>
      <c r="F71" s="5">
        <v>0.14081830000000001</v>
      </c>
      <c r="G71" s="5">
        <v>0.20131099999999999</v>
      </c>
      <c r="H71" s="5">
        <v>0.20626430000000001</v>
      </c>
      <c r="J71">
        <f>+C71/C$65</f>
        <v>10.039279047403554</v>
      </c>
      <c r="L71">
        <f>+F71/F$65</f>
        <v>2.0851189533115475</v>
      </c>
    </row>
    <row r="72" spans="1:12" x14ac:dyDescent="0.25">
      <c r="A72" s="7"/>
      <c r="B72" t="s">
        <v>29</v>
      </c>
      <c r="C72" s="5">
        <v>6.4951400000000006E-2</v>
      </c>
      <c r="D72" s="5">
        <v>0</v>
      </c>
      <c r="E72" s="5">
        <v>5.1354200000000003E-2</v>
      </c>
      <c r="F72" s="5">
        <v>1.3373400000000001E-2</v>
      </c>
      <c r="G72" s="5">
        <v>4.7272799999999997E-2</v>
      </c>
      <c r="H72" s="5">
        <v>1.10689E-2</v>
      </c>
      <c r="J72">
        <f>+C72/C$66</f>
        <v>20.471318709026729</v>
      </c>
    </row>
    <row r="73" spans="1:12" x14ac:dyDescent="0.25">
      <c r="C73" s="5"/>
      <c r="D73" s="5"/>
      <c r="E73" s="5"/>
      <c r="F73" s="5"/>
      <c r="G73" s="5"/>
      <c r="H73" s="5"/>
    </row>
    <row r="74" spans="1:12" x14ac:dyDescent="0.25">
      <c r="A74" s="7" t="s">
        <v>10</v>
      </c>
      <c r="B74" t="s">
        <v>26</v>
      </c>
      <c r="C74" s="5">
        <v>0.67249590000000004</v>
      </c>
      <c r="D74" s="5">
        <v>0.41972169999999998</v>
      </c>
      <c r="E74" s="5">
        <v>0</v>
      </c>
      <c r="F74" s="5">
        <v>0.66151400000000005</v>
      </c>
      <c r="G74" s="5">
        <v>0.48049639999999999</v>
      </c>
      <c r="H74" s="5">
        <v>0</v>
      </c>
      <c r="J74">
        <f>+C74/C$62</f>
        <v>1.2121535855721663</v>
      </c>
      <c r="L74">
        <f>+F74/F$62</f>
        <v>1.4885211905577327</v>
      </c>
    </row>
    <row r="75" spans="1:12" x14ac:dyDescent="0.25">
      <c r="A75" s="7"/>
      <c r="B75" t="s">
        <v>27</v>
      </c>
      <c r="C75" s="5">
        <v>0.26805980000000001</v>
      </c>
      <c r="D75" s="5">
        <v>0.40173049999999999</v>
      </c>
      <c r="E75" s="5">
        <v>1</v>
      </c>
      <c r="F75" s="5">
        <v>0.2816398</v>
      </c>
      <c r="G75" s="5">
        <v>0.42973509999999998</v>
      </c>
      <c r="H75" s="5">
        <v>1</v>
      </c>
      <c r="J75">
        <f>+C75/C$63</f>
        <v>0.86053129163255815</v>
      </c>
      <c r="L75">
        <f>+F75/F$63</f>
        <v>0.93950521491814176</v>
      </c>
    </row>
    <row r="76" spans="1:12" x14ac:dyDescent="0.25">
      <c r="A76" s="7"/>
      <c r="B76" t="s">
        <v>30</v>
      </c>
      <c r="C76" s="5">
        <v>5.2478799999999999E-2</v>
      </c>
      <c r="D76" s="5">
        <v>0.163657</v>
      </c>
      <c r="E76" s="5">
        <v>0</v>
      </c>
      <c r="F76" s="5">
        <v>4.7096100000000002E-2</v>
      </c>
      <c r="G76" s="5">
        <v>6.9996500000000003E-2</v>
      </c>
      <c r="H76" s="5">
        <v>0</v>
      </c>
      <c r="J76">
        <f>+C76/C$64</f>
        <v>0.45090457926066452</v>
      </c>
      <c r="L76">
        <f>+F76/F$64</f>
        <v>0.25013809190972613</v>
      </c>
    </row>
    <row r="77" spans="1:12" x14ac:dyDescent="0.25">
      <c r="A77" s="7"/>
      <c r="B77" t="s">
        <v>28</v>
      </c>
      <c r="C77" s="5">
        <v>6.6924999999999997E-3</v>
      </c>
      <c r="D77" s="5">
        <v>1.4890799999999999E-2</v>
      </c>
      <c r="E77" s="5">
        <v>0</v>
      </c>
      <c r="F77" s="5">
        <v>7.6920000000000001E-3</v>
      </c>
      <c r="G77" s="5">
        <v>1.9772000000000001E-2</v>
      </c>
      <c r="H77" s="5">
        <v>0</v>
      </c>
      <c r="J77">
        <f>+C77/C$65</f>
        <v>0.47322236678357282</v>
      </c>
      <c r="L77">
        <f>+F77/F$65</f>
        <v>0.11389666676044535</v>
      </c>
    </row>
    <row r="78" spans="1:12" x14ac:dyDescent="0.25">
      <c r="A78" s="7"/>
      <c r="B78" t="s">
        <v>29</v>
      </c>
      <c r="C78" s="5">
        <v>2.7300000000000002E-4</v>
      </c>
      <c r="D78" s="5">
        <v>0</v>
      </c>
      <c r="E78" s="5">
        <v>0</v>
      </c>
      <c r="F78" s="5">
        <v>2.0582E-3</v>
      </c>
      <c r="G78" s="5">
        <v>0</v>
      </c>
      <c r="H78" s="5">
        <v>0</v>
      </c>
      <c r="J78">
        <f>+C78/C$66</f>
        <v>8.6043872919818465E-2</v>
      </c>
      <c r="L78" t="e">
        <f>+F78/F$66</f>
        <v>#DIV/0!</v>
      </c>
    </row>
    <row r="79" spans="1:12" x14ac:dyDescent="0.25">
      <c r="C79" s="5"/>
      <c r="D79" s="5"/>
      <c r="E79" s="5"/>
      <c r="F79" s="5"/>
      <c r="G79" s="5"/>
      <c r="H79" s="5"/>
    </row>
    <row r="80" spans="1:12" x14ac:dyDescent="0.25">
      <c r="A80" s="7" t="s">
        <v>11</v>
      </c>
      <c r="B80" t="s">
        <v>26</v>
      </c>
      <c r="C80" s="5">
        <v>0.65046139999999997</v>
      </c>
      <c r="D80" s="5">
        <v>0.50565479999999996</v>
      </c>
      <c r="E80" s="5">
        <v>0.42957430000000002</v>
      </c>
      <c r="F80" s="5">
        <v>0.57866019999999996</v>
      </c>
      <c r="G80" s="5">
        <v>0.56376309999999996</v>
      </c>
      <c r="H80" s="5">
        <v>0.1676145</v>
      </c>
      <c r="J80">
        <f>+C80/C$62</f>
        <v>1.1724370636107833</v>
      </c>
      <c r="L80">
        <f>+F80/F$62</f>
        <v>1.3020857757090183</v>
      </c>
    </row>
    <row r="81" spans="1:12" x14ac:dyDescent="0.25">
      <c r="A81" s="7"/>
      <c r="B81" t="s">
        <v>27</v>
      </c>
      <c r="C81" s="5">
        <v>0.2288732</v>
      </c>
      <c r="D81" s="5">
        <v>0.34066619999999997</v>
      </c>
      <c r="E81" s="5">
        <v>0.1224766</v>
      </c>
      <c r="F81" s="5">
        <v>0.26917930000000001</v>
      </c>
      <c r="G81" s="5">
        <v>0.28793340000000001</v>
      </c>
      <c r="H81" s="5">
        <v>0.66042049999999997</v>
      </c>
      <c r="J81">
        <f>+C81/C$63</f>
        <v>0.73473363188391849</v>
      </c>
      <c r="L81">
        <f>+F81/F$63</f>
        <v>0.89793898482393109</v>
      </c>
    </row>
    <row r="82" spans="1:12" x14ac:dyDescent="0.25">
      <c r="A82" s="7"/>
      <c r="B82" t="s">
        <v>30</v>
      </c>
      <c r="C82" s="5">
        <v>0.10669149999999999</v>
      </c>
      <c r="D82" s="5">
        <v>9.9944400000000003E-2</v>
      </c>
      <c r="E82" s="5">
        <v>0.3468715</v>
      </c>
      <c r="F82" s="5">
        <v>0.1120654</v>
      </c>
      <c r="G82" s="5">
        <v>0.13161970000000001</v>
      </c>
      <c r="H82" s="5">
        <v>0</v>
      </c>
      <c r="J82">
        <f>+C82/C$64</f>
        <v>0.91670704966937477</v>
      </c>
      <c r="L82">
        <f>+F82/F$64</f>
        <v>0.59520481154703309</v>
      </c>
    </row>
    <row r="83" spans="1:12" x14ac:dyDescent="0.25">
      <c r="A83" s="7"/>
      <c r="B83" t="s">
        <v>28</v>
      </c>
      <c r="C83" s="5">
        <v>1.3973899999999999E-2</v>
      </c>
      <c r="D83" s="5">
        <v>5.3734700000000003E-2</v>
      </c>
      <c r="E83" s="5">
        <v>0.1010776</v>
      </c>
      <c r="F83" s="5">
        <v>3.5164899999999999E-2</v>
      </c>
      <c r="G83" s="5">
        <v>1.6683799999999999E-2</v>
      </c>
      <c r="H83" s="5">
        <v>5.7564400000000002E-2</v>
      </c>
      <c r="J83">
        <f>+C83/C$65</f>
        <v>0.98808547346984954</v>
      </c>
      <c r="L83">
        <f>+F83/F$65</f>
        <v>0.52069226429594184</v>
      </c>
    </row>
    <row r="84" spans="1:12" x14ac:dyDescent="0.25">
      <c r="A84" s="7"/>
      <c r="B84" t="s">
        <v>29</v>
      </c>
      <c r="C84" s="5">
        <v>0</v>
      </c>
      <c r="D84" s="5">
        <v>0</v>
      </c>
      <c r="E84" s="5">
        <v>0</v>
      </c>
      <c r="F84" s="5">
        <v>4.9302E-3</v>
      </c>
      <c r="G84" s="5">
        <v>0</v>
      </c>
      <c r="H84" s="5">
        <v>0.11440060000000001</v>
      </c>
      <c r="J84">
        <f>+C84/C$66</f>
        <v>0</v>
      </c>
      <c r="L84" t="e">
        <f>+F84/F$66</f>
        <v>#DIV/0!</v>
      </c>
    </row>
  </sheetData>
  <mergeCells count="24">
    <mergeCell ref="N2:S2"/>
    <mergeCell ref="U2:Z2"/>
    <mergeCell ref="U3:W3"/>
    <mergeCell ref="X3:Z3"/>
    <mergeCell ref="A74:A78"/>
    <mergeCell ref="A80:A84"/>
    <mergeCell ref="B47:D47"/>
    <mergeCell ref="A2:H2"/>
    <mergeCell ref="J2:L2"/>
    <mergeCell ref="A56:A60"/>
    <mergeCell ref="A30:A34"/>
    <mergeCell ref="A36:A40"/>
    <mergeCell ref="A62:A66"/>
    <mergeCell ref="A68:A72"/>
    <mergeCell ref="F3:H3"/>
    <mergeCell ref="N3:P3"/>
    <mergeCell ref="Q3:S3"/>
    <mergeCell ref="E47:G47"/>
    <mergeCell ref="A50:A54"/>
    <mergeCell ref="C3:E3"/>
    <mergeCell ref="A6:A10"/>
    <mergeCell ref="A12:A16"/>
    <mergeCell ref="A18:A22"/>
    <mergeCell ref="A24:A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BothGenders</vt:lpstr>
      <vt:lpstr>GendersSeparately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Zhu</dc:creator>
  <cp:lastModifiedBy>Benjamin Zhu</cp:lastModifiedBy>
  <dcterms:created xsi:type="dcterms:W3CDTF">2020-03-11T17:10:21Z</dcterms:created>
  <dcterms:modified xsi:type="dcterms:W3CDTF">2020-03-11T19:19:12Z</dcterms:modified>
</cp:coreProperties>
</file>