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PORFIN 2023\12. DICIEMBRE\6. Ivonne Galán Dávila\"/>
    </mc:Choice>
  </mc:AlternateContent>
  <xr:revisionPtr revIDLastSave="0" documentId="13_ncr:1_{7EBCA262-F01B-49FE-A912-3E55BED1FF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isis 2" sheetId="6" r:id="rId1"/>
    <sheet name="Análisis ingresos y gastos" sheetId="7" r:id="rId2"/>
    <sheet name="Análisis de Buró" sheetId="5" r:id="rId3"/>
    <sheet name="Hoja2" sheetId="4" r:id="rId4"/>
  </sheets>
  <definedNames>
    <definedName name="_xlnm.Print_Area" localSheetId="0">'Analisis 2'!$B$2:$AN$144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5" l="1"/>
  <c r="D29" i="5" s="1"/>
  <c r="J65" i="6" l="1"/>
  <c r="D7" i="5"/>
  <c r="C7" i="5"/>
  <c r="D5" i="5"/>
  <c r="C5" i="5"/>
  <c r="E3" i="5"/>
  <c r="E2" i="5"/>
  <c r="D3" i="5"/>
  <c r="D2" i="5"/>
  <c r="C3" i="5"/>
  <c r="C2" i="5"/>
  <c r="AK47" i="6"/>
  <c r="J76" i="6" l="1"/>
  <c r="J78" i="6" s="1"/>
  <c r="AB76" i="6" s="1"/>
  <c r="AK78" i="6" s="1"/>
</calcChain>
</file>

<file path=xl/sharedStrings.xml><?xml version="1.0" encoding="utf-8"?>
<sst xmlns="http://schemas.openxmlformats.org/spreadsheetml/2006/main" count="144" uniqueCount="124">
  <si>
    <t>Sucursal</t>
  </si>
  <si>
    <t>Monto del crédito (pesos)</t>
  </si>
  <si>
    <t>Plazo (meses)</t>
  </si>
  <si>
    <t>Destino</t>
  </si>
  <si>
    <t>Garantías y/o aval</t>
  </si>
  <si>
    <t>Valor estimado</t>
  </si>
  <si>
    <t>Nombre</t>
  </si>
  <si>
    <t>Domicilio</t>
  </si>
  <si>
    <t>ANÁLISIS DE CRÉDITO</t>
  </si>
  <si>
    <t>Teléfono</t>
  </si>
  <si>
    <t>Antigüedad</t>
  </si>
  <si>
    <t>Sueldos</t>
  </si>
  <si>
    <t>Otros Gastos</t>
  </si>
  <si>
    <t>Otros Ingresos Comprobables</t>
  </si>
  <si>
    <t>Puesto</t>
  </si>
  <si>
    <t>Forma de Pago</t>
  </si>
  <si>
    <t xml:space="preserve">Crédito Individual </t>
  </si>
  <si>
    <t xml:space="preserve">Crédito Grupal </t>
  </si>
  <si>
    <t>Nombre del Grupo</t>
  </si>
  <si>
    <t>Origen Principal de los Recursos para Pagar el Crédito</t>
  </si>
  <si>
    <t>Negocio</t>
  </si>
  <si>
    <t>Sueldo</t>
  </si>
  <si>
    <t>Cónyuge</t>
  </si>
  <si>
    <t>Otro</t>
  </si>
  <si>
    <t>ANÁLISIS A CRÉDITO SOLICITADO POR</t>
  </si>
  <si>
    <t>ANÁLISIS PARA CRÉDITO PERSONAL</t>
  </si>
  <si>
    <t>ANÁLISIS PARA CRÉDITO AL COMERCIO</t>
  </si>
  <si>
    <t>Periodicidad de los Ingresos</t>
  </si>
  <si>
    <t>Semana</t>
  </si>
  <si>
    <t>Quincena</t>
  </si>
  <si>
    <t>Mensual</t>
  </si>
  <si>
    <t>Tipo de Negocio</t>
  </si>
  <si>
    <t xml:space="preserve">Negocio Ubicado en </t>
  </si>
  <si>
    <t>Experiencia en el Negocio</t>
  </si>
  <si>
    <t>Local Establecido</t>
  </si>
  <si>
    <t>Negocio en vía pública</t>
  </si>
  <si>
    <t>R.F.C</t>
  </si>
  <si>
    <t>Estimación del Inventario Actual</t>
  </si>
  <si>
    <t>Tipo de Mercancías o Bienes</t>
  </si>
  <si>
    <t>Valor de Otros Activos</t>
  </si>
  <si>
    <t>Describir Activos</t>
  </si>
  <si>
    <t>INGRESOS DEL NEGOCIO</t>
  </si>
  <si>
    <t>Ingresos o Ventas</t>
  </si>
  <si>
    <t>GASTOS DEL NEGOCIO</t>
  </si>
  <si>
    <t>Compra de Mercancías</t>
  </si>
  <si>
    <t>Renta Local o Espacio</t>
  </si>
  <si>
    <t>Empleados</t>
  </si>
  <si>
    <t>Servicios Públicos</t>
  </si>
  <si>
    <t>Suma de Gastos</t>
  </si>
  <si>
    <t>Ingresos menos Gastos</t>
  </si>
  <si>
    <t>Pagos Máximos Estimados para la Amortización</t>
  </si>
  <si>
    <t>Amortización Programada</t>
  </si>
  <si>
    <t>Excedido por</t>
  </si>
  <si>
    <t>Lugar de Trabajo</t>
  </si>
  <si>
    <t>Ingresos Nóminales</t>
  </si>
  <si>
    <t>Referencias de Trabajo</t>
  </si>
  <si>
    <t>INGRESOS</t>
  </si>
  <si>
    <t>Sueldo (Comprobable)</t>
  </si>
  <si>
    <t>Ingresos No Comprobables</t>
  </si>
  <si>
    <t>Suma de Ingresos</t>
  </si>
  <si>
    <t>GASTOS</t>
  </si>
  <si>
    <t>Renta o Hipoteca</t>
  </si>
  <si>
    <t>Alimentos</t>
  </si>
  <si>
    <t>Pago de Servicios</t>
  </si>
  <si>
    <t>Vestido</t>
  </si>
  <si>
    <t>Otros Créditos</t>
  </si>
  <si>
    <t>Gastos Varios</t>
  </si>
  <si>
    <t>Comentarios sobre la razonabilidad de los gastos</t>
  </si>
  <si>
    <t>Comentarios sobre la razonabilidad de los ingresos o ventas</t>
  </si>
  <si>
    <t>Teléfonos</t>
  </si>
  <si>
    <t>VERIFICACIÓN DE REFERENCIAS PERSONALES</t>
  </si>
  <si>
    <t>Fecha de Llamada</t>
  </si>
  <si>
    <t>Comentario</t>
  </si>
  <si>
    <t>VERIFICACIÓN DE HISTORIAL DE CRÉDITO EN S.I.C.</t>
  </si>
  <si>
    <t>Fecha de Consulta</t>
  </si>
  <si>
    <t>OTRAS VERIFICACIONES</t>
  </si>
  <si>
    <t>Domicilio Particular</t>
  </si>
  <si>
    <t>Fecha  de Verificación</t>
  </si>
  <si>
    <t>Verificador</t>
  </si>
  <si>
    <t>Domicilio Negocio</t>
  </si>
  <si>
    <t>Garantías Prendarias</t>
  </si>
  <si>
    <t>Comentarios sobre Garantías</t>
  </si>
  <si>
    <t xml:space="preserve">INTEGRACIÓN DE EXPEDIENTE </t>
  </si>
  <si>
    <t>Completo</t>
  </si>
  <si>
    <t>Incompleto</t>
  </si>
  <si>
    <t>Promotor Responsable</t>
  </si>
  <si>
    <t>Malo</t>
  </si>
  <si>
    <t>Historial Bueno</t>
  </si>
  <si>
    <t>Regular</t>
  </si>
  <si>
    <t>DICTAMEN DEL ANALISTA</t>
  </si>
  <si>
    <t>Recomienda Aprobación de Crédito</t>
  </si>
  <si>
    <t>Recomienda Rechazo de Crédito</t>
  </si>
  <si>
    <t>Fecha del Ditacmen</t>
  </si>
  <si>
    <t>NOMBRE Y FIRMA DEL ANALISTA</t>
  </si>
  <si>
    <t>VERIFICACIÓN DE HISTORIAL DE CRÉDITO CON LA SOCIEDAD</t>
  </si>
  <si>
    <t>COMENTARIOS ADICIONALES DEL ANALISTA</t>
  </si>
  <si>
    <t>OPORTUNIDADES FINANCIERAS PARA TU NEGOCIO, S.A. de C.V., 
Sociedad Financiera de Objeto Múltiple, Entidad No Regulada</t>
  </si>
  <si>
    <t>SPEI</t>
  </si>
  <si>
    <t>X</t>
  </si>
  <si>
    <t>El expediente digital se encuentra completo.</t>
  </si>
  <si>
    <t>No aplica</t>
  </si>
  <si>
    <t>-----------------------</t>
  </si>
  <si>
    <t>El promotor no realizó llamada</t>
  </si>
  <si>
    <t>Ingreso</t>
  </si>
  <si>
    <t>Gasto</t>
  </si>
  <si>
    <t>Credito</t>
  </si>
  <si>
    <t>José Alfredo Muñiz Rivera</t>
  </si>
  <si>
    <t xml:space="preserve"> </t>
  </si>
  <si>
    <t>Adeudo Actual</t>
  </si>
  <si>
    <t>saldo vencido</t>
  </si>
  <si>
    <t>Score</t>
  </si>
  <si>
    <t>Sus gastos fijos son el pago de sus consumos y gastos en general. Se considera un promedio de 3 meses de los Estados de cuenta para su análisis.</t>
  </si>
  <si>
    <r>
      <t xml:space="preserve">En conclusión, una vez analizada toda la información proporcionada, en mi opinión, el cliente </t>
    </r>
    <r>
      <rPr>
        <b/>
        <sz val="8"/>
        <rFont val="Arial"/>
        <family val="2"/>
      </rPr>
      <t>SÍ</t>
    </r>
    <r>
      <rPr>
        <sz val="8"/>
        <rFont val="Arial"/>
        <family val="2"/>
      </rPr>
      <t xml:space="preserve"> cuenta con la solvencia requerida para hacer frente a una nueva obligación.</t>
    </r>
  </si>
  <si>
    <t>INTERNO</t>
  </si>
  <si>
    <t>IVONNE GALÁN DÁVILA</t>
  </si>
  <si>
    <t>EMPLEADA</t>
  </si>
  <si>
    <t>MONTEBIT</t>
  </si>
  <si>
    <t>RIO CHURUBUSCO 601, XOCO, BENITO JUÁREZ,03330, CIUDAD DE MÉXICO</t>
  </si>
  <si>
    <t>Los ingresos refelajados corresponden principalmente a sus ingresos por nómina. Se determina un promedio trimestral para efectos de este análisis.</t>
  </si>
  <si>
    <t>Elias Joel Uruchurtu Dávila</t>
  </si>
  <si>
    <t>Eduardo Vazquez Huibodro</t>
  </si>
  <si>
    <t>Marisol Galán Dávila</t>
  </si>
  <si>
    <t>Renovación crédito Oporfin, Excelente Historial Crediticio</t>
  </si>
  <si>
    <t>Renovación crédito Oporfin, Excelente Historial Crediticio, Score de 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</si>
</sst>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[$€-2]* #,##0.00_-;\-[$€-2]* #,##0.00_-;_-[$€-2]* &quot;-&quot;??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Baskerville Old Face"/>
      <family val="1"/>
    </font>
    <font>
      <sz val="10"/>
      <color theme="0"/>
      <name val="Arial"/>
      <family val="2"/>
    </font>
    <font>
      <b/>
      <sz val="10"/>
      <color theme="0"/>
      <name val="Baskerville Old Face"/>
      <family val="1"/>
    </font>
    <font>
      <sz val="10"/>
      <color theme="0"/>
      <name val="Baskerville Old Face"/>
      <family val="1"/>
    </font>
    <font>
      <b/>
      <sz val="14"/>
      <color theme="0"/>
      <name val="Baskerville Old Face"/>
      <family val="1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69">
    <xf numFmtId="0" fontId="0" fillId="0" borderId="0" xfId="0"/>
    <xf numFmtId="0" fontId="2" fillId="0" borderId="0" xfId="0" applyFont="1"/>
    <xf numFmtId="0" fontId="4" fillId="0" borderId="1" xfId="0" applyFont="1" applyBorder="1"/>
    <xf numFmtId="0" fontId="4" fillId="0" borderId="2" xfId="0" applyFont="1" applyBorder="1"/>
    <xf numFmtId="0" fontId="6" fillId="2" borderId="3" xfId="0" applyFont="1" applyFill="1" applyBorder="1"/>
    <xf numFmtId="0" fontId="7" fillId="2" borderId="4" xfId="0" applyFont="1" applyFill="1" applyBorder="1"/>
    <xf numFmtId="0" fontId="7" fillId="2" borderId="3" xfId="0" applyFont="1" applyFill="1" applyBorder="1"/>
    <xf numFmtId="0" fontId="7" fillId="2" borderId="5" xfId="0" applyFont="1" applyFill="1" applyBorder="1"/>
    <xf numFmtId="0" fontId="3" fillId="0" borderId="0" xfId="0" applyFont="1" applyAlignment="1">
      <alignment horizontal="right"/>
    </xf>
    <xf numFmtId="0" fontId="5" fillId="0" borderId="6" xfId="0" applyFont="1" applyBorder="1"/>
    <xf numFmtId="0" fontId="9" fillId="0" borderId="0" xfId="0" applyFont="1"/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/>
    <xf numFmtId="0" fontId="8" fillId="0" borderId="0" xfId="0" applyFont="1"/>
    <xf numFmtId="0" fontId="9" fillId="0" borderId="4" xfId="0" applyFont="1" applyBorder="1"/>
    <xf numFmtId="0" fontId="9" fillId="0" borderId="3" xfId="0" applyFont="1" applyBorder="1"/>
    <xf numFmtId="0" fontId="9" fillId="0" borderId="5" xfId="0" applyFont="1" applyBorder="1"/>
    <xf numFmtId="0" fontId="9" fillId="0" borderId="7" xfId="0" applyFont="1" applyBorder="1"/>
    <xf numFmtId="0" fontId="9" fillId="2" borderId="0" xfId="0" applyFont="1" applyFill="1"/>
    <xf numFmtId="0" fontId="9" fillId="3" borderId="0" xfId="0" applyFont="1" applyFill="1"/>
    <xf numFmtId="0" fontId="0" fillId="2" borderId="0" xfId="0" applyFill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3" xfId="0" applyFont="1" applyBorder="1"/>
    <xf numFmtId="0" fontId="10" fillId="0" borderId="3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 applyAlignment="1">
      <alignment horizontal="right"/>
    </xf>
    <xf numFmtId="0" fontId="10" fillId="0" borderId="4" xfId="0" applyFont="1" applyBorder="1" applyAlignment="1">
      <alignment horizontal="right"/>
    </xf>
    <xf numFmtId="0" fontId="9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13" fillId="5" borderId="8" xfId="0" applyFont="1" applyFill="1" applyBorder="1"/>
    <xf numFmtId="0" fontId="14" fillId="5" borderId="9" xfId="0" applyFont="1" applyFill="1" applyBorder="1"/>
    <xf numFmtId="0" fontId="13" fillId="5" borderId="9" xfId="0" applyFont="1" applyFill="1" applyBorder="1"/>
    <xf numFmtId="0" fontId="14" fillId="5" borderId="10" xfId="0" applyFont="1" applyFill="1" applyBorder="1"/>
    <xf numFmtId="0" fontId="15" fillId="5" borderId="11" xfId="0" applyFont="1" applyFill="1" applyBorder="1"/>
    <xf numFmtId="0" fontId="15" fillId="5" borderId="0" xfId="0" applyFont="1" applyFill="1"/>
    <xf numFmtId="0" fontId="14" fillId="5" borderId="0" xfId="0" applyFont="1" applyFill="1"/>
    <xf numFmtId="0" fontId="16" fillId="5" borderId="0" xfId="0" applyFont="1" applyFill="1"/>
    <xf numFmtId="0" fontId="16" fillId="5" borderId="12" xfId="0" applyFont="1" applyFill="1" applyBorder="1"/>
    <xf numFmtId="0" fontId="15" fillId="5" borderId="13" xfId="0" applyFont="1" applyFill="1" applyBorder="1"/>
    <xf numFmtId="0" fontId="15" fillId="5" borderId="14" xfId="0" applyFont="1" applyFill="1" applyBorder="1"/>
    <xf numFmtId="43" fontId="9" fillId="0" borderId="4" xfId="3" applyFont="1" applyBorder="1" applyAlignment="1">
      <alignment horizontal="center"/>
    </xf>
    <xf numFmtId="43" fontId="9" fillId="0" borderId="3" xfId="3" applyFont="1" applyBorder="1" applyAlignment="1">
      <alignment horizontal="center"/>
    </xf>
    <xf numFmtId="43" fontId="9" fillId="0" borderId="5" xfId="3" applyFont="1" applyBorder="1" applyAlignment="1">
      <alignment horizontal="center"/>
    </xf>
    <xf numFmtId="43" fontId="9" fillId="0" borderId="0" xfId="3" applyFont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/>
    </xf>
    <xf numFmtId="0" fontId="8" fillId="0" borderId="7" xfId="0" applyFont="1" applyBorder="1" applyAlignment="1">
      <alignment horizontal="center" vertical="center"/>
    </xf>
    <xf numFmtId="2" fontId="10" fillId="0" borderId="0" xfId="0" applyNumberFormat="1" applyFont="1" applyAlignment="1">
      <alignment horizontal="right"/>
    </xf>
    <xf numFmtId="43" fontId="0" fillId="0" borderId="0" xfId="3" applyFont="1"/>
    <xf numFmtId="43" fontId="1" fillId="0" borderId="0" xfId="3" applyFont="1"/>
    <xf numFmtId="0" fontId="1" fillId="0" borderId="0" xfId="0" applyFont="1"/>
    <xf numFmtId="9" fontId="0" fillId="0" borderId="0" xfId="4" applyFont="1"/>
    <xf numFmtId="0" fontId="8" fillId="0" borderId="0" xfId="0" applyFont="1" applyAlignment="1">
      <alignment horizontal="right"/>
    </xf>
    <xf numFmtId="0" fontId="5" fillId="0" borderId="4" xfId="0" applyFont="1" applyBorder="1"/>
    <xf numFmtId="164" fontId="0" fillId="0" borderId="0" xfId="2" applyFont="1"/>
    <xf numFmtId="14" fontId="0" fillId="0" borderId="0" xfId="0" applyNumberFormat="1"/>
    <xf numFmtId="43" fontId="1" fillId="0" borderId="0" xfId="0" applyNumberFormat="1" applyFont="1"/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8" fontId="9" fillId="0" borderId="4" xfId="3" applyNumberFormat="1" applyFont="1" applyBorder="1" applyAlignment="1">
      <alignment horizontal="center" vertical="center"/>
    </xf>
    <xf numFmtId="43" fontId="9" fillId="0" borderId="3" xfId="3" applyFont="1" applyBorder="1" applyAlignment="1">
      <alignment horizontal="center" vertical="center"/>
    </xf>
    <xf numFmtId="43" fontId="9" fillId="0" borderId="5" xfId="3" applyFont="1" applyBorder="1" applyAlignment="1">
      <alignment horizontal="center" vertical="center"/>
    </xf>
    <xf numFmtId="164" fontId="20" fillId="6" borderId="4" xfId="2" applyFont="1" applyFill="1" applyBorder="1" applyAlignment="1">
      <alignment horizontal="center"/>
    </xf>
    <xf numFmtId="164" fontId="20" fillId="6" borderId="3" xfId="2" applyFont="1" applyFill="1" applyBorder="1" applyAlignment="1">
      <alignment horizontal="center"/>
    </xf>
    <xf numFmtId="164" fontId="20" fillId="6" borderId="5" xfId="2" applyFont="1" applyFill="1" applyBorder="1" applyAlignment="1">
      <alignment horizontal="center"/>
    </xf>
    <xf numFmtId="43" fontId="9" fillId="0" borderId="4" xfId="3" applyFont="1" applyBorder="1" applyAlignment="1">
      <alignment horizontal="center" vertical="center"/>
    </xf>
    <xf numFmtId="43" fontId="9" fillId="0" borderId="4" xfId="3" applyFont="1" applyBorder="1" applyAlignment="1">
      <alignment horizontal="center"/>
    </xf>
    <xf numFmtId="43" fontId="9" fillId="0" borderId="3" xfId="3" applyFont="1" applyBorder="1" applyAlignment="1">
      <alignment horizontal="center"/>
    </xf>
    <xf numFmtId="43" fontId="9" fillId="0" borderId="5" xfId="3" applyFont="1" applyBorder="1" applyAlignment="1">
      <alignment horizontal="center"/>
    </xf>
    <xf numFmtId="43" fontId="9" fillId="0" borderId="4" xfId="0" applyNumberFormat="1" applyFont="1" applyBorder="1" applyAlignment="1">
      <alignment horizontal="center"/>
    </xf>
    <xf numFmtId="43" fontId="5" fillId="0" borderId="4" xfId="3" applyFont="1" applyBorder="1" applyAlignment="1">
      <alignment horizontal="center"/>
    </xf>
    <xf numFmtId="43" fontId="5" fillId="0" borderId="3" xfId="3" applyFont="1" applyBorder="1" applyAlignment="1">
      <alignment horizontal="center"/>
    </xf>
    <xf numFmtId="43" fontId="5" fillId="0" borderId="5" xfId="3" applyFont="1" applyBorder="1" applyAlignment="1">
      <alignment horizontal="center"/>
    </xf>
    <xf numFmtId="164" fontId="9" fillId="0" borderId="4" xfId="2" applyFont="1" applyBorder="1" applyAlignment="1">
      <alignment horizontal="center"/>
    </xf>
    <xf numFmtId="164" fontId="9" fillId="0" borderId="3" xfId="2" applyFont="1" applyBorder="1" applyAlignment="1">
      <alignment horizontal="center"/>
    </xf>
    <xf numFmtId="164" fontId="9" fillId="0" borderId="5" xfId="2" applyFont="1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wrapText="1"/>
    </xf>
    <xf numFmtId="0" fontId="14" fillId="5" borderId="0" xfId="0" applyFont="1" applyFill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left"/>
    </xf>
    <xf numFmtId="0" fontId="16" fillId="5" borderId="20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center"/>
    </xf>
    <xf numFmtId="164" fontId="0" fillId="0" borderId="17" xfId="2" applyFont="1" applyBorder="1" applyAlignment="1">
      <alignment horizontal="left"/>
    </xf>
    <xf numFmtId="164" fontId="0" fillId="0" borderId="18" xfId="2" applyFont="1" applyBorder="1" applyAlignment="1">
      <alignment horizontal="left"/>
    </xf>
    <xf numFmtId="164" fontId="0" fillId="0" borderId="19" xfId="2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17" xfId="0" applyBorder="1" applyAlignment="1">
      <alignment horizontal="left"/>
    </xf>
    <xf numFmtId="164" fontId="0" fillId="0" borderId="17" xfId="2" quotePrefix="1" applyFont="1" applyBorder="1" applyAlignment="1">
      <alignment horizontal="left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43" fontId="9" fillId="0" borderId="4" xfId="3" applyFont="1" applyBorder="1" applyAlignment="1">
      <alignment horizontal="center" vertical="center" wrapText="1"/>
    </xf>
    <xf numFmtId="43" fontId="9" fillId="0" borderId="3" xfId="3" applyFont="1" applyBorder="1" applyAlignment="1">
      <alignment horizontal="center" vertical="center" wrapText="1"/>
    </xf>
    <xf numFmtId="43" fontId="9" fillId="0" borderId="5" xfId="3" applyFont="1" applyBorder="1" applyAlignment="1">
      <alignment horizontal="center" vertical="center" wrapText="1"/>
    </xf>
    <xf numFmtId="14" fontId="8" fillId="3" borderId="4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</cellXfs>
  <cellStyles count="5">
    <cellStyle name="Euro" xfId="1" xr:uid="{00000000-0005-0000-0000-000000000000}"/>
    <cellStyle name="Millares" xfId="3" builtinId="3"/>
    <cellStyle name="Moneda" xfId="2" builtinId="4"/>
    <cellStyle name="Normal" xfId="0" builtinId="0"/>
    <cellStyle name="Porcentaje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142</xdr:row>
      <xdr:rowOff>95250</xdr:rowOff>
    </xdr:from>
    <xdr:to>
      <xdr:col>28</xdr:col>
      <xdr:colOff>161925</xdr:colOff>
      <xdr:row>142</xdr:row>
      <xdr:rowOff>95250</xdr:rowOff>
    </xdr:to>
    <xdr:sp macro="" textlink="">
      <xdr:nvSpPr>
        <xdr:cNvPr id="1036" name="Line 7">
          <a:extLst>
            <a:ext uri="{FF2B5EF4-FFF2-40B4-BE49-F238E27FC236}">
              <a16:creationId xmlns:a16="http://schemas.microsoft.com/office/drawing/2014/main" id="{3F043485-0E14-E1E8-498D-DA324193E3AD}"/>
            </a:ext>
          </a:extLst>
        </xdr:cNvPr>
        <xdr:cNvSpPr>
          <a:spLocks noChangeShapeType="1"/>
        </xdr:cNvSpPr>
      </xdr:nvSpPr>
      <xdr:spPr bwMode="auto">
        <a:xfrm>
          <a:off x="2181225" y="19592925"/>
          <a:ext cx="304800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160"/>
  <sheetViews>
    <sheetView showGridLines="0" tabSelected="1" topLeftCell="A120" zoomScale="120" zoomScaleNormal="120" workbookViewId="0">
      <selection activeCell="AR125" sqref="AR124:AR125"/>
    </sheetView>
  </sheetViews>
  <sheetFormatPr baseColWidth="10" defaultColWidth="2.6640625" defaultRowHeight="13.2" x14ac:dyDescent="0.25"/>
  <cols>
    <col min="32" max="32" width="2.6640625" customWidth="1"/>
    <col min="36" max="36" width="3.88671875" customWidth="1"/>
  </cols>
  <sheetData>
    <row r="1" spans="2:40" ht="13.8" thickBot="1" x14ac:dyDescent="0.3"/>
    <row r="2" spans="2:40" ht="6" customHeight="1" x14ac:dyDescent="0.25">
      <c r="B2" s="39"/>
      <c r="C2" s="40"/>
      <c r="D2" s="41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2"/>
    </row>
    <row r="3" spans="2:40" ht="30.75" customHeight="1" x14ac:dyDescent="0.25">
      <c r="B3" s="118" t="s">
        <v>96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20"/>
    </row>
    <row r="4" spans="2:40" ht="6" customHeight="1" x14ac:dyDescent="0.35">
      <c r="B4" s="43"/>
      <c r="C4" s="44"/>
      <c r="D4" s="44"/>
      <c r="E4" s="45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7"/>
    </row>
    <row r="5" spans="2:40" ht="18.600000000000001" thickBot="1" x14ac:dyDescent="0.4">
      <c r="B5" s="48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121" t="s">
        <v>8</v>
      </c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2"/>
    </row>
    <row r="6" spans="2:40" ht="12" customHeight="1" x14ac:dyDescent="0.3">
      <c r="Y6" s="1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2:40" ht="12.75" customHeight="1" x14ac:dyDescent="0.25">
      <c r="B7" s="5" t="s">
        <v>24</v>
      </c>
      <c r="C7" s="4"/>
      <c r="D7" s="4"/>
      <c r="E7" s="4"/>
      <c r="F7" s="4"/>
      <c r="G7" s="4"/>
      <c r="H7" s="4"/>
      <c r="I7" s="4"/>
      <c r="J7" s="4"/>
      <c r="K7" s="4"/>
      <c r="L7" s="4"/>
      <c r="M7" s="21"/>
      <c r="N7" s="21"/>
      <c r="O7" s="21"/>
      <c r="P7" s="134" t="s">
        <v>114</v>
      </c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23" t="s">
        <v>0</v>
      </c>
      <c r="AG7" s="123"/>
      <c r="AH7" s="123"/>
      <c r="AI7" s="123"/>
      <c r="AJ7" s="136">
        <v>1</v>
      </c>
      <c r="AK7" s="137"/>
      <c r="AL7" s="137"/>
      <c r="AM7" s="137"/>
      <c r="AN7" s="138"/>
    </row>
    <row r="8" spans="2:40" ht="3.9" customHeight="1" x14ac:dyDescent="0.3">
      <c r="Y8" s="1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2:40" ht="12.75" customHeight="1" x14ac:dyDescent="0.25">
      <c r="B9" s="9" t="s">
        <v>1</v>
      </c>
      <c r="C9" s="2"/>
      <c r="D9" s="2"/>
      <c r="E9" s="2"/>
      <c r="F9" s="2"/>
      <c r="G9" s="2"/>
      <c r="H9" s="2"/>
      <c r="I9" s="2"/>
      <c r="J9" s="3"/>
      <c r="K9" s="9" t="s">
        <v>2</v>
      </c>
      <c r="L9" s="2"/>
      <c r="M9" s="2"/>
      <c r="N9" s="2"/>
      <c r="O9" s="2"/>
      <c r="P9" s="9" t="s">
        <v>15</v>
      </c>
      <c r="Q9" s="2"/>
      <c r="R9" s="2"/>
      <c r="S9" s="2"/>
      <c r="T9" s="3"/>
      <c r="U9" s="9" t="s">
        <v>3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3"/>
    </row>
    <row r="10" spans="2:40" ht="12.75" customHeight="1" x14ac:dyDescent="0.25">
      <c r="B10" s="124">
        <v>700000</v>
      </c>
      <c r="C10" s="125"/>
      <c r="D10" s="125"/>
      <c r="E10" s="125"/>
      <c r="F10" s="125"/>
      <c r="G10" s="125"/>
      <c r="H10" s="125"/>
      <c r="I10" s="125"/>
      <c r="J10" s="126"/>
      <c r="K10" s="127">
        <v>60</v>
      </c>
      <c r="L10" s="128"/>
      <c r="M10" s="128"/>
      <c r="N10" s="128"/>
      <c r="O10" s="129"/>
      <c r="P10" s="130" t="s">
        <v>97</v>
      </c>
      <c r="Q10" s="128"/>
      <c r="R10" s="128"/>
      <c r="S10" s="128"/>
      <c r="T10" s="129"/>
      <c r="U10" s="131" t="s">
        <v>115</v>
      </c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3"/>
    </row>
    <row r="11" spans="2:40" ht="12.75" customHeight="1" x14ac:dyDescent="0.25">
      <c r="B11" s="9" t="s">
        <v>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  <c r="AB11" s="9" t="s">
        <v>5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3"/>
    </row>
    <row r="12" spans="2:40" ht="12.75" customHeight="1" x14ac:dyDescent="0.25">
      <c r="B12" s="140" t="s">
        <v>100</v>
      </c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3"/>
      <c r="AB12" s="141" t="s">
        <v>101</v>
      </c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6"/>
    </row>
    <row r="13" spans="2:40" ht="3.9" customHeight="1" x14ac:dyDescent="0.25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spans="2:40" ht="12.75" customHeight="1" x14ac:dyDescent="0.25">
      <c r="B14" s="10" t="s">
        <v>16</v>
      </c>
      <c r="C14" s="10"/>
      <c r="D14" s="10"/>
      <c r="E14" s="10"/>
      <c r="F14" s="10"/>
      <c r="G14" s="142" t="s">
        <v>98</v>
      </c>
      <c r="H14" s="143"/>
      <c r="I14" s="10"/>
      <c r="J14" s="10" t="s">
        <v>17</v>
      </c>
      <c r="K14" s="10"/>
      <c r="L14" s="10"/>
      <c r="M14" s="10"/>
      <c r="N14" s="10"/>
      <c r="O14" s="142"/>
      <c r="P14" s="143"/>
      <c r="Q14" s="10"/>
      <c r="R14" s="10" t="s">
        <v>18</v>
      </c>
      <c r="S14" s="10"/>
      <c r="T14" s="10"/>
      <c r="U14" s="10"/>
      <c r="V14" s="10"/>
      <c r="W14" s="79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3"/>
    </row>
    <row r="15" spans="2:40" ht="3.9" customHeight="1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</row>
    <row r="16" spans="2:40" ht="13.5" customHeight="1" x14ac:dyDescent="0.25">
      <c r="B16" s="10" t="s">
        <v>19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 t="s">
        <v>20</v>
      </c>
      <c r="Q16" s="10"/>
      <c r="R16" s="10"/>
      <c r="S16" s="59" t="s">
        <v>98</v>
      </c>
      <c r="T16" s="10"/>
      <c r="U16" s="10" t="s">
        <v>21</v>
      </c>
      <c r="V16" s="10"/>
      <c r="W16" s="59"/>
      <c r="X16" s="10"/>
      <c r="Y16" s="10" t="s">
        <v>22</v>
      </c>
      <c r="Z16" s="10"/>
      <c r="AA16" s="10"/>
      <c r="AB16" s="59"/>
      <c r="AC16" s="10"/>
      <c r="AD16" s="10" t="s">
        <v>23</v>
      </c>
      <c r="AE16" s="10"/>
      <c r="AF16" s="66" t="s">
        <v>115</v>
      </c>
      <c r="AG16" s="16"/>
      <c r="AH16" s="16"/>
      <c r="AI16" s="16"/>
      <c r="AJ16" s="16"/>
      <c r="AK16" s="16"/>
      <c r="AL16" s="16"/>
      <c r="AM16" s="16"/>
      <c r="AN16" s="17"/>
    </row>
    <row r="17" spans="2:40" ht="3.9" customHeight="1" x14ac:dyDescent="0.3">
      <c r="Y17" s="1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2:40" ht="12.75" hidden="1" customHeight="1" x14ac:dyDescent="0.3">
      <c r="B18" s="5" t="s">
        <v>26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2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</row>
    <row r="19" spans="2:40" ht="3.9" hidden="1" customHeight="1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24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</row>
    <row r="20" spans="2:40" ht="12.75" hidden="1" customHeight="1" x14ac:dyDescent="0.25">
      <c r="B20" s="10" t="s">
        <v>31</v>
      </c>
      <c r="C20" s="10"/>
      <c r="D20" s="10"/>
      <c r="E20" s="10"/>
      <c r="F20" s="10"/>
      <c r="G20" s="79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3"/>
      <c r="U20" s="10" t="s">
        <v>27</v>
      </c>
      <c r="V20" s="27"/>
      <c r="W20" s="27"/>
      <c r="X20" s="27"/>
      <c r="Y20" s="27"/>
      <c r="Z20" s="27"/>
      <c r="AA20" s="25"/>
      <c r="AB20" s="25"/>
      <c r="AC20" s="10" t="s">
        <v>28</v>
      </c>
      <c r="AD20" s="25"/>
      <c r="AE20" s="27"/>
      <c r="AF20" s="18"/>
      <c r="AG20" s="27" t="s">
        <v>29</v>
      </c>
      <c r="AH20" s="27"/>
      <c r="AI20" s="27"/>
      <c r="AJ20" s="18"/>
      <c r="AK20" s="27" t="s">
        <v>30</v>
      </c>
      <c r="AL20" s="25"/>
      <c r="AM20" s="25"/>
      <c r="AN20" s="18"/>
    </row>
    <row r="21" spans="2:40" ht="3.9" hidden="1" customHeight="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24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</row>
    <row r="22" spans="2:40" ht="12.75" hidden="1" customHeight="1" x14ac:dyDescent="0.25">
      <c r="B22" s="10" t="s">
        <v>32</v>
      </c>
      <c r="C22" s="10"/>
      <c r="D22" s="10"/>
      <c r="E22" s="10"/>
      <c r="F22" s="10"/>
      <c r="G22" s="10"/>
      <c r="H22" s="10"/>
      <c r="I22" s="79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3"/>
      <c r="AH22" s="10"/>
      <c r="AI22" s="10" t="s">
        <v>46</v>
      </c>
      <c r="AJ22" s="10"/>
      <c r="AK22" s="10"/>
      <c r="AL22" s="79"/>
      <c r="AM22" s="72"/>
      <c r="AN22" s="73"/>
    </row>
    <row r="23" spans="2:40" ht="3.9" hidden="1" customHeight="1" x14ac:dyDescent="0.25">
      <c r="B23" s="10"/>
      <c r="C23" s="10"/>
      <c r="D23" s="10"/>
      <c r="E23" s="10"/>
      <c r="F23" s="10"/>
      <c r="G23" s="10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spans="2:40" ht="12.75" hidden="1" customHeight="1" x14ac:dyDescent="0.25">
      <c r="B24" s="10" t="s">
        <v>33</v>
      </c>
      <c r="C24" s="10"/>
      <c r="D24" s="10"/>
      <c r="E24" s="10"/>
      <c r="F24" s="10"/>
      <c r="G24" s="10"/>
      <c r="H24" s="10"/>
      <c r="I24" s="79"/>
      <c r="J24" s="72"/>
      <c r="K24" s="73"/>
      <c r="L24" s="10"/>
      <c r="M24" s="10" t="s">
        <v>34</v>
      </c>
      <c r="N24" s="10"/>
      <c r="O24" s="10"/>
      <c r="P24" s="10"/>
      <c r="Q24" s="10"/>
      <c r="R24" s="18"/>
      <c r="S24" s="10"/>
      <c r="T24" s="10" t="s">
        <v>35</v>
      </c>
      <c r="U24" s="10"/>
      <c r="V24" s="10"/>
      <c r="W24" s="10"/>
      <c r="X24" s="10"/>
      <c r="Y24" s="10"/>
      <c r="Z24" s="18"/>
      <c r="AA24" s="10"/>
      <c r="AB24" s="10" t="s">
        <v>36</v>
      </c>
      <c r="AC24" s="10"/>
      <c r="AD24" s="10"/>
      <c r="AE24" s="10"/>
      <c r="AF24" s="79"/>
      <c r="AG24" s="72"/>
      <c r="AH24" s="72"/>
      <c r="AI24" s="72"/>
      <c r="AJ24" s="72"/>
      <c r="AK24" s="72"/>
      <c r="AL24" s="72"/>
      <c r="AM24" s="72"/>
      <c r="AN24" s="73"/>
    </row>
    <row r="25" spans="2:40" ht="3.9" hidden="1" customHeight="1" x14ac:dyDescent="0.25">
      <c r="B25" s="10"/>
      <c r="C25" s="10"/>
      <c r="D25" s="10"/>
      <c r="E25" s="10"/>
      <c r="F25" s="10"/>
      <c r="G25" s="10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</row>
    <row r="26" spans="2:40" ht="12.75" hidden="1" customHeight="1" x14ac:dyDescent="0.25">
      <c r="B26" s="10"/>
      <c r="C26" s="10"/>
      <c r="D26" s="10"/>
      <c r="E26" s="10"/>
      <c r="F26" s="10"/>
      <c r="G26" s="10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 spans="2:40" ht="12.75" hidden="1" customHeight="1" x14ac:dyDescent="0.25">
      <c r="B27" s="10" t="s">
        <v>37</v>
      </c>
      <c r="C27" s="10"/>
      <c r="D27" s="10"/>
      <c r="E27" s="10"/>
      <c r="F27" s="10"/>
      <c r="G27" s="10"/>
      <c r="H27" s="12"/>
      <c r="I27" s="12"/>
      <c r="J27" s="79"/>
      <c r="K27" s="72"/>
      <c r="L27" s="72"/>
      <c r="M27" s="73"/>
      <c r="N27" s="12"/>
      <c r="O27" s="28" t="s">
        <v>38</v>
      </c>
      <c r="P27" s="12"/>
      <c r="Q27" s="12"/>
      <c r="R27" s="12"/>
      <c r="S27" s="12"/>
      <c r="T27" s="12"/>
      <c r="U27" s="12"/>
      <c r="V27" s="12"/>
      <c r="W27" s="79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3"/>
    </row>
    <row r="28" spans="2:40" ht="3.9" hidden="1" customHeight="1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24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29" spans="2:40" ht="12.75" hidden="1" customHeight="1" x14ac:dyDescent="0.25">
      <c r="B29" s="10" t="s">
        <v>39</v>
      </c>
      <c r="C29" s="10"/>
      <c r="D29" s="10"/>
      <c r="E29" s="10"/>
      <c r="F29" s="10"/>
      <c r="G29" s="10"/>
      <c r="H29" s="10"/>
      <c r="I29" s="10"/>
      <c r="J29" s="79"/>
      <c r="K29" s="72"/>
      <c r="L29" s="72"/>
      <c r="M29" s="73"/>
      <c r="N29" s="10"/>
      <c r="O29" s="10" t="s">
        <v>40</v>
      </c>
      <c r="P29" s="10"/>
      <c r="Q29" s="10"/>
      <c r="R29" s="10"/>
      <c r="S29" s="10"/>
      <c r="T29" s="79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3"/>
    </row>
    <row r="30" spans="2:40" ht="3.9" hidden="1" customHeight="1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24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</row>
    <row r="31" spans="2:40" ht="12.75" hidden="1" customHeight="1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24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</row>
    <row r="32" spans="2:40" ht="12.75" hidden="1" customHeight="1" x14ac:dyDescent="0.25">
      <c r="B32" s="106" t="s">
        <v>41</v>
      </c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8"/>
      <c r="N32" s="10"/>
      <c r="O32" s="97" t="s">
        <v>68</v>
      </c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9"/>
    </row>
    <row r="33" spans="2:40" ht="3.9" hidden="1" customHeight="1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0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2"/>
    </row>
    <row r="34" spans="2:40" ht="12.75" hidden="1" customHeight="1" x14ac:dyDescent="0.25">
      <c r="B34" s="10" t="s">
        <v>42</v>
      </c>
      <c r="C34" s="10"/>
      <c r="D34" s="10"/>
      <c r="E34" s="10"/>
      <c r="F34" s="10"/>
      <c r="G34" s="10"/>
      <c r="H34" s="10"/>
      <c r="I34" s="10"/>
      <c r="J34" s="79"/>
      <c r="K34" s="72"/>
      <c r="L34" s="72"/>
      <c r="M34" s="73"/>
      <c r="N34" s="10"/>
      <c r="O34" s="103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5"/>
    </row>
    <row r="35" spans="2:40" ht="12.75" hidden="1" customHeight="1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24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</row>
    <row r="36" spans="2:40" ht="12.75" hidden="1" customHeight="1" x14ac:dyDescent="0.25">
      <c r="B36" s="106" t="s">
        <v>43</v>
      </c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8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24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2:40" ht="3.9" hidden="1" customHeight="1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24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2:40" ht="12.75" hidden="1" customHeight="1" x14ac:dyDescent="0.25">
      <c r="B38" s="10" t="s">
        <v>44</v>
      </c>
      <c r="C38" s="10"/>
      <c r="D38" s="10"/>
      <c r="E38" s="10"/>
      <c r="F38" s="10"/>
      <c r="G38" s="10"/>
      <c r="H38" s="10"/>
      <c r="I38" s="10"/>
      <c r="J38" s="87"/>
      <c r="K38" s="88"/>
      <c r="L38" s="88"/>
      <c r="M38" s="89"/>
      <c r="N38" s="10"/>
      <c r="O38" s="97" t="s">
        <v>67</v>
      </c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9"/>
    </row>
    <row r="39" spans="2:40" ht="12.75" hidden="1" customHeight="1" x14ac:dyDescent="0.25">
      <c r="B39" s="10" t="s">
        <v>45</v>
      </c>
      <c r="C39" s="10"/>
      <c r="D39" s="10"/>
      <c r="E39" s="10"/>
      <c r="F39" s="10"/>
      <c r="G39" s="10"/>
      <c r="H39" s="10"/>
      <c r="I39" s="10"/>
      <c r="J39" s="87"/>
      <c r="K39" s="88"/>
      <c r="L39" s="88"/>
      <c r="M39" s="89"/>
      <c r="N39" s="10"/>
      <c r="O39" s="100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2"/>
    </row>
    <row r="40" spans="2:40" ht="12.75" hidden="1" customHeight="1" x14ac:dyDescent="0.25">
      <c r="B40" s="10" t="s">
        <v>11</v>
      </c>
      <c r="C40" s="10"/>
      <c r="D40" s="10"/>
      <c r="E40" s="10"/>
      <c r="F40" s="10"/>
      <c r="G40" s="10"/>
      <c r="H40" s="10"/>
      <c r="I40" s="10"/>
      <c r="J40" s="87"/>
      <c r="K40" s="88"/>
      <c r="L40" s="88"/>
      <c r="M40" s="89"/>
      <c r="N40" s="10"/>
      <c r="O40" s="103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5"/>
    </row>
    <row r="41" spans="2:40" ht="12.75" hidden="1" customHeight="1" x14ac:dyDescent="0.25">
      <c r="B41" s="10" t="s">
        <v>47</v>
      </c>
      <c r="C41" s="10"/>
      <c r="D41" s="10"/>
      <c r="E41" s="10"/>
      <c r="F41" s="10"/>
      <c r="G41" s="10"/>
      <c r="H41" s="10"/>
      <c r="I41" s="10"/>
      <c r="J41" s="87"/>
      <c r="K41" s="88"/>
      <c r="L41" s="88"/>
      <c r="M41" s="89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24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2:40" ht="12.75" hidden="1" customHeight="1" x14ac:dyDescent="0.25">
      <c r="B42" s="10" t="s">
        <v>69</v>
      </c>
      <c r="C42" s="10"/>
      <c r="D42" s="10"/>
      <c r="E42" s="10"/>
      <c r="F42" s="10"/>
      <c r="G42" s="10"/>
      <c r="H42" s="10"/>
      <c r="I42" s="10"/>
      <c r="J42" s="50"/>
      <c r="K42" s="51"/>
      <c r="L42" s="51"/>
      <c r="M42" s="52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24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</row>
    <row r="43" spans="2:40" ht="12.75" hidden="1" customHeight="1" x14ac:dyDescent="0.25">
      <c r="B43" s="10" t="s">
        <v>12</v>
      </c>
      <c r="C43" s="10"/>
      <c r="D43" s="10"/>
      <c r="E43" s="10"/>
      <c r="F43" s="10"/>
      <c r="G43" s="10"/>
      <c r="H43" s="10"/>
      <c r="I43" s="10"/>
      <c r="J43" s="87"/>
      <c r="K43" s="88"/>
      <c r="L43" s="88"/>
      <c r="M43" s="89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24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pans="2:40" ht="3.9" hidden="1" customHeight="1" x14ac:dyDescent="0.25">
      <c r="B44" s="10"/>
      <c r="C44" s="10"/>
      <c r="D44" s="10"/>
      <c r="E44" s="10"/>
      <c r="F44" s="10"/>
      <c r="G44" s="10"/>
      <c r="H44" s="10"/>
      <c r="I44" s="10"/>
      <c r="J44" s="53"/>
      <c r="K44" s="53"/>
      <c r="L44" s="53"/>
      <c r="M44" s="53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24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</row>
    <row r="45" spans="2:40" ht="12.75" hidden="1" customHeight="1" x14ac:dyDescent="0.25">
      <c r="B45" s="10"/>
      <c r="C45" s="10"/>
      <c r="D45" s="10"/>
      <c r="E45" s="14" t="s">
        <v>48</v>
      </c>
      <c r="F45" s="10"/>
      <c r="G45" s="10"/>
      <c r="H45" s="10"/>
      <c r="I45" s="10"/>
      <c r="J45" s="79"/>
      <c r="K45" s="72"/>
      <c r="L45" s="72"/>
      <c r="M45" s="73"/>
      <c r="N45" s="10"/>
      <c r="O45" s="14" t="s">
        <v>50</v>
      </c>
      <c r="P45" s="10"/>
      <c r="Q45" s="10"/>
      <c r="R45" s="10"/>
      <c r="S45" s="10"/>
      <c r="T45" s="10"/>
      <c r="U45" s="10"/>
      <c r="V45" s="10"/>
      <c r="W45" s="10"/>
      <c r="X45" s="10"/>
      <c r="Y45" s="24"/>
      <c r="Z45" s="25"/>
      <c r="AA45" s="25"/>
      <c r="AB45" s="79"/>
      <c r="AC45" s="72"/>
      <c r="AD45" s="72"/>
      <c r="AE45" s="73"/>
      <c r="AF45" s="25"/>
      <c r="AG45" s="25"/>
      <c r="AH45" s="25"/>
      <c r="AI45" s="25"/>
      <c r="AJ45" s="25"/>
      <c r="AK45" s="25"/>
      <c r="AL45" s="25"/>
      <c r="AM45" s="25"/>
      <c r="AN45" s="25"/>
    </row>
    <row r="46" spans="2:40" ht="3.9" hidden="1" customHeight="1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24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2:40" ht="12.75" hidden="1" customHeight="1" x14ac:dyDescent="0.25">
      <c r="B47" s="10"/>
      <c r="C47" s="14" t="s">
        <v>49</v>
      </c>
      <c r="D47" s="10"/>
      <c r="E47" s="14"/>
      <c r="F47" s="10"/>
      <c r="G47" s="10"/>
      <c r="H47" s="10"/>
      <c r="I47" s="10"/>
      <c r="J47" s="79"/>
      <c r="K47" s="72"/>
      <c r="L47" s="72"/>
      <c r="M47" s="73"/>
      <c r="N47" s="10"/>
      <c r="O47" s="14" t="s">
        <v>51</v>
      </c>
      <c r="P47" s="10"/>
      <c r="Q47" s="10"/>
      <c r="R47" s="10"/>
      <c r="S47" s="10"/>
      <c r="T47" s="10"/>
      <c r="U47" s="10"/>
      <c r="V47" s="10"/>
      <c r="W47" s="10"/>
      <c r="X47" s="10"/>
      <c r="Y47" s="24"/>
      <c r="Z47" s="25"/>
      <c r="AA47" s="25"/>
      <c r="AB47" s="79"/>
      <c r="AC47" s="72"/>
      <c r="AD47" s="72"/>
      <c r="AE47" s="73"/>
      <c r="AF47" s="25"/>
      <c r="AG47" s="26" t="s">
        <v>52</v>
      </c>
      <c r="AH47" s="25"/>
      <c r="AI47" s="25"/>
      <c r="AJ47" s="25"/>
      <c r="AK47" s="79">
        <f>11051.17-9404.05</f>
        <v>1647.1200000000008</v>
      </c>
      <c r="AL47" s="72"/>
      <c r="AM47" s="72"/>
      <c r="AN47" s="73"/>
    </row>
    <row r="48" spans="2:40" ht="12.75" hidden="1" customHeight="1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24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2:40" ht="12.75" customHeight="1" x14ac:dyDescent="0.3">
      <c r="B49" s="5" t="s">
        <v>25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2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</row>
    <row r="50" spans="2:40" ht="3.9" customHeight="1" x14ac:dyDescent="0.2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24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spans="2:40" ht="12.75" customHeight="1" x14ac:dyDescent="0.25">
      <c r="B51" s="10" t="s">
        <v>53</v>
      </c>
      <c r="C51" s="10"/>
      <c r="D51" s="10"/>
      <c r="E51" s="10"/>
      <c r="F51" s="10"/>
      <c r="G51" s="154" t="s">
        <v>116</v>
      </c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7"/>
    </row>
    <row r="52" spans="2:40" ht="3.9" customHeight="1" x14ac:dyDescent="0.25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24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</row>
    <row r="53" spans="2:40" ht="12.75" customHeight="1" x14ac:dyDescent="0.25">
      <c r="B53" s="10" t="s">
        <v>7</v>
      </c>
      <c r="C53" s="10"/>
      <c r="D53" s="10"/>
      <c r="E53" s="154" t="s">
        <v>117</v>
      </c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7"/>
    </row>
    <row r="54" spans="2:40" ht="3.9" customHeight="1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24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</row>
    <row r="55" spans="2:40" ht="12.75" customHeight="1" x14ac:dyDescent="0.25">
      <c r="B55" s="10" t="s">
        <v>14</v>
      </c>
      <c r="C55" s="10"/>
      <c r="D55" s="15"/>
      <c r="E55" s="155" t="s">
        <v>115</v>
      </c>
      <c r="F55" s="76"/>
      <c r="G55" s="76"/>
      <c r="H55" s="76"/>
      <c r="I55" s="76"/>
      <c r="J55" s="76"/>
      <c r="K55" s="76"/>
      <c r="L55" s="76"/>
      <c r="M55" s="76"/>
      <c r="N55" s="77"/>
      <c r="O55" s="10" t="s">
        <v>10</v>
      </c>
      <c r="P55" s="10"/>
      <c r="Q55" s="10"/>
      <c r="R55" s="156">
        <v>36636</v>
      </c>
      <c r="S55" s="76"/>
      <c r="T55" s="76"/>
      <c r="U55" s="77"/>
      <c r="V55" s="10" t="s">
        <v>9</v>
      </c>
      <c r="W55" s="10"/>
      <c r="X55" s="10"/>
      <c r="Y55" s="157">
        <v>5531031376</v>
      </c>
      <c r="Z55" s="158"/>
      <c r="AA55" s="158"/>
      <c r="AB55" s="158"/>
      <c r="AC55" s="159"/>
      <c r="AD55" s="10" t="s">
        <v>54</v>
      </c>
      <c r="AE55" s="25"/>
      <c r="AF55" s="25"/>
      <c r="AG55" s="25"/>
      <c r="AH55" s="25"/>
      <c r="AI55" s="160"/>
      <c r="AJ55" s="161"/>
      <c r="AK55" s="161"/>
      <c r="AL55" s="162"/>
      <c r="AM55" s="25"/>
      <c r="AN55" s="25"/>
    </row>
    <row r="56" spans="2:40" ht="3.9" customHeight="1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24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</row>
    <row r="57" spans="2:40" ht="12.75" customHeight="1" x14ac:dyDescent="0.25">
      <c r="B57" s="10" t="s">
        <v>55</v>
      </c>
      <c r="C57" s="10"/>
      <c r="D57" s="10"/>
      <c r="E57" s="10"/>
      <c r="F57" s="10"/>
      <c r="G57" s="10"/>
      <c r="H57" s="15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3"/>
    </row>
    <row r="58" spans="2:40" ht="12.75" customHeight="1" x14ac:dyDescent="0.2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24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</row>
    <row r="59" spans="2:40" ht="12.75" customHeight="1" x14ac:dyDescent="0.25">
      <c r="B59" s="106" t="s">
        <v>56</v>
      </c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8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24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</row>
    <row r="60" spans="2:40" ht="3.9" customHeight="1" x14ac:dyDescent="0.2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9" t="s">
        <v>118</v>
      </c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1"/>
    </row>
    <row r="61" spans="2:40" ht="12.75" customHeight="1" x14ac:dyDescent="0.25">
      <c r="B61" s="10" t="s">
        <v>57</v>
      </c>
      <c r="C61" s="10"/>
      <c r="D61" s="10"/>
      <c r="E61" s="10"/>
      <c r="F61" s="10"/>
      <c r="G61" s="10"/>
      <c r="H61" s="10"/>
      <c r="I61" s="10"/>
      <c r="J61" s="87">
        <v>29600</v>
      </c>
      <c r="K61" s="88"/>
      <c r="L61" s="88"/>
      <c r="M61" s="89"/>
      <c r="N61" s="10"/>
      <c r="O61" s="112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4"/>
    </row>
    <row r="62" spans="2:40" ht="12.75" customHeight="1" x14ac:dyDescent="0.25">
      <c r="B62" s="10" t="s">
        <v>13</v>
      </c>
      <c r="C62" s="10"/>
      <c r="D62" s="10"/>
      <c r="E62" s="10"/>
      <c r="F62" s="10"/>
      <c r="G62" s="10"/>
      <c r="H62" s="10"/>
      <c r="I62" s="10"/>
      <c r="J62" s="87"/>
      <c r="K62" s="88"/>
      <c r="L62" s="88"/>
      <c r="M62" s="89"/>
      <c r="N62" s="10"/>
      <c r="O62" s="112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4"/>
    </row>
    <row r="63" spans="2:40" ht="12.75" customHeight="1" x14ac:dyDescent="0.25">
      <c r="B63" s="10" t="s">
        <v>58</v>
      </c>
      <c r="C63" s="10"/>
      <c r="D63" s="10"/>
      <c r="E63" s="10"/>
      <c r="F63" s="10"/>
      <c r="G63" s="10"/>
      <c r="H63" s="10"/>
      <c r="I63" s="10"/>
      <c r="J63" s="87"/>
      <c r="K63" s="88"/>
      <c r="L63" s="88"/>
      <c r="M63" s="89"/>
      <c r="N63" s="10"/>
      <c r="O63" s="112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4"/>
    </row>
    <row r="64" spans="2:40" ht="3.9" customHeight="1" x14ac:dyDescent="0.25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15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7"/>
    </row>
    <row r="65" spans="2:40" ht="12.75" customHeight="1" x14ac:dyDescent="0.25">
      <c r="B65" s="10"/>
      <c r="C65" s="10"/>
      <c r="D65" s="10"/>
      <c r="E65" s="14" t="s">
        <v>59</v>
      </c>
      <c r="F65" s="10"/>
      <c r="G65" s="10"/>
      <c r="H65" s="10"/>
      <c r="I65" s="10"/>
      <c r="J65" s="94">
        <f>+J61+J62+J63</f>
        <v>29600</v>
      </c>
      <c r="K65" s="95"/>
      <c r="L65" s="95"/>
      <c r="M65" s="96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24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</row>
    <row r="66" spans="2:40" ht="12.75" customHeight="1" x14ac:dyDescent="0.25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24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</row>
    <row r="67" spans="2:40" ht="12.75" customHeight="1" x14ac:dyDescent="0.25">
      <c r="B67" s="106" t="s">
        <v>60</v>
      </c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8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24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</row>
    <row r="68" spans="2:40" ht="3.9" customHeight="1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24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</row>
    <row r="69" spans="2:40" ht="12.75" customHeight="1" x14ac:dyDescent="0.25">
      <c r="B69" s="10" t="s">
        <v>61</v>
      </c>
      <c r="C69" s="10"/>
      <c r="D69" s="10"/>
      <c r="E69" s="10"/>
      <c r="F69" s="10"/>
      <c r="G69" s="10"/>
      <c r="H69" s="10"/>
      <c r="I69" s="10"/>
      <c r="J69" s="87"/>
      <c r="K69" s="88"/>
      <c r="L69" s="88"/>
      <c r="M69" s="89"/>
      <c r="N69" s="10"/>
      <c r="O69" s="109" t="s">
        <v>111</v>
      </c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9"/>
    </row>
    <row r="70" spans="2:40" ht="12.75" customHeight="1" x14ac:dyDescent="0.25">
      <c r="B70" s="10" t="s">
        <v>62</v>
      </c>
      <c r="C70" s="10"/>
      <c r="D70" s="10"/>
      <c r="E70" s="10"/>
      <c r="F70" s="10"/>
      <c r="G70" s="10"/>
      <c r="H70" s="10"/>
      <c r="I70" s="10"/>
      <c r="J70" s="87"/>
      <c r="K70" s="88"/>
      <c r="L70" s="88"/>
      <c r="M70" s="89"/>
      <c r="N70" s="10"/>
      <c r="O70" s="100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2"/>
    </row>
    <row r="71" spans="2:40" ht="12.75" customHeight="1" x14ac:dyDescent="0.25">
      <c r="B71" s="10" t="s">
        <v>63</v>
      </c>
      <c r="C71" s="10"/>
      <c r="D71" s="10"/>
      <c r="E71" s="10"/>
      <c r="F71" s="10"/>
      <c r="G71" s="10"/>
      <c r="H71" s="10"/>
      <c r="I71" s="10"/>
      <c r="J71" s="87"/>
      <c r="K71" s="88"/>
      <c r="L71" s="88"/>
      <c r="M71" s="89"/>
      <c r="N71" s="10"/>
      <c r="O71" s="103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5"/>
    </row>
    <row r="72" spans="2:40" ht="12.75" customHeight="1" x14ac:dyDescent="0.25">
      <c r="B72" s="10" t="s">
        <v>64</v>
      </c>
      <c r="C72" s="10"/>
      <c r="D72" s="10"/>
      <c r="E72" s="10"/>
      <c r="F72" s="10"/>
      <c r="G72" s="10"/>
      <c r="H72" s="10"/>
      <c r="I72" s="10"/>
      <c r="J72" s="87"/>
      <c r="K72" s="88"/>
      <c r="L72" s="88"/>
      <c r="M72" s="89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24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</row>
    <row r="73" spans="2:40" ht="12.75" customHeight="1" x14ac:dyDescent="0.25">
      <c r="B73" s="10" t="s">
        <v>65</v>
      </c>
      <c r="C73" s="10"/>
      <c r="D73" s="10"/>
      <c r="E73" s="10"/>
      <c r="F73" s="10"/>
      <c r="G73" s="10"/>
      <c r="H73" s="10"/>
      <c r="I73" s="10"/>
      <c r="J73" s="91"/>
      <c r="K73" s="92"/>
      <c r="L73" s="92"/>
      <c r="M73" s="93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24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</row>
    <row r="74" spans="2:40" ht="12.75" customHeight="1" x14ac:dyDescent="0.25">
      <c r="B74" s="10" t="s">
        <v>66</v>
      </c>
      <c r="C74" s="10"/>
      <c r="D74" s="10"/>
      <c r="E74" s="10"/>
      <c r="F74" s="10"/>
      <c r="G74" s="10"/>
      <c r="H74" s="10"/>
      <c r="I74" s="10"/>
      <c r="J74" s="87">
        <v>10000</v>
      </c>
      <c r="K74" s="88"/>
      <c r="L74" s="88"/>
      <c r="M74" s="89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24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</row>
    <row r="75" spans="2:40" ht="3.9" customHeight="1" x14ac:dyDescent="0.2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24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</row>
    <row r="76" spans="2:40" ht="12.75" customHeight="1" x14ac:dyDescent="0.25">
      <c r="B76" s="10"/>
      <c r="C76" s="10"/>
      <c r="D76" s="10"/>
      <c r="E76" s="14" t="s">
        <v>48</v>
      </c>
      <c r="F76" s="10"/>
      <c r="G76" s="10"/>
      <c r="H76" s="10"/>
      <c r="I76" s="10"/>
      <c r="J76" s="90">
        <f>+J69+J70+J71+J72+J73+J74</f>
        <v>10000</v>
      </c>
      <c r="K76" s="72"/>
      <c r="L76" s="72"/>
      <c r="M76" s="73"/>
      <c r="N76" s="10"/>
      <c r="O76" s="14" t="s">
        <v>50</v>
      </c>
      <c r="P76" s="10"/>
      <c r="Q76" s="10"/>
      <c r="R76" s="10"/>
      <c r="S76" s="10"/>
      <c r="T76" s="10"/>
      <c r="U76" s="10"/>
      <c r="V76" s="10"/>
      <c r="W76" s="10"/>
      <c r="X76" s="10"/>
      <c r="Y76" s="24"/>
      <c r="Z76" s="25"/>
      <c r="AA76" s="25"/>
      <c r="AB76" s="86">
        <f>+J78*0.8</f>
        <v>15680</v>
      </c>
      <c r="AC76" s="81"/>
      <c r="AD76" s="81"/>
      <c r="AE76" s="82"/>
      <c r="AF76" s="25"/>
      <c r="AG76" s="25"/>
      <c r="AH76" s="25"/>
      <c r="AI76" s="25"/>
      <c r="AJ76" s="25"/>
      <c r="AK76" s="25"/>
      <c r="AL76" s="25"/>
      <c r="AM76" s="25"/>
      <c r="AN76" s="25"/>
    </row>
    <row r="77" spans="2:40" ht="3.9" customHeight="1" x14ac:dyDescent="0.25">
      <c r="B77" s="10"/>
      <c r="C77" s="10"/>
      <c r="D77" s="10"/>
      <c r="E77" s="14"/>
      <c r="F77" s="10"/>
      <c r="G77" s="10"/>
      <c r="H77" s="10"/>
      <c r="I77" s="10"/>
      <c r="J77" s="12"/>
      <c r="K77" s="12"/>
      <c r="L77" s="12"/>
      <c r="M77" s="12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24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</row>
    <row r="78" spans="2:40" ht="12.75" customHeight="1" x14ac:dyDescent="0.25">
      <c r="B78" s="10"/>
      <c r="C78" s="14" t="s">
        <v>49</v>
      </c>
      <c r="D78" s="10"/>
      <c r="E78" s="14"/>
      <c r="F78" s="10"/>
      <c r="G78" s="10"/>
      <c r="H78" s="10"/>
      <c r="I78" s="10"/>
      <c r="J78" s="94">
        <f>+J65-J76</f>
        <v>19600</v>
      </c>
      <c r="K78" s="95"/>
      <c r="L78" s="95"/>
      <c r="M78" s="96"/>
      <c r="N78" s="10"/>
      <c r="O78" s="14" t="s">
        <v>51</v>
      </c>
      <c r="P78" s="10"/>
      <c r="Q78" s="10"/>
      <c r="R78" s="10"/>
      <c r="S78" s="10"/>
      <c r="T78" s="10"/>
      <c r="U78" s="10"/>
      <c r="V78" s="10"/>
      <c r="W78" s="10"/>
      <c r="X78" s="10"/>
      <c r="Y78" s="24"/>
      <c r="Z78" s="25"/>
      <c r="AA78" s="25"/>
      <c r="AB78" s="80">
        <v>15061</v>
      </c>
      <c r="AC78" s="81"/>
      <c r="AD78" s="81"/>
      <c r="AE78" s="82"/>
      <c r="AF78" s="25"/>
      <c r="AG78" s="26" t="s">
        <v>52</v>
      </c>
      <c r="AH78" s="25"/>
      <c r="AI78" s="25"/>
      <c r="AJ78" s="25"/>
      <c r="AK78" s="83">
        <f>+AB76-AB78</f>
        <v>619</v>
      </c>
      <c r="AL78" s="84"/>
      <c r="AM78" s="84"/>
      <c r="AN78" s="85"/>
    </row>
    <row r="79" spans="2:40" ht="12.75" customHeight="1" x14ac:dyDescent="0.25">
      <c r="B79" s="10"/>
      <c r="C79" s="10"/>
      <c r="D79" s="10"/>
      <c r="E79" s="14"/>
      <c r="F79" s="10"/>
      <c r="G79" s="10"/>
      <c r="H79" s="10"/>
      <c r="I79" s="10"/>
      <c r="J79" s="12"/>
      <c r="K79" s="12"/>
      <c r="L79" s="12"/>
      <c r="M79" s="12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24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</row>
    <row r="80" spans="2:40" ht="12.75" customHeight="1" x14ac:dyDescent="0.25">
      <c r="B80" s="10"/>
      <c r="C80" s="10"/>
      <c r="D80" s="10"/>
      <c r="E80" s="14"/>
      <c r="F80" s="10"/>
      <c r="G80" s="10"/>
      <c r="H80" s="10"/>
      <c r="I80" s="10"/>
      <c r="J80" s="12"/>
      <c r="K80" s="12"/>
      <c r="L80" s="12"/>
      <c r="M80" s="12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24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</row>
    <row r="81" spans="2:40" ht="12.75" customHeight="1" x14ac:dyDescent="0.25">
      <c r="B81" s="10"/>
      <c r="C81" s="10"/>
      <c r="D81" s="10"/>
      <c r="E81" s="14"/>
      <c r="F81" s="10"/>
      <c r="G81" s="10"/>
      <c r="H81" s="10"/>
      <c r="I81" s="10"/>
      <c r="J81" s="12"/>
      <c r="K81" s="12"/>
      <c r="L81" s="12"/>
      <c r="M81" s="12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24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</row>
    <row r="82" spans="2:40" ht="12.75" customHeight="1" x14ac:dyDescent="0.25">
      <c r="B82" s="5" t="s">
        <v>70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7"/>
    </row>
    <row r="83" spans="2:40" ht="5.25" customHeight="1" x14ac:dyDescent="0.25">
      <c r="B83" s="10"/>
      <c r="C83" s="10"/>
      <c r="D83" s="10"/>
      <c r="E83" s="14"/>
      <c r="F83" s="10"/>
      <c r="G83" s="10"/>
      <c r="H83" s="10"/>
      <c r="I83" s="10"/>
      <c r="J83" s="12"/>
      <c r="K83" s="12"/>
      <c r="L83" s="12"/>
      <c r="M83" s="12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24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</row>
    <row r="84" spans="2:40" ht="12.75" customHeight="1" x14ac:dyDescent="0.25">
      <c r="B84" s="79" t="s">
        <v>6</v>
      </c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3"/>
      <c r="N84" s="79" t="s">
        <v>71</v>
      </c>
      <c r="O84" s="72"/>
      <c r="P84" s="72"/>
      <c r="Q84" s="72"/>
      <c r="R84" s="73"/>
      <c r="S84" s="79" t="s">
        <v>72</v>
      </c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3"/>
    </row>
    <row r="85" spans="2:40" ht="12.75" customHeight="1" x14ac:dyDescent="0.25">
      <c r="B85" s="78" t="s">
        <v>119</v>
      </c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3"/>
      <c r="N85" s="79"/>
      <c r="O85" s="72"/>
      <c r="P85" s="72"/>
      <c r="Q85" s="72"/>
      <c r="R85" s="73"/>
      <c r="S85" s="78" t="s">
        <v>102</v>
      </c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3"/>
    </row>
    <row r="86" spans="2:40" ht="12.75" customHeight="1" x14ac:dyDescent="0.25">
      <c r="B86" s="78" t="s">
        <v>120</v>
      </c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3"/>
      <c r="N86" s="79"/>
      <c r="O86" s="72"/>
      <c r="P86" s="72"/>
      <c r="Q86" s="72"/>
      <c r="R86" s="73"/>
      <c r="S86" s="78" t="s">
        <v>102</v>
      </c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3"/>
    </row>
    <row r="87" spans="2:40" ht="12.75" customHeight="1" x14ac:dyDescent="0.25">
      <c r="B87" s="78" t="s">
        <v>121</v>
      </c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3"/>
      <c r="N87" s="79"/>
      <c r="O87" s="72"/>
      <c r="P87" s="72"/>
      <c r="Q87" s="72"/>
      <c r="R87" s="73"/>
      <c r="S87" s="78" t="s">
        <v>102</v>
      </c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3"/>
    </row>
    <row r="88" spans="2:40" ht="12.75" customHeight="1" x14ac:dyDescent="0.25">
      <c r="B88" s="10"/>
      <c r="C88" s="10"/>
      <c r="D88" s="10"/>
      <c r="E88" s="14"/>
      <c r="F88" s="10"/>
      <c r="G88" s="10"/>
      <c r="H88" s="10"/>
      <c r="I88" s="10"/>
      <c r="J88" s="12"/>
      <c r="K88" s="12"/>
      <c r="L88" s="12"/>
      <c r="M88" s="12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24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</row>
    <row r="89" spans="2:40" ht="12.75" customHeight="1" x14ac:dyDescent="0.25">
      <c r="B89" s="5" t="s">
        <v>73</v>
      </c>
      <c r="C89" s="19"/>
      <c r="D89" s="19"/>
      <c r="E89" s="32"/>
      <c r="F89" s="19"/>
      <c r="G89" s="19"/>
      <c r="H89" s="19"/>
      <c r="I89" s="19"/>
      <c r="J89" s="33"/>
      <c r="K89" s="33"/>
      <c r="L89" s="33"/>
      <c r="M89" s="33"/>
      <c r="N89" s="19"/>
      <c r="O89" s="19"/>
      <c r="P89" s="19"/>
      <c r="Q89" s="19"/>
      <c r="R89" s="19"/>
      <c r="S89" s="19"/>
      <c r="T89" s="20" t="s">
        <v>74</v>
      </c>
      <c r="U89" s="20"/>
      <c r="V89" s="20"/>
      <c r="W89" s="20"/>
      <c r="X89" s="20"/>
      <c r="Y89" s="163">
        <v>45279</v>
      </c>
      <c r="Z89" s="164"/>
      <c r="AA89" s="164"/>
      <c r="AB89" s="165"/>
      <c r="AC89" s="38" t="s">
        <v>87</v>
      </c>
      <c r="AD89" s="38"/>
      <c r="AE89" s="38"/>
      <c r="AF89" s="38"/>
      <c r="AG89" s="54" t="s">
        <v>98</v>
      </c>
      <c r="AH89" s="38" t="s">
        <v>88</v>
      </c>
      <c r="AI89" s="38"/>
      <c r="AJ89" s="54"/>
      <c r="AK89" s="38" t="s">
        <v>86</v>
      </c>
      <c r="AL89" s="55"/>
      <c r="AM89" s="54"/>
      <c r="AN89" s="38"/>
    </row>
    <row r="90" spans="2:40" ht="3.9" customHeight="1" x14ac:dyDescent="0.25">
      <c r="B90" s="10"/>
      <c r="C90" s="10"/>
      <c r="D90" s="10"/>
      <c r="E90" s="14"/>
      <c r="F90" s="10"/>
      <c r="G90" s="10"/>
      <c r="H90" s="10"/>
      <c r="I90" s="10"/>
      <c r="J90" s="12"/>
      <c r="K90" s="12"/>
      <c r="L90" s="12"/>
      <c r="M90" s="12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24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</row>
    <row r="91" spans="2:40" ht="18.75" customHeight="1" x14ac:dyDescent="0.25">
      <c r="B91" s="144" t="s">
        <v>122</v>
      </c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  <c r="AA91" s="145"/>
      <c r="AB91" s="145"/>
      <c r="AC91" s="145"/>
      <c r="AD91" s="145"/>
      <c r="AE91" s="145"/>
      <c r="AF91" s="145"/>
      <c r="AG91" s="145"/>
      <c r="AH91" s="145"/>
      <c r="AI91" s="145"/>
      <c r="AJ91" s="145"/>
      <c r="AK91" s="145"/>
      <c r="AL91" s="145"/>
      <c r="AM91" s="145"/>
      <c r="AN91" s="146"/>
    </row>
    <row r="92" spans="2:40" ht="18.75" customHeight="1" x14ac:dyDescent="0.25">
      <c r="B92" s="147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  <c r="AB92" s="148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9"/>
    </row>
    <row r="93" spans="2:40" ht="18.75" customHeight="1" x14ac:dyDescent="0.25">
      <c r="B93" s="150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2"/>
    </row>
    <row r="94" spans="2:40" ht="12.75" customHeight="1" x14ac:dyDescent="0.25">
      <c r="B94" s="10"/>
      <c r="C94" s="10"/>
      <c r="D94" s="10"/>
      <c r="E94" s="14"/>
      <c r="F94" s="10"/>
      <c r="G94" s="10"/>
      <c r="H94" s="10"/>
      <c r="I94" s="10"/>
      <c r="J94" s="12"/>
      <c r="K94" s="12"/>
      <c r="L94" s="12"/>
      <c r="M94" s="12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24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</row>
    <row r="95" spans="2:40" ht="12.75" customHeight="1" x14ac:dyDescent="0.25">
      <c r="B95" s="5" t="s">
        <v>94</v>
      </c>
      <c r="C95" s="19"/>
      <c r="D95" s="19"/>
      <c r="E95" s="32"/>
      <c r="F95" s="19"/>
      <c r="G95" s="19"/>
      <c r="H95" s="19"/>
      <c r="I95" s="19"/>
      <c r="J95" s="33"/>
      <c r="K95" s="33"/>
      <c r="L95" s="33"/>
      <c r="M95" s="33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0"/>
      <c r="Y95" s="24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</row>
    <row r="96" spans="2:40" ht="3.9" customHeight="1" x14ac:dyDescent="0.25">
      <c r="B96" s="10"/>
      <c r="C96" s="10"/>
      <c r="D96" s="10"/>
      <c r="E96" s="14"/>
      <c r="F96" s="10"/>
      <c r="G96" s="10"/>
      <c r="H96" s="10"/>
      <c r="I96" s="10"/>
      <c r="J96" s="12"/>
      <c r="K96" s="12"/>
      <c r="L96" s="12"/>
      <c r="M96" s="12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24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</row>
    <row r="97" spans="2:40" ht="12.75" customHeight="1" x14ac:dyDescent="0.25">
      <c r="B97" s="144" t="s">
        <v>122</v>
      </c>
      <c r="C97" s="145"/>
      <c r="D97" s="145"/>
      <c r="E97" s="145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  <c r="AA97" s="145"/>
      <c r="AB97" s="145"/>
      <c r="AC97" s="145"/>
      <c r="AD97" s="145"/>
      <c r="AE97" s="145"/>
      <c r="AF97" s="145"/>
      <c r="AG97" s="145"/>
      <c r="AH97" s="145"/>
      <c r="AI97" s="145"/>
      <c r="AJ97" s="145"/>
      <c r="AK97" s="145"/>
      <c r="AL97" s="145"/>
      <c r="AM97" s="145"/>
      <c r="AN97" s="146"/>
    </row>
    <row r="98" spans="2:40" ht="12.75" customHeight="1" x14ac:dyDescent="0.25">
      <c r="B98" s="147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  <c r="AB98" s="148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9"/>
    </row>
    <row r="99" spans="2:40" ht="12.75" customHeight="1" x14ac:dyDescent="0.25">
      <c r="B99" s="147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9"/>
    </row>
    <row r="100" spans="2:40" ht="12.75" customHeight="1" x14ac:dyDescent="0.25">
      <c r="B100" s="150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2"/>
    </row>
    <row r="101" spans="2:40" ht="12.75" customHeight="1" x14ac:dyDescent="0.25">
      <c r="B101" s="10"/>
      <c r="C101" s="10"/>
      <c r="D101" s="10"/>
      <c r="E101" s="14"/>
      <c r="F101" s="10"/>
      <c r="G101" s="10"/>
      <c r="H101" s="10"/>
      <c r="I101" s="10"/>
      <c r="J101" s="12"/>
      <c r="K101" s="12"/>
      <c r="L101" s="12"/>
      <c r="M101" s="12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24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</row>
    <row r="102" spans="2:40" ht="12.75" customHeight="1" x14ac:dyDescent="0.25">
      <c r="B102" s="5" t="s">
        <v>75</v>
      </c>
      <c r="C102" s="19"/>
      <c r="D102" s="19"/>
      <c r="E102" s="32"/>
      <c r="F102" s="19"/>
      <c r="G102" s="19"/>
      <c r="H102" s="19"/>
      <c r="I102" s="19"/>
      <c r="J102" s="33"/>
      <c r="K102" s="33"/>
      <c r="L102" s="33"/>
      <c r="M102" s="33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34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</row>
    <row r="103" spans="2:40" ht="3.9" customHeight="1" x14ac:dyDescent="0.25">
      <c r="B103" s="10"/>
      <c r="C103" s="10"/>
      <c r="D103" s="10"/>
      <c r="E103" s="14"/>
      <c r="F103" s="10"/>
      <c r="G103" s="10"/>
      <c r="H103" s="10"/>
      <c r="I103" s="10"/>
      <c r="J103" s="12"/>
      <c r="K103" s="12"/>
      <c r="L103" s="12"/>
      <c r="M103" s="12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24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</row>
    <row r="104" spans="2:40" ht="12.75" customHeight="1" x14ac:dyDescent="0.25">
      <c r="B104" s="10" t="s">
        <v>76</v>
      </c>
      <c r="C104" s="10"/>
      <c r="D104" s="10"/>
      <c r="E104" s="14"/>
      <c r="F104" s="10"/>
      <c r="G104" s="10"/>
      <c r="H104" s="74" t="s">
        <v>98</v>
      </c>
      <c r="I104" s="75"/>
      <c r="J104" s="12"/>
      <c r="K104" s="28" t="s">
        <v>77</v>
      </c>
      <c r="L104" s="12"/>
      <c r="M104" s="12"/>
      <c r="N104" s="10"/>
      <c r="O104" s="10"/>
      <c r="P104" s="10"/>
      <c r="Q104" s="15"/>
      <c r="R104" s="76"/>
      <c r="S104" s="76"/>
      <c r="T104" s="76"/>
      <c r="U104" s="76"/>
      <c r="V104" s="77"/>
      <c r="W104" s="10"/>
      <c r="X104" s="10" t="s">
        <v>78</v>
      </c>
      <c r="Y104" s="24"/>
      <c r="Z104" s="25"/>
      <c r="AA104" s="36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1"/>
    </row>
    <row r="105" spans="2:40" ht="3.9" customHeight="1" x14ac:dyDescent="0.25">
      <c r="B105" s="10"/>
      <c r="C105" s="10"/>
      <c r="D105" s="10"/>
      <c r="E105" s="14"/>
      <c r="F105" s="10"/>
      <c r="G105" s="10"/>
      <c r="H105" s="10"/>
      <c r="I105" s="10"/>
      <c r="J105" s="12"/>
      <c r="K105" s="12"/>
      <c r="L105" s="12"/>
      <c r="M105" s="12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24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</row>
    <row r="106" spans="2:40" ht="12.75" customHeight="1" x14ac:dyDescent="0.25">
      <c r="B106" s="10" t="s">
        <v>79</v>
      </c>
      <c r="C106" s="10"/>
      <c r="D106" s="10"/>
      <c r="E106" s="14"/>
      <c r="F106" s="10"/>
      <c r="G106" s="10"/>
      <c r="H106" s="74" t="s">
        <v>98</v>
      </c>
      <c r="I106" s="75"/>
      <c r="J106" s="12"/>
      <c r="K106" s="28" t="s">
        <v>77</v>
      </c>
      <c r="L106" s="12"/>
      <c r="M106" s="12"/>
      <c r="N106" s="10"/>
      <c r="O106" s="10"/>
      <c r="P106" s="10"/>
      <c r="Q106" s="15"/>
      <c r="R106" s="76"/>
      <c r="S106" s="76"/>
      <c r="T106" s="76"/>
      <c r="U106" s="76"/>
      <c r="V106" s="77"/>
      <c r="W106" s="10"/>
      <c r="X106" s="10" t="s">
        <v>78</v>
      </c>
      <c r="Y106" s="24"/>
      <c r="Z106" s="25"/>
      <c r="AA106" s="36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1"/>
    </row>
    <row r="107" spans="2:40" ht="3.9" customHeight="1" x14ac:dyDescent="0.25">
      <c r="B107" s="10"/>
      <c r="C107" s="10"/>
      <c r="D107" s="10"/>
      <c r="E107" s="14"/>
      <c r="F107" s="10"/>
      <c r="G107" s="10"/>
      <c r="H107" s="10"/>
      <c r="I107" s="10"/>
      <c r="J107" s="12"/>
      <c r="K107" s="12"/>
      <c r="L107" s="12"/>
      <c r="M107" s="12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24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</row>
    <row r="108" spans="2:40" ht="12.75" customHeight="1" x14ac:dyDescent="0.25">
      <c r="B108" s="10" t="s">
        <v>80</v>
      </c>
      <c r="C108" s="10"/>
      <c r="D108" s="10"/>
      <c r="E108" s="14"/>
      <c r="F108" s="10"/>
      <c r="G108" s="10"/>
      <c r="H108" s="74"/>
      <c r="I108" s="75"/>
      <c r="J108" s="12"/>
      <c r="K108" s="28" t="s">
        <v>77</v>
      </c>
      <c r="L108" s="12"/>
      <c r="M108" s="12"/>
      <c r="N108" s="10"/>
      <c r="O108" s="10"/>
      <c r="P108" s="10"/>
      <c r="Q108" s="15"/>
      <c r="R108" s="76"/>
      <c r="S108" s="76"/>
      <c r="T108" s="76"/>
      <c r="U108" s="76"/>
      <c r="V108" s="77"/>
      <c r="W108" s="10"/>
      <c r="X108" s="10" t="s">
        <v>78</v>
      </c>
      <c r="Y108" s="24"/>
      <c r="Z108" s="25"/>
      <c r="AA108" s="36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1"/>
    </row>
    <row r="109" spans="2:40" ht="3.9" customHeight="1" x14ac:dyDescent="0.25">
      <c r="B109" s="10"/>
      <c r="C109" s="10"/>
      <c r="D109" s="10"/>
      <c r="E109" s="14"/>
      <c r="F109" s="10"/>
      <c r="G109" s="10"/>
      <c r="H109" s="10"/>
      <c r="I109" s="10"/>
      <c r="J109" s="12"/>
      <c r="K109" s="12"/>
      <c r="L109" s="12"/>
      <c r="M109" s="12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24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</row>
    <row r="110" spans="2:40" ht="12.75" customHeight="1" x14ac:dyDescent="0.25">
      <c r="B110" s="10" t="s">
        <v>81</v>
      </c>
      <c r="C110" s="10"/>
      <c r="D110" s="10"/>
      <c r="E110" s="14"/>
      <c r="F110" s="10"/>
      <c r="G110" s="10"/>
      <c r="H110" s="10"/>
      <c r="I110" s="10"/>
      <c r="J110" s="58"/>
      <c r="K110" s="11"/>
      <c r="L110" s="11"/>
      <c r="M110" s="11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29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1"/>
    </row>
    <row r="111" spans="2:40" ht="12.75" customHeight="1" x14ac:dyDescent="0.25">
      <c r="B111" s="10"/>
      <c r="C111" s="10"/>
      <c r="D111" s="10"/>
      <c r="E111" s="14"/>
      <c r="F111" s="10"/>
      <c r="G111" s="10"/>
      <c r="H111" s="10"/>
      <c r="I111" s="10"/>
      <c r="J111" s="12"/>
      <c r="K111" s="12"/>
      <c r="L111" s="12"/>
      <c r="M111" s="12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24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</row>
    <row r="112" spans="2:40" ht="12.75" customHeight="1" x14ac:dyDescent="0.25">
      <c r="B112" s="5" t="s">
        <v>82</v>
      </c>
      <c r="C112" s="19"/>
      <c r="D112" s="19"/>
      <c r="E112" s="32"/>
      <c r="F112" s="19"/>
      <c r="G112" s="19"/>
      <c r="H112" s="19"/>
      <c r="I112" s="19"/>
      <c r="J112" s="33"/>
      <c r="K112" s="33"/>
      <c r="L112" s="33"/>
      <c r="M112" s="37" t="s">
        <v>85</v>
      </c>
      <c r="N112" s="10"/>
      <c r="O112" s="10"/>
      <c r="P112" s="10"/>
      <c r="Q112" s="10"/>
      <c r="R112" s="10"/>
      <c r="S112" s="78" t="s">
        <v>113</v>
      </c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3"/>
      <c r="AF112" s="20" t="s">
        <v>83</v>
      </c>
      <c r="AG112" s="20"/>
      <c r="AH112" s="20"/>
      <c r="AI112" s="57" t="s">
        <v>98</v>
      </c>
      <c r="AJ112" s="20"/>
      <c r="AK112" s="20" t="s">
        <v>84</v>
      </c>
      <c r="AL112" s="20"/>
      <c r="AM112" s="20"/>
      <c r="AN112" s="57"/>
    </row>
    <row r="113" spans="2:40" ht="3.9" customHeight="1" x14ac:dyDescent="0.25">
      <c r="B113" s="10"/>
      <c r="C113" s="10"/>
      <c r="D113" s="10"/>
      <c r="E113" s="14"/>
      <c r="F113" s="10"/>
      <c r="G113" s="10"/>
      <c r="H113" s="10"/>
      <c r="I113" s="10"/>
      <c r="J113" s="12"/>
      <c r="K113" s="12"/>
      <c r="L113" s="12"/>
      <c r="M113" s="12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24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</row>
    <row r="114" spans="2:40" ht="12.75" customHeight="1" x14ac:dyDescent="0.25">
      <c r="B114" s="153" t="s">
        <v>99</v>
      </c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  <c r="AC114" s="145"/>
      <c r="AD114" s="145"/>
      <c r="AE114" s="145"/>
      <c r="AF114" s="145"/>
      <c r="AG114" s="145"/>
      <c r="AH114" s="145"/>
      <c r="AI114" s="145"/>
      <c r="AJ114" s="145"/>
      <c r="AK114" s="145"/>
      <c r="AL114" s="145"/>
      <c r="AM114" s="145"/>
      <c r="AN114" s="146"/>
    </row>
    <row r="115" spans="2:40" ht="12.75" customHeight="1" x14ac:dyDescent="0.25">
      <c r="B115" s="147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  <c r="AB115" s="148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  <c r="AN115" s="149"/>
    </row>
    <row r="116" spans="2:40" ht="12.75" customHeight="1" x14ac:dyDescent="0.25">
      <c r="B116" s="150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52"/>
    </row>
    <row r="117" spans="2:40" ht="12.75" customHeight="1" x14ac:dyDescent="0.25">
      <c r="B117" s="10"/>
      <c r="C117" s="10"/>
      <c r="D117" s="10"/>
      <c r="E117" s="14"/>
      <c r="F117" s="10"/>
      <c r="G117" s="10"/>
      <c r="H117" s="10"/>
      <c r="I117" s="10"/>
      <c r="J117" s="12"/>
      <c r="K117" s="12"/>
      <c r="L117" s="12"/>
      <c r="M117" s="12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24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</row>
    <row r="118" spans="2:40" ht="12.75" customHeight="1" x14ac:dyDescent="0.25">
      <c r="B118" s="5" t="s">
        <v>95</v>
      </c>
      <c r="C118" s="19"/>
      <c r="D118" s="19"/>
      <c r="E118" s="32"/>
      <c r="F118" s="19"/>
      <c r="G118" s="19"/>
      <c r="H118" s="19"/>
      <c r="I118" s="19"/>
      <c r="J118" s="33"/>
      <c r="K118" s="33"/>
      <c r="L118" s="33"/>
      <c r="M118" s="33"/>
      <c r="N118" s="19"/>
      <c r="O118" s="19"/>
      <c r="P118" s="19"/>
      <c r="Q118" s="19"/>
      <c r="R118" s="10"/>
      <c r="S118" s="10"/>
      <c r="T118" s="10"/>
      <c r="U118" s="10"/>
      <c r="V118" s="10"/>
      <c r="W118" s="10"/>
      <c r="X118" s="10"/>
      <c r="Y118" s="24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</row>
    <row r="119" spans="2:40" ht="3.9" customHeight="1" x14ac:dyDescent="0.25">
      <c r="B119" s="10"/>
      <c r="C119" s="10"/>
      <c r="D119" s="10"/>
      <c r="E119" s="14"/>
      <c r="F119" s="10"/>
      <c r="G119" s="10"/>
      <c r="H119" s="10"/>
      <c r="I119" s="10"/>
      <c r="J119" s="12"/>
      <c r="K119" s="12"/>
      <c r="L119" s="12"/>
      <c r="M119" s="12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24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</row>
    <row r="120" spans="2:40" ht="12.75" customHeight="1" x14ac:dyDescent="0.25">
      <c r="B120" s="144" t="s">
        <v>123</v>
      </c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  <c r="AA120" s="145"/>
      <c r="AB120" s="145"/>
      <c r="AC120" s="145"/>
      <c r="AD120" s="145"/>
      <c r="AE120" s="145"/>
      <c r="AF120" s="145"/>
      <c r="AG120" s="145"/>
      <c r="AH120" s="145"/>
      <c r="AI120" s="145"/>
      <c r="AJ120" s="145"/>
      <c r="AK120" s="145"/>
      <c r="AL120" s="145"/>
      <c r="AM120" s="145"/>
      <c r="AN120" s="146"/>
    </row>
    <row r="121" spans="2:40" ht="12.75" customHeight="1" x14ac:dyDescent="0.25">
      <c r="B121" s="147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  <c r="AB121" s="148"/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9"/>
    </row>
    <row r="122" spans="2:40" ht="12.75" customHeight="1" x14ac:dyDescent="0.25">
      <c r="B122" s="147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  <c r="AA122" s="148"/>
      <c r="AB122" s="148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9"/>
    </row>
    <row r="123" spans="2:40" ht="12.75" customHeight="1" x14ac:dyDescent="0.25">
      <c r="B123" s="147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  <c r="AA123" s="148"/>
      <c r="AB123" s="148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9"/>
    </row>
    <row r="124" spans="2:40" ht="12.75" customHeight="1" x14ac:dyDescent="0.25">
      <c r="B124" s="147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  <c r="AA124" s="148"/>
      <c r="AB124" s="148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9"/>
    </row>
    <row r="125" spans="2:40" ht="12.75" customHeight="1" x14ac:dyDescent="0.25">
      <c r="B125" s="147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  <c r="AA125" s="148"/>
      <c r="AB125" s="148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  <c r="AN125" s="149"/>
    </row>
    <row r="126" spans="2:40" ht="12.75" customHeight="1" x14ac:dyDescent="0.25">
      <c r="B126" s="150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  <c r="AK126" s="151"/>
      <c r="AL126" s="151"/>
      <c r="AM126" s="151"/>
      <c r="AN126" s="152"/>
    </row>
    <row r="127" spans="2:40" ht="12.75" customHeight="1" x14ac:dyDescent="0.25">
      <c r="B127" s="10"/>
      <c r="C127" s="10"/>
      <c r="D127" s="10"/>
      <c r="E127" s="14"/>
      <c r="F127" s="10"/>
      <c r="G127" s="10"/>
      <c r="H127" s="10"/>
      <c r="I127" s="10"/>
      <c r="J127" s="12"/>
      <c r="K127" s="12"/>
      <c r="L127" s="12"/>
      <c r="M127" s="12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24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</row>
    <row r="128" spans="2:40" ht="12.75" customHeight="1" x14ac:dyDescent="0.25">
      <c r="B128" s="5" t="s">
        <v>89</v>
      </c>
      <c r="C128" s="19"/>
      <c r="D128" s="19"/>
      <c r="E128" s="32"/>
      <c r="F128" s="19"/>
      <c r="G128" s="19"/>
      <c r="H128" s="19"/>
      <c r="I128" s="19"/>
      <c r="J128" s="33"/>
      <c r="K128" s="33"/>
      <c r="L128" s="33"/>
      <c r="M128" s="12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24"/>
      <c r="Z128" s="25"/>
      <c r="AA128" s="25"/>
      <c r="AB128" s="25"/>
      <c r="AC128" s="25"/>
      <c r="AD128" s="25"/>
      <c r="AE128" s="25"/>
      <c r="AF128" s="60"/>
      <c r="AG128" s="25"/>
      <c r="AH128" s="25"/>
      <c r="AI128" s="25"/>
      <c r="AJ128" s="25"/>
      <c r="AK128" s="25"/>
      <c r="AL128" s="25"/>
      <c r="AM128" s="25"/>
      <c r="AN128" s="25"/>
    </row>
    <row r="129" spans="2:40" ht="12.75" customHeight="1" x14ac:dyDescent="0.25">
      <c r="B129" s="10"/>
      <c r="C129" s="10"/>
      <c r="D129" s="10"/>
      <c r="E129" s="14"/>
      <c r="F129" s="10"/>
      <c r="G129" s="10"/>
      <c r="H129" s="10"/>
      <c r="I129" s="10"/>
      <c r="J129" s="12"/>
      <c r="K129" s="12"/>
      <c r="L129" s="12"/>
      <c r="M129" s="12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24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</row>
    <row r="130" spans="2:40" ht="12.75" customHeight="1" x14ac:dyDescent="0.25">
      <c r="B130" s="10" t="s">
        <v>90</v>
      </c>
      <c r="C130" s="10"/>
      <c r="D130" s="10"/>
      <c r="E130" s="14"/>
      <c r="F130" s="10"/>
      <c r="G130" s="10"/>
      <c r="H130" s="10"/>
      <c r="I130" s="10"/>
      <c r="J130" s="12"/>
      <c r="K130" s="12"/>
      <c r="L130" s="56" t="s">
        <v>98</v>
      </c>
      <c r="M130" s="12"/>
      <c r="O130" s="10" t="s">
        <v>91</v>
      </c>
      <c r="P130" s="10"/>
      <c r="Q130" s="10"/>
      <c r="R130" s="10"/>
      <c r="S130" s="10"/>
      <c r="T130" s="10"/>
      <c r="U130" s="10"/>
      <c r="V130" s="10"/>
      <c r="W130" s="10"/>
      <c r="X130" s="56"/>
      <c r="Y130" s="24"/>
      <c r="Z130" s="25"/>
      <c r="AA130" s="27" t="s">
        <v>92</v>
      </c>
      <c r="AB130" s="25"/>
      <c r="AC130" s="25"/>
      <c r="AD130" s="25"/>
      <c r="AE130" s="25"/>
      <c r="AF130" s="25"/>
      <c r="AG130" s="166">
        <v>45273</v>
      </c>
      <c r="AH130" s="167"/>
      <c r="AI130" s="167"/>
      <c r="AJ130" s="167"/>
      <c r="AK130" s="167"/>
      <c r="AL130" s="167"/>
      <c r="AM130" s="167"/>
      <c r="AN130" s="168"/>
    </row>
    <row r="131" spans="2:40" ht="12.75" customHeight="1" x14ac:dyDescent="0.25">
      <c r="B131" s="10"/>
      <c r="C131" s="10"/>
      <c r="D131" s="10"/>
      <c r="E131" s="14"/>
      <c r="F131" s="10"/>
      <c r="G131" s="10"/>
      <c r="H131" s="10"/>
      <c r="I131" s="10"/>
      <c r="J131" s="12"/>
      <c r="K131" s="12"/>
      <c r="L131" s="12"/>
      <c r="M131" s="12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24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</row>
    <row r="132" spans="2:40" ht="12.75" customHeight="1" x14ac:dyDescent="0.25">
      <c r="B132" s="144" t="s">
        <v>112</v>
      </c>
      <c r="C132" s="145"/>
      <c r="D132" s="145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  <c r="AA132" s="145"/>
      <c r="AB132" s="145"/>
      <c r="AC132" s="145"/>
      <c r="AD132" s="145"/>
      <c r="AE132" s="145"/>
      <c r="AF132" s="145"/>
      <c r="AG132" s="145"/>
      <c r="AH132" s="145"/>
      <c r="AI132" s="145"/>
      <c r="AJ132" s="145"/>
      <c r="AK132" s="145"/>
      <c r="AL132" s="145"/>
      <c r="AM132" s="145"/>
      <c r="AN132" s="146"/>
    </row>
    <row r="133" spans="2:40" ht="12.75" customHeight="1" x14ac:dyDescent="0.25">
      <c r="B133" s="147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  <c r="AB133" s="148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9"/>
    </row>
    <row r="134" spans="2:40" ht="12.75" customHeight="1" x14ac:dyDescent="0.25">
      <c r="B134" s="147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  <c r="AB134" s="148"/>
      <c r="AC134" s="148"/>
      <c r="AD134" s="148"/>
      <c r="AE134" s="148"/>
      <c r="AF134" s="148"/>
      <c r="AG134" s="148"/>
      <c r="AH134" s="148"/>
      <c r="AI134" s="148"/>
      <c r="AJ134" s="148"/>
      <c r="AK134" s="148"/>
      <c r="AL134" s="148"/>
      <c r="AM134" s="148"/>
      <c r="AN134" s="149"/>
    </row>
    <row r="135" spans="2:40" ht="12.75" customHeight="1" x14ac:dyDescent="0.25">
      <c r="B135" s="147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  <c r="AA135" s="148"/>
      <c r="AB135" s="148"/>
      <c r="AC135" s="148"/>
      <c r="AD135" s="148"/>
      <c r="AE135" s="148"/>
      <c r="AF135" s="148"/>
      <c r="AG135" s="148"/>
      <c r="AH135" s="148"/>
      <c r="AI135" s="148"/>
      <c r="AJ135" s="148"/>
      <c r="AK135" s="148"/>
      <c r="AL135" s="148"/>
      <c r="AM135" s="148"/>
      <c r="AN135" s="149"/>
    </row>
    <row r="136" spans="2:40" ht="12.75" customHeight="1" x14ac:dyDescent="0.25">
      <c r="B136" s="150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  <c r="AA136" s="151"/>
      <c r="AB136" s="151"/>
      <c r="AC136" s="151"/>
      <c r="AD136" s="151"/>
      <c r="AE136" s="151"/>
      <c r="AF136" s="151"/>
      <c r="AG136" s="151"/>
      <c r="AH136" s="151"/>
      <c r="AI136" s="151"/>
      <c r="AJ136" s="151"/>
      <c r="AK136" s="151"/>
      <c r="AL136" s="151"/>
      <c r="AM136" s="151"/>
      <c r="AN136" s="152"/>
    </row>
    <row r="137" spans="2:40" ht="12.75" customHeight="1" x14ac:dyDescent="0.25">
      <c r="B137" s="10"/>
      <c r="C137" s="10"/>
      <c r="D137" s="10"/>
      <c r="E137" s="14"/>
      <c r="F137" s="10"/>
      <c r="G137" s="10"/>
      <c r="H137" s="10"/>
      <c r="I137" s="10"/>
      <c r="J137" s="12"/>
      <c r="K137" s="12"/>
      <c r="L137" s="12"/>
      <c r="M137" s="12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24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</row>
    <row r="138" spans="2:40" ht="12.75" customHeight="1" x14ac:dyDescent="0.25">
      <c r="B138" s="10"/>
      <c r="C138" s="10"/>
      <c r="D138" s="10"/>
      <c r="E138" s="14"/>
      <c r="F138" s="10"/>
      <c r="G138" s="10"/>
      <c r="H138" s="10"/>
      <c r="I138" s="10"/>
      <c r="J138" s="12"/>
      <c r="K138" s="12"/>
      <c r="L138" s="12"/>
      <c r="M138" s="12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24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</row>
    <row r="139" spans="2:40" ht="12.75" customHeight="1" x14ac:dyDescent="0.25">
      <c r="B139" s="10"/>
      <c r="C139" s="10"/>
      <c r="D139" s="10"/>
      <c r="E139" s="14"/>
      <c r="F139" s="10"/>
      <c r="G139" s="10"/>
      <c r="H139" s="10"/>
      <c r="I139" s="10"/>
      <c r="J139" s="12"/>
      <c r="K139" s="12"/>
      <c r="L139" s="12"/>
      <c r="M139" s="12"/>
      <c r="N139" s="10"/>
      <c r="P139" s="10"/>
      <c r="Q139" s="14" t="s">
        <v>93</v>
      </c>
      <c r="R139" s="10"/>
      <c r="S139" s="10"/>
      <c r="T139" s="10"/>
      <c r="U139" s="10"/>
      <c r="V139" s="10"/>
      <c r="W139" s="10"/>
      <c r="X139" s="10"/>
      <c r="Y139" s="24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</row>
    <row r="140" spans="2:40" ht="12.75" customHeight="1" x14ac:dyDescent="0.25">
      <c r="B140" s="10"/>
      <c r="C140" s="10"/>
      <c r="D140" s="10"/>
      <c r="E140" s="14"/>
      <c r="F140" s="10"/>
      <c r="G140" s="10"/>
      <c r="H140" s="10"/>
      <c r="I140" s="10"/>
      <c r="J140" s="12"/>
      <c r="K140" s="12"/>
      <c r="L140" s="12"/>
      <c r="M140" s="12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24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</row>
    <row r="141" spans="2:40" ht="12.75" customHeight="1" x14ac:dyDescent="0.25">
      <c r="B141" s="10"/>
      <c r="C141" s="10"/>
      <c r="D141" s="10"/>
      <c r="E141" s="14"/>
      <c r="F141" s="10"/>
      <c r="G141" s="10"/>
      <c r="H141" s="10"/>
      <c r="I141" s="10"/>
      <c r="J141" s="12"/>
      <c r="K141" s="12"/>
      <c r="L141" s="12"/>
      <c r="M141" s="12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24"/>
      <c r="Z141" s="25"/>
      <c r="AA141" s="25"/>
      <c r="AB141" s="25"/>
      <c r="AC141" s="25"/>
      <c r="AD141" s="25"/>
      <c r="AE141" s="25"/>
      <c r="AF141" s="25"/>
      <c r="AG141" s="25"/>
      <c r="AH141" s="65" t="s">
        <v>107</v>
      </c>
      <c r="AI141" s="25"/>
      <c r="AJ141" s="25"/>
      <c r="AK141" s="25"/>
      <c r="AL141" s="25"/>
      <c r="AM141" s="25"/>
      <c r="AN141" s="25"/>
    </row>
    <row r="142" spans="2:40" ht="12.75" customHeight="1" x14ac:dyDescent="0.25">
      <c r="B142" s="10"/>
      <c r="C142" s="10"/>
      <c r="D142" s="10"/>
      <c r="E142" s="14"/>
      <c r="F142" s="10"/>
      <c r="G142" s="10"/>
      <c r="H142" s="10"/>
      <c r="I142" s="10"/>
      <c r="J142" s="12"/>
      <c r="K142" s="12"/>
      <c r="L142" s="12"/>
      <c r="M142" s="12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24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</row>
    <row r="143" spans="2:40" ht="12.75" customHeight="1" x14ac:dyDescent="0.25">
      <c r="B143" s="10"/>
      <c r="C143" s="10"/>
      <c r="D143" s="10"/>
      <c r="E143" s="14"/>
      <c r="F143" s="10"/>
      <c r="G143" s="10"/>
      <c r="H143" s="10"/>
      <c r="I143" s="10"/>
      <c r="J143" s="12"/>
      <c r="K143" s="12"/>
      <c r="L143" s="12"/>
      <c r="M143" s="12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24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</row>
    <row r="144" spans="2:40" ht="12.75" customHeight="1" x14ac:dyDescent="0.25">
      <c r="B144" s="10"/>
      <c r="C144" s="10"/>
      <c r="D144" s="10"/>
      <c r="E144" s="14"/>
      <c r="F144" s="139" t="s">
        <v>106</v>
      </c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  <c r="AA144" s="139"/>
      <c r="AB144" s="139"/>
      <c r="AC144" s="139"/>
      <c r="AD144" s="139"/>
      <c r="AE144" s="139"/>
      <c r="AF144" s="139"/>
      <c r="AG144" s="139"/>
      <c r="AH144" s="139"/>
      <c r="AI144" s="139"/>
      <c r="AJ144" s="139"/>
      <c r="AK144" s="25"/>
      <c r="AL144" s="25"/>
      <c r="AM144" s="25"/>
      <c r="AN144" s="25"/>
    </row>
    <row r="145" spans="2:40" ht="12.75" customHeight="1" x14ac:dyDescent="0.25">
      <c r="B145" s="10"/>
      <c r="C145" s="10"/>
      <c r="D145" s="10"/>
      <c r="E145" s="14"/>
      <c r="F145" s="10"/>
      <c r="G145" s="10"/>
      <c r="H145" s="10"/>
      <c r="I145" s="10"/>
      <c r="J145" s="12"/>
      <c r="K145" s="12"/>
      <c r="L145" s="12"/>
      <c r="M145" s="12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24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</row>
    <row r="146" spans="2:40" ht="12.75" customHeight="1" x14ac:dyDescent="0.25">
      <c r="B146" s="10"/>
      <c r="C146" s="10"/>
      <c r="D146" s="10"/>
      <c r="E146" s="14"/>
      <c r="F146" s="10"/>
      <c r="G146" s="10"/>
      <c r="H146" s="10"/>
      <c r="I146" s="10"/>
      <c r="J146" s="12"/>
      <c r="K146" s="12"/>
      <c r="L146" s="12"/>
      <c r="M146" s="12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24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</row>
    <row r="147" spans="2:40" ht="12.75" customHeight="1" x14ac:dyDescent="0.25">
      <c r="B147" s="10"/>
      <c r="C147" s="10"/>
      <c r="D147" s="10"/>
      <c r="E147" s="14"/>
      <c r="F147" s="10"/>
      <c r="G147" s="10"/>
      <c r="H147" s="10"/>
      <c r="I147" s="10"/>
      <c r="J147" s="12"/>
      <c r="K147" s="12"/>
      <c r="L147" s="12"/>
      <c r="M147" s="12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24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</row>
    <row r="148" spans="2:40" ht="12.75" customHeight="1" x14ac:dyDescent="0.25">
      <c r="B148" s="10"/>
      <c r="C148" s="10"/>
      <c r="D148" s="10"/>
      <c r="E148" s="14"/>
      <c r="F148" s="10"/>
      <c r="G148" s="10"/>
      <c r="H148" s="10"/>
      <c r="I148" s="10"/>
      <c r="J148" s="12"/>
      <c r="K148" s="12"/>
      <c r="L148" s="12"/>
      <c r="M148" s="12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24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</row>
    <row r="149" spans="2:40" ht="12.75" customHeight="1" x14ac:dyDescent="0.25">
      <c r="B149" s="10"/>
      <c r="C149" s="10"/>
      <c r="D149" s="10"/>
      <c r="E149" s="14"/>
      <c r="F149" s="10"/>
      <c r="G149" s="10"/>
      <c r="H149" s="10"/>
      <c r="I149" s="10"/>
      <c r="J149" s="12"/>
      <c r="K149" s="12"/>
      <c r="L149" s="12"/>
      <c r="M149" s="12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24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</row>
    <row r="150" spans="2:40" ht="12.75" customHeight="1" x14ac:dyDescent="0.25">
      <c r="B150" s="10"/>
      <c r="C150" s="10"/>
      <c r="D150" s="10"/>
      <c r="E150" s="14"/>
      <c r="F150" s="10"/>
      <c r="G150" s="10"/>
      <c r="H150" s="10"/>
      <c r="I150" s="10"/>
      <c r="J150" s="12"/>
      <c r="K150" s="12"/>
      <c r="L150" s="12"/>
      <c r="M150" s="12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24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</row>
    <row r="151" spans="2:40" ht="12.75" customHeight="1" x14ac:dyDescent="0.25">
      <c r="B151" s="10"/>
      <c r="C151" s="10"/>
      <c r="D151" s="10"/>
      <c r="E151" s="14"/>
      <c r="F151" s="10"/>
      <c r="G151" s="10"/>
      <c r="H151" s="10"/>
      <c r="I151" s="10"/>
      <c r="J151" s="12"/>
      <c r="K151" s="12"/>
      <c r="L151" s="12"/>
      <c r="M151" s="12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24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</row>
    <row r="152" spans="2:40" ht="12.75" customHeight="1" x14ac:dyDescent="0.25">
      <c r="B152" s="10"/>
      <c r="C152" s="10"/>
      <c r="D152" s="10"/>
      <c r="E152" s="14"/>
      <c r="F152" s="10"/>
      <c r="G152" s="10"/>
      <c r="H152" s="10"/>
      <c r="I152" s="10"/>
      <c r="J152" s="12"/>
      <c r="K152" s="12"/>
      <c r="L152" s="12"/>
      <c r="M152" s="12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24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</row>
    <row r="153" spans="2:40" ht="12.75" customHeight="1" x14ac:dyDescent="0.25">
      <c r="B153" s="10"/>
      <c r="C153" s="10"/>
      <c r="D153" s="10"/>
      <c r="E153" s="14"/>
      <c r="F153" s="10"/>
      <c r="G153" s="10"/>
      <c r="H153" s="10"/>
      <c r="I153" s="10"/>
      <c r="J153" s="12"/>
      <c r="K153" s="12"/>
      <c r="L153" s="12"/>
      <c r="M153" s="12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24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</row>
    <row r="154" spans="2:40" ht="12.75" customHeight="1" x14ac:dyDescent="0.25">
      <c r="B154" s="10"/>
      <c r="C154" s="10"/>
      <c r="D154" s="10"/>
      <c r="E154" s="14"/>
      <c r="F154" s="10"/>
      <c r="G154" s="10"/>
      <c r="H154" s="10"/>
      <c r="I154" s="10"/>
      <c r="J154" s="12"/>
      <c r="K154" s="12"/>
      <c r="L154" s="12"/>
      <c r="M154" s="12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24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</row>
    <row r="155" spans="2:40" ht="12.75" customHeight="1" x14ac:dyDescent="0.25">
      <c r="B155" s="10"/>
      <c r="C155" s="10"/>
      <c r="D155" s="10"/>
      <c r="E155" s="14"/>
      <c r="F155" s="10"/>
      <c r="G155" s="10"/>
      <c r="H155" s="10"/>
      <c r="I155" s="10"/>
      <c r="J155" s="12"/>
      <c r="K155" s="12"/>
      <c r="L155" s="12"/>
      <c r="M155" s="12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24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</row>
    <row r="156" spans="2:40" ht="12.75" customHeight="1" x14ac:dyDescent="0.25">
      <c r="B156" s="10"/>
      <c r="C156" s="10"/>
      <c r="D156" s="10"/>
      <c r="E156" s="14"/>
      <c r="F156" s="10"/>
      <c r="G156" s="10"/>
      <c r="H156" s="10"/>
      <c r="I156" s="10"/>
      <c r="J156" s="12"/>
      <c r="K156" s="12"/>
      <c r="L156" s="12"/>
      <c r="M156" s="12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24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</row>
    <row r="157" spans="2:40" ht="12.75" customHeight="1" x14ac:dyDescent="0.25">
      <c r="B157" s="10"/>
      <c r="C157" s="10"/>
      <c r="D157" s="10"/>
      <c r="E157" s="14"/>
      <c r="F157" s="10"/>
      <c r="G157" s="10"/>
      <c r="H157" s="10"/>
      <c r="I157" s="10"/>
      <c r="J157" s="12"/>
      <c r="K157" s="12"/>
      <c r="L157" s="12"/>
      <c r="M157" s="12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24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</row>
    <row r="158" spans="2:40" ht="12.75" customHeight="1" x14ac:dyDescent="0.25">
      <c r="B158" s="10"/>
      <c r="C158" s="10"/>
      <c r="D158" s="10"/>
      <c r="E158" s="14"/>
      <c r="F158" s="10"/>
      <c r="G158" s="10"/>
      <c r="H158" s="10"/>
      <c r="I158" s="10"/>
      <c r="J158" s="12"/>
      <c r="K158" s="12"/>
      <c r="L158" s="12"/>
      <c r="M158" s="12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24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</row>
    <row r="159" spans="2:40" ht="12.75" customHeight="1" x14ac:dyDescent="0.25">
      <c r="B159" s="10"/>
      <c r="C159" s="10"/>
      <c r="D159" s="10"/>
      <c r="E159" s="14"/>
      <c r="F159" s="10"/>
      <c r="G159" s="10"/>
      <c r="H159" s="10"/>
      <c r="I159" s="10"/>
      <c r="J159" s="12"/>
      <c r="K159" s="12"/>
      <c r="L159" s="12"/>
      <c r="M159" s="12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24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</row>
    <row r="160" spans="2:40" ht="12.75" customHeight="1" x14ac:dyDescent="0.25">
      <c r="B160" s="10"/>
      <c r="C160" s="10"/>
      <c r="D160" s="10"/>
      <c r="E160" s="14"/>
      <c r="F160" s="10"/>
      <c r="G160" s="10"/>
      <c r="H160" s="10"/>
      <c r="I160" s="10"/>
      <c r="J160" s="12"/>
      <c r="K160" s="12"/>
      <c r="L160" s="12"/>
      <c r="M160" s="12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24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</row>
  </sheetData>
  <mergeCells count="94">
    <mergeCell ref="B132:AN136"/>
    <mergeCell ref="G51:AN51"/>
    <mergeCell ref="E53:AN53"/>
    <mergeCell ref="E55:N55"/>
    <mergeCell ref="R55:U55"/>
    <mergeCell ref="Y55:AC55"/>
    <mergeCell ref="AI55:AL55"/>
    <mergeCell ref="Y89:AB89"/>
    <mergeCell ref="S112:AE112"/>
    <mergeCell ref="AG130:AN130"/>
    <mergeCell ref="J63:M63"/>
    <mergeCell ref="J62:M62"/>
    <mergeCell ref="J65:M65"/>
    <mergeCell ref="B67:M67"/>
    <mergeCell ref="J69:M69"/>
    <mergeCell ref="O69:AN71"/>
    <mergeCell ref="F144:AJ144"/>
    <mergeCell ref="B12:AA12"/>
    <mergeCell ref="AB12:AN12"/>
    <mergeCell ref="G14:H14"/>
    <mergeCell ref="O14:P14"/>
    <mergeCell ref="W14:AN14"/>
    <mergeCell ref="I22:AG22"/>
    <mergeCell ref="I24:K24"/>
    <mergeCell ref="AF24:AN24"/>
    <mergeCell ref="J27:M27"/>
    <mergeCell ref="B91:AN93"/>
    <mergeCell ref="B97:AN100"/>
    <mergeCell ref="B114:AN116"/>
    <mergeCell ref="B120:AN126"/>
    <mergeCell ref="W27:AN27"/>
    <mergeCell ref="J34:M34"/>
    <mergeCell ref="B3:AN3"/>
    <mergeCell ref="Y5:AN5"/>
    <mergeCell ref="AF7:AI7"/>
    <mergeCell ref="G20:T20"/>
    <mergeCell ref="J45:M45"/>
    <mergeCell ref="B10:J10"/>
    <mergeCell ref="K10:O10"/>
    <mergeCell ref="P10:T10"/>
    <mergeCell ref="U10:AN10"/>
    <mergeCell ref="AL22:AN22"/>
    <mergeCell ref="P7:AE7"/>
    <mergeCell ref="AJ7:AN7"/>
    <mergeCell ref="B32:M32"/>
    <mergeCell ref="B36:M36"/>
    <mergeCell ref="O32:AN34"/>
    <mergeCell ref="J29:M29"/>
    <mergeCell ref="T29:AN29"/>
    <mergeCell ref="O38:AN40"/>
    <mergeCell ref="J61:M61"/>
    <mergeCell ref="AB45:AE45"/>
    <mergeCell ref="AK47:AN47"/>
    <mergeCell ref="B59:M59"/>
    <mergeCell ref="J38:M38"/>
    <mergeCell ref="J39:M39"/>
    <mergeCell ref="J40:M40"/>
    <mergeCell ref="J41:M41"/>
    <mergeCell ref="J43:M43"/>
    <mergeCell ref="J47:M47"/>
    <mergeCell ref="AB47:AE47"/>
    <mergeCell ref="O60:AN64"/>
    <mergeCell ref="J70:M70"/>
    <mergeCell ref="J71:M71"/>
    <mergeCell ref="J72:M72"/>
    <mergeCell ref="J73:M73"/>
    <mergeCell ref="J78:M78"/>
    <mergeCell ref="AB78:AE78"/>
    <mergeCell ref="AK78:AN78"/>
    <mergeCell ref="AB76:AE76"/>
    <mergeCell ref="J74:M74"/>
    <mergeCell ref="J76:M76"/>
    <mergeCell ref="B86:M86"/>
    <mergeCell ref="N86:R86"/>
    <mergeCell ref="S86:AN86"/>
    <mergeCell ref="S84:AN84"/>
    <mergeCell ref="N84:R84"/>
    <mergeCell ref="B84:M84"/>
    <mergeCell ref="AB106:AN106"/>
    <mergeCell ref="AB104:AN104"/>
    <mergeCell ref="AB108:AN108"/>
    <mergeCell ref="I57:AN57"/>
    <mergeCell ref="H104:I104"/>
    <mergeCell ref="H108:I108"/>
    <mergeCell ref="H106:I106"/>
    <mergeCell ref="R108:V108"/>
    <mergeCell ref="R106:V106"/>
    <mergeCell ref="R104:V104"/>
    <mergeCell ref="B87:M87"/>
    <mergeCell ref="N87:R87"/>
    <mergeCell ref="S87:AN87"/>
    <mergeCell ref="B85:M85"/>
    <mergeCell ref="N85:R85"/>
    <mergeCell ref="S85:AN85"/>
  </mergeCells>
  <phoneticPr fontId="0" type="noConversion"/>
  <printOptions horizontalCentered="1"/>
  <pageMargins left="0.39370078740157483" right="0.39370078740157483" top="0.79" bottom="0.39370078740157483" header="0" footer="0"/>
  <pageSetup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7B67-234E-4DDE-9839-A7EE4ACEE752}">
  <dimension ref="A5:F13"/>
  <sheetViews>
    <sheetView workbookViewId="0">
      <selection activeCell="A4" sqref="A4:A11"/>
    </sheetView>
  </sheetViews>
  <sheetFormatPr baseColWidth="10" defaultRowHeight="13.2" x14ac:dyDescent="0.25"/>
  <cols>
    <col min="5" max="5" width="12.88671875" bestFit="1" customWidth="1"/>
  </cols>
  <sheetData>
    <row r="5" spans="1:6" x14ac:dyDescent="0.25">
      <c r="A5" s="68"/>
      <c r="C5" s="68"/>
    </row>
    <row r="6" spans="1:6" x14ac:dyDescent="0.25">
      <c r="A6" s="68"/>
      <c r="C6" s="68"/>
      <c r="E6" s="63"/>
      <c r="F6" s="63"/>
    </row>
    <row r="7" spans="1:6" x14ac:dyDescent="0.25">
      <c r="A7" s="68"/>
      <c r="C7" s="68"/>
      <c r="F7" s="63"/>
    </row>
    <row r="8" spans="1:6" x14ac:dyDescent="0.25">
      <c r="A8" s="68"/>
      <c r="C8" s="68"/>
      <c r="F8" s="63"/>
    </row>
    <row r="11" spans="1:6" x14ac:dyDescent="0.25">
      <c r="D11" s="61"/>
      <c r="E11" s="61"/>
      <c r="F11" s="63"/>
    </row>
    <row r="12" spans="1:6" x14ac:dyDescent="0.25">
      <c r="E12" s="69"/>
    </row>
    <row r="13" spans="1:6" x14ac:dyDescent="0.25">
      <c r="E13" s="6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opLeftCell="A22" workbookViewId="0">
      <selection activeCell="C33" sqref="C33"/>
    </sheetView>
  </sheetViews>
  <sheetFormatPr baseColWidth="10" defaultRowHeight="13.2" x14ac:dyDescent="0.25"/>
  <cols>
    <col min="1" max="1" width="11.44140625" style="61"/>
    <col min="2" max="2" width="14.33203125" style="61" bestFit="1" customWidth="1"/>
    <col min="3" max="4" width="12.88671875" style="61" bestFit="1" customWidth="1"/>
  </cols>
  <sheetData>
    <row r="1" spans="3:5" x14ac:dyDescent="0.25">
      <c r="C1" s="62" t="s">
        <v>103</v>
      </c>
      <c r="D1" s="62" t="s">
        <v>104</v>
      </c>
      <c r="E1" s="63" t="s">
        <v>105</v>
      </c>
    </row>
    <row r="2" spans="3:5" x14ac:dyDescent="0.25">
      <c r="C2" s="61">
        <f>1500+1700+2000+2000+1500</f>
        <v>8700</v>
      </c>
      <c r="D2" s="61">
        <f>1150+115+955.19+1000+1006.26</f>
        <v>4226.45</v>
      </c>
      <c r="E2">
        <f>888+369+369+888+1846+369+369+435+435+369</f>
        <v>6337</v>
      </c>
    </row>
    <row r="3" spans="3:5" x14ac:dyDescent="0.25">
      <c r="C3" s="61">
        <f>C2/3</f>
        <v>2900</v>
      </c>
      <c r="D3" s="61">
        <f>D2/3</f>
        <v>1408.8166666666666</v>
      </c>
      <c r="E3">
        <f>E2/3</f>
        <v>2112.3333333333335</v>
      </c>
    </row>
    <row r="4" spans="3:5" x14ac:dyDescent="0.25">
      <c r="C4" s="61">
        <v>3000</v>
      </c>
      <c r="D4" s="61">
        <v>1400</v>
      </c>
      <c r="E4">
        <v>2112</v>
      </c>
    </row>
    <row r="5" spans="3:5" x14ac:dyDescent="0.25">
      <c r="C5" s="61">
        <f>SUM(C2:C4)</f>
        <v>14600</v>
      </c>
      <c r="D5" s="61">
        <f>SUM(D2:D4)</f>
        <v>7035.2666666666664</v>
      </c>
    </row>
    <row r="6" spans="3:5" x14ac:dyDescent="0.25">
      <c r="C6" s="61">
        <v>3</v>
      </c>
      <c r="D6" s="61">
        <v>3</v>
      </c>
    </row>
    <row r="7" spans="3:5" x14ac:dyDescent="0.25">
      <c r="C7" s="61">
        <f>+C5/C6</f>
        <v>4866.666666666667</v>
      </c>
      <c r="D7" s="61">
        <f>+D5/D6</f>
        <v>2345.088888888889</v>
      </c>
    </row>
    <row r="29" spans="2:4" x14ac:dyDescent="0.25">
      <c r="B29" s="62" t="s">
        <v>108</v>
      </c>
      <c r="C29" s="61">
        <v>255139</v>
      </c>
      <c r="D29" s="61">
        <f>+C29*C31</f>
        <v>30616.68</v>
      </c>
    </row>
    <row r="30" spans="2:4" x14ac:dyDescent="0.25">
      <c r="B30" s="62" t="s">
        <v>109</v>
      </c>
      <c r="C30" s="61">
        <v>30616.68</v>
      </c>
    </row>
    <row r="31" spans="2:4" x14ac:dyDescent="0.25">
      <c r="C31" s="64">
        <f>+C30/C29</f>
        <v>0.12</v>
      </c>
    </row>
    <row r="32" spans="2:4" x14ac:dyDescent="0.25">
      <c r="B32" s="62" t="s">
        <v>110</v>
      </c>
      <c r="C32" s="61">
        <v>453</v>
      </c>
      <c r="D32"/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3"/>
  <sheetViews>
    <sheetView workbookViewId="0">
      <selection activeCell="E10" sqref="E10:F15"/>
    </sheetView>
  </sheetViews>
  <sheetFormatPr baseColWidth="10" defaultRowHeight="13.2" x14ac:dyDescent="0.25"/>
  <sheetData>
    <row r="13" spans="5:5" x14ac:dyDescent="0.25">
      <c r="E13" s="64"/>
    </row>
  </sheetData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Analisis 2</vt:lpstr>
      <vt:lpstr>Análisis ingresos y gastos</vt:lpstr>
      <vt:lpstr>Análisis de Buró</vt:lpstr>
      <vt:lpstr>Hoja2</vt:lpstr>
      <vt:lpstr>'Analisis 2'!Área_de_impresión</vt:lpstr>
    </vt:vector>
  </TitlesOfParts>
  <Company>CCE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Consultoria Especializada, S.C.</dc:creator>
  <cp:lastModifiedBy>alfredo muñiz</cp:lastModifiedBy>
  <cp:lastPrinted>2023-12-14T17:11:45Z</cp:lastPrinted>
  <dcterms:created xsi:type="dcterms:W3CDTF">2004-07-06T23:55:25Z</dcterms:created>
  <dcterms:modified xsi:type="dcterms:W3CDTF">2023-12-19T16:22:14Z</dcterms:modified>
</cp:coreProperties>
</file>