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OPORFIN 2023\ANÁLISIS DE CRÉDITOS\2024\MARZO\6. Zaira\"/>
    </mc:Choice>
  </mc:AlternateContent>
  <xr:revisionPtr revIDLastSave="0" documentId="13_ncr:1_{50FF89C4-4C70-4CE5-B00F-D035F2A001F5}" xr6:coauthVersionLast="47" xr6:coauthVersionMax="47" xr10:uidLastSave="{00000000-0000-0000-0000-000000000000}"/>
  <bookViews>
    <workbookView xWindow="-120" yWindow="-120" windowWidth="20730" windowHeight="11040"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C31" i="5" l="1"/>
  <c r="D29" i="5" s="1"/>
  <c r="J65" i="6" l="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<sst xmlns="http://schemas.openxmlformats.org/spreadsheetml/2006/main" count="144" uniqueCount="127">
  <si>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</si>
  <si>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</si>
  <si>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</si>
  <si>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</si>
  <si>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</si>
  <si>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</si>
  <si>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</si>
  <si>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</si>
  <si>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</si>
  <si>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</si>
  <si>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</si>
  <si>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</si>
  <si>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</si>
  <si>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</si>
  <si>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</si>
  <si>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</si>
  <si>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</si>
  <si>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</si>
  <si>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</si>
  <si>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</si>
  <si>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</si>
  <si>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</si>
  <si>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</si>
  <si>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</si>
  <si>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</si>
  <si>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</si>
  <si>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</si>
  <si>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</si>
  <si>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</si>
  <si>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</si>
  <si>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</si>
  <si>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</si>
  <si>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</si>
  <si>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</si>
  <si>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</si>
  <si>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</si>
  <si>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</si>
  <si>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</si>
  <si>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</si>
  <si>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</si>
  <si>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</si>
  <si>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</si>
  <si>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</si>
  <si>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</si>
  <si>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</si>
  <si>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</si>
  <si>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</si>
  <si>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</si>
  <si>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</si>
  <si>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</si>
  <si>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</si>
  <si>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</si>
  <si>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</si>
  <si>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</si>
  <si>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</si>
  <si>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</si>
  <si>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</si>
  <si>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</si>
  <si>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</si>
  <si>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</si>
  <si>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</si>
  <si>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</si>
  <si>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</si>
  <si>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</si>
  <si>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</si>
  <si>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</si>
  <si>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</si>
  <si>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</si>
  <si>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</si>
  <si>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</si>
  <si>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</si>
  <si>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</si>
  <si>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</si>
  <si>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</si>
  <si>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</si>
  <si>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</si>
  <si>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</si>
  <si>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</si>
  <si>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</si>
  <si>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</si>
  <si>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</si>
  <si>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</si>
  <si>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</si>
  <si>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</si>
  <si>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</si>
  <si>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</si>
  <si>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</si>
  <si>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</si>
  <si>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</si>
  <si>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</si>
  <si>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</si>
  <si>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</si>
  <si>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</si>
  <si>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</si>
  <si>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</si>
  <si>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</si>
  <si>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</si>
  <si>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</si>
  <si>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</si>
  <si>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</si>
  <si>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</si>
  <si>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</si>
  <si>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</si>
  <si>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</si>
  <si>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</si>
  <si>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</si>
  <si>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</si>
  <si>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</si>
  <si>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</si>
  <si>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</si>
  <si>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</si>
  <si>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</si>
  <si>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</si>
  <si>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t>
  </si>
  <si>
    <t>DUEÑA</t>
  </si>
  <si>
    <t>PROPIETARIA</t>
  </si>
  <si>
    <t>Los ingresos refelajados corresponden principalmente a sus ingresos  a sus ventas. Se determina un promedio trimestral para efectos de este análisis.</t>
  </si>
  <si>
    <t>ZAIRA DEL CARMEN ARAUZ MONDRAGÓN</t>
  </si>
  <si>
    <t>COMPRA DE MATERIA PRIMA</t>
  </si>
  <si>
    <t>COMERCIANTE FABRICACIÓN Y MANTENIMIENTO DE ALBERCAS</t>
  </si>
  <si>
    <t>RIO SANTIAGO MZ 63 LT 117, EL SAUCEDO, LOS REYES LA PAZ, EDOMEX</t>
  </si>
  <si>
    <t>Héctor Manuel Arauz Mondragón</t>
  </si>
  <si>
    <t>Jhonatan Armas</t>
  </si>
  <si>
    <t>Rita Bernardita Mondragón</t>
  </si>
  <si>
    <t>Revisando el reporte de buró de crédito confirmamos que tiene un buró de crédito regular con un score de 494, sin embargo, sin embargo, demuestra tener solvencia tanto por su actividad pricipal de construcción y mantenimiento de albercas, además de ingresos por renta. Además de garantizar su pago con una factura original de un auto debidamente endosada</t>
  </si>
  <si>
    <r>
      <t xml:space="preserve">En conclusión, una vez analizada toda la información proporcionada, en mi opinión, el cliente </t>
    </r>
    <r>
      <rPr>
        <b/>
        <sz val="8"/>
        <rFont val="Arial"/>
        <family val="2"/>
      </rPr>
      <t>SÍ</t>
    </r>
    <r>
      <rPr>
        <sz val="8"/>
        <rFont val="Arial"/>
        <family val="2"/>
      </rPr>
      <t xml:space="preserve"> cuenta con la solvencia requerida para hacer frente a este crédito</t>
    </r>
  </si>
  <si>
    <t>Mediante el análisis de los estados bancarios del prospecto se puede identificar que cuenta con solvencia derivado de sus ingresos por su actividad de construcción y mantenimiento de albercas, así como de ingresos por rentas, además de garantizar su préstamo con un par de facturas de autos con valor comercial estimado de $470,000. Es cliente Oporfin con un crédito  del 2022 por $250,000 de los cuáles quedan $ 50,000 de saldo, el cuál ha venido pagando en tiempo y forma las mensualidades.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</si>
</sst>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14" fontId="0" fillId="0" borderId="0" xfId="0" applyNumberFormat="1"/>
    <xf numFmtId="43" fontId="1" fillId="0" borderId="0" xfId="0" applyNumberFormat="1"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43" fontId="5" fillId="0" borderId="4" xfId="3"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11" zoomScale="120" zoomScaleNormal="120" workbookViewId="0">
      <selection activeCell="B120" sqref="B120:AN126"/>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8" t="s">
        <v>95</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30"/>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1" t="s">
        <v>7</v>
      </c>
      <c r="Z5" s="131"/>
      <c r="AA5" s="131"/>
      <c r="AB5" s="131"/>
      <c r="AC5" s="131"/>
      <c r="AD5" s="131"/>
      <c r="AE5" s="131"/>
      <c r="AF5" s="131"/>
      <c r="AG5" s="131"/>
      <c r="AH5" s="131"/>
      <c r="AI5" s="131"/>
      <c r="AJ5" s="131"/>
      <c r="AK5" s="131"/>
      <c r="AL5" s="131"/>
      <c r="AM5" s="131"/>
      <c r="AN5" s="132"/>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23</v>
      </c>
      <c r="C7" s="4"/>
      <c r="D7" s="4"/>
      <c r="E7" s="4"/>
      <c r="F7" s="4"/>
      <c r="G7" s="4"/>
      <c r="H7" s="4"/>
      <c r="I7" s="4"/>
      <c r="J7" s="4"/>
      <c r="K7" s="4"/>
      <c r="L7" s="4"/>
      <c r="M7" s="21"/>
      <c r="N7" s="21"/>
      <c r="O7" s="21"/>
      <c r="P7" s="140" t="s">
        <v>117</v>
      </c>
      <c r="Q7" s="141"/>
      <c r="R7" s="141"/>
      <c r="S7" s="141"/>
      <c r="T7" s="141"/>
      <c r="U7" s="141"/>
      <c r="V7" s="141"/>
      <c r="W7" s="141"/>
      <c r="X7" s="141"/>
      <c r="Y7" s="141"/>
      <c r="Z7" s="141"/>
      <c r="AA7" s="141"/>
      <c r="AB7" s="141"/>
      <c r="AC7" s="141"/>
      <c r="AD7" s="141"/>
      <c r="AE7" s="141"/>
      <c r="AF7" s="133" t="s">
        <v>113</v>
      </c>
      <c r="AG7" s="133"/>
      <c r="AH7" s="133"/>
      <c r="AI7" s="133"/>
      <c r="AJ7" s="142">
        <v>1</v>
      </c>
      <c r="AK7" s="143"/>
      <c r="AL7" s="143"/>
      <c r="AM7" s="143"/>
      <c r="AN7" s="144"/>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0</v>
      </c>
      <c r="C9" s="2"/>
      <c r="D9" s="2"/>
      <c r="E9" s="2"/>
      <c r="F9" s="2"/>
      <c r="G9" s="2"/>
      <c r="H9" s="2"/>
      <c r="I9" s="2"/>
      <c r="J9" s="3"/>
      <c r="K9" s="9" t="s">
        <v>1</v>
      </c>
      <c r="L9" s="2"/>
      <c r="M9" s="2"/>
      <c r="N9" s="2"/>
      <c r="O9" s="2"/>
      <c r="P9" s="9" t="s">
        <v>14</v>
      </c>
      <c r="Q9" s="2"/>
      <c r="R9" s="2"/>
      <c r="S9" s="2"/>
      <c r="T9" s="3"/>
      <c r="U9" s="9" t="s">
        <v>2</v>
      </c>
      <c r="V9" s="2"/>
      <c r="W9" s="2"/>
      <c r="X9" s="2"/>
      <c r="Y9" s="2"/>
      <c r="Z9" s="2"/>
      <c r="AA9" s="2"/>
      <c r="AB9" s="2"/>
      <c r="AC9" s="2"/>
      <c r="AD9" s="2"/>
      <c r="AE9" s="2"/>
      <c r="AF9" s="2"/>
      <c r="AG9" s="2"/>
      <c r="AH9" s="2"/>
      <c r="AI9" s="2"/>
      <c r="AJ9" s="2"/>
      <c r="AK9" s="2"/>
      <c r="AL9" s="2"/>
      <c r="AM9" s="2"/>
      <c r="AN9" s="3"/>
    </row>
    <row r="10" spans="2:40" ht="12.75" customHeight="1" x14ac:dyDescent="0.2">
      <c r="B10" s="134">
        <v>500000</v>
      </c>
      <c r="C10" s="122"/>
      <c r="D10" s="122"/>
      <c r="E10" s="122"/>
      <c r="F10" s="122"/>
      <c r="G10" s="122"/>
      <c r="H10" s="122"/>
      <c r="I10" s="122"/>
      <c r="J10" s="123"/>
      <c r="K10" s="135">
        <v>36</v>
      </c>
      <c r="L10" s="136"/>
      <c r="M10" s="136"/>
      <c r="N10" s="136"/>
      <c r="O10" s="137"/>
      <c r="P10" s="138" t="s">
        <v>96</v>
      </c>
      <c r="Q10" s="136"/>
      <c r="R10" s="136"/>
      <c r="S10" s="136"/>
      <c r="T10" s="137"/>
      <c r="U10" s="139" t="s">
        <v>118</v>
      </c>
      <c r="V10" s="119"/>
      <c r="W10" s="119"/>
      <c r="X10" s="119"/>
      <c r="Y10" s="119"/>
      <c r="Z10" s="119"/>
      <c r="AA10" s="119"/>
      <c r="AB10" s="119"/>
      <c r="AC10" s="119"/>
      <c r="AD10" s="119"/>
      <c r="AE10" s="119"/>
      <c r="AF10" s="119"/>
      <c r="AG10" s="119"/>
      <c r="AH10" s="119"/>
      <c r="AI10" s="119"/>
      <c r="AJ10" s="119"/>
      <c r="AK10" s="119"/>
      <c r="AL10" s="119"/>
      <c r="AM10" s="119"/>
      <c r="AN10" s="120"/>
    </row>
    <row r="11" spans="2:40" ht="12.75" customHeight="1" x14ac:dyDescent="0.2">
      <c r="B11" s="9" t="s">
        <v>3</v>
      </c>
      <c r="C11" s="2"/>
      <c r="D11" s="2"/>
      <c r="E11" s="2"/>
      <c r="F11" s="2"/>
      <c r="G11" s="2"/>
      <c r="H11" s="2"/>
      <c r="I11" s="2"/>
      <c r="J11" s="2"/>
      <c r="K11" s="2"/>
      <c r="L11" s="2"/>
      <c r="M11" s="2"/>
      <c r="N11" s="2"/>
      <c r="O11" s="2"/>
      <c r="P11" s="2"/>
      <c r="Q11" s="2"/>
      <c r="R11" s="2"/>
      <c r="S11" s="2"/>
      <c r="T11" s="2"/>
      <c r="U11" s="2"/>
      <c r="V11" s="2"/>
      <c r="W11" s="2"/>
      <c r="X11" s="2"/>
      <c r="Y11" s="2"/>
      <c r="Z11" s="2"/>
      <c r="AA11" s="3"/>
      <c r="AB11" s="9" t="s">
        <v>4</v>
      </c>
      <c r="AC11" s="2"/>
      <c r="AD11" s="2"/>
      <c r="AE11" s="2"/>
      <c r="AF11" s="2"/>
      <c r="AG11" s="2"/>
      <c r="AH11" s="2"/>
      <c r="AI11" s="2"/>
      <c r="AJ11" s="2"/>
      <c r="AK11" s="2"/>
      <c r="AL11" s="2"/>
      <c r="AM11" s="2"/>
      <c r="AN11" s="3"/>
    </row>
    <row r="12" spans="2:40" ht="12.75" customHeight="1" x14ac:dyDescent="0.2">
      <c r="B12" s="118" t="s">
        <v>99</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20"/>
      <c r="AB12" s="121" t="s">
        <v>100</v>
      </c>
      <c r="AC12" s="122"/>
      <c r="AD12" s="122"/>
      <c r="AE12" s="122"/>
      <c r="AF12" s="122"/>
      <c r="AG12" s="122"/>
      <c r="AH12" s="122"/>
      <c r="AI12" s="122"/>
      <c r="AJ12" s="122"/>
      <c r="AK12" s="122"/>
      <c r="AL12" s="122"/>
      <c r="AM12" s="122"/>
      <c r="AN12" s="123"/>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15</v>
      </c>
      <c r="C14" s="10"/>
      <c r="D14" s="10"/>
      <c r="E14" s="10"/>
      <c r="F14" s="10"/>
      <c r="G14" s="124" t="s">
        <v>97</v>
      </c>
      <c r="H14" s="125"/>
      <c r="I14" s="10"/>
      <c r="J14" s="10" t="s">
        <v>16</v>
      </c>
      <c r="K14" s="10"/>
      <c r="L14" s="10"/>
      <c r="M14" s="10"/>
      <c r="N14" s="10"/>
      <c r="O14" s="124"/>
      <c r="P14" s="125"/>
      <c r="Q14" s="10"/>
      <c r="R14" s="10" t="s">
        <v>17</v>
      </c>
      <c r="S14" s="10"/>
      <c r="T14" s="10"/>
      <c r="U14" s="10"/>
      <c r="V14" s="10"/>
      <c r="W14" s="126"/>
      <c r="X14" s="94"/>
      <c r="Y14" s="94"/>
      <c r="Z14" s="94"/>
      <c r="AA14" s="94"/>
      <c r="AB14" s="94"/>
      <c r="AC14" s="94"/>
      <c r="AD14" s="94"/>
      <c r="AE14" s="94"/>
      <c r="AF14" s="94"/>
      <c r="AG14" s="94"/>
      <c r="AH14" s="94"/>
      <c r="AI14" s="94"/>
      <c r="AJ14" s="94"/>
      <c r="AK14" s="94"/>
      <c r="AL14" s="94"/>
      <c r="AM14" s="94"/>
      <c r="AN14" s="95"/>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18</v>
      </c>
      <c r="C16" s="10"/>
      <c r="D16" s="10"/>
      <c r="E16" s="10"/>
      <c r="F16" s="10"/>
      <c r="G16" s="10"/>
      <c r="H16" s="10"/>
      <c r="I16" s="10"/>
      <c r="J16" s="10"/>
      <c r="K16" s="10"/>
      <c r="L16" s="10"/>
      <c r="M16" s="10"/>
      <c r="N16" s="10"/>
      <c r="O16" s="10"/>
      <c r="P16" s="10" t="s">
        <v>19</v>
      </c>
      <c r="Q16" s="10"/>
      <c r="R16" s="10"/>
      <c r="S16" s="59" t="s">
        <v>97</v>
      </c>
      <c r="T16" s="10"/>
      <c r="U16" s="10" t="s">
        <v>20</v>
      </c>
      <c r="V16" s="10"/>
      <c r="W16" s="59"/>
      <c r="X16" s="10"/>
      <c r="Y16" s="10" t="s">
        <v>21</v>
      </c>
      <c r="Z16" s="10"/>
      <c r="AA16" s="10"/>
      <c r="AB16" s="59"/>
      <c r="AC16" s="10"/>
      <c r="AD16" s="10" t="s">
        <v>22</v>
      </c>
      <c r="AE16" s="10"/>
      <c r="AF16" s="66" t="s">
        <v>114</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25</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30</v>
      </c>
      <c r="C20" s="10"/>
      <c r="D20" s="10"/>
      <c r="E20" s="10"/>
      <c r="F20" s="10"/>
      <c r="G20" s="126"/>
      <c r="H20" s="94"/>
      <c r="I20" s="94"/>
      <c r="J20" s="94"/>
      <c r="K20" s="94"/>
      <c r="L20" s="94"/>
      <c r="M20" s="94"/>
      <c r="N20" s="94"/>
      <c r="O20" s="94"/>
      <c r="P20" s="94"/>
      <c r="Q20" s="94"/>
      <c r="R20" s="94"/>
      <c r="S20" s="94"/>
      <c r="T20" s="95"/>
      <c r="U20" s="10" t="s">
        <v>26</v>
      </c>
      <c r="V20" s="27"/>
      <c r="W20" s="27"/>
      <c r="X20" s="27"/>
      <c r="Y20" s="27"/>
      <c r="Z20" s="27"/>
      <c r="AA20" s="25"/>
      <c r="AB20" s="25"/>
      <c r="AC20" s="10" t="s">
        <v>27</v>
      </c>
      <c r="AD20" s="25"/>
      <c r="AE20" s="27"/>
      <c r="AF20" s="18"/>
      <c r="AG20" s="27" t="s">
        <v>28</v>
      </c>
      <c r="AH20" s="27"/>
      <c r="AI20" s="27"/>
      <c r="AJ20" s="18"/>
      <c r="AK20" s="27" t="s">
        <v>29</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31</v>
      </c>
      <c r="C22" s="10"/>
      <c r="D22" s="10"/>
      <c r="E22" s="10"/>
      <c r="F22" s="10"/>
      <c r="G22" s="10"/>
      <c r="H22" s="10"/>
      <c r="I22" s="126"/>
      <c r="J22" s="94"/>
      <c r="K22" s="94"/>
      <c r="L22" s="94"/>
      <c r="M22" s="94"/>
      <c r="N22" s="94"/>
      <c r="O22" s="94"/>
      <c r="P22" s="94"/>
      <c r="Q22" s="94"/>
      <c r="R22" s="94"/>
      <c r="S22" s="94"/>
      <c r="T22" s="94"/>
      <c r="U22" s="94"/>
      <c r="V22" s="94"/>
      <c r="W22" s="94"/>
      <c r="X22" s="94"/>
      <c r="Y22" s="94"/>
      <c r="Z22" s="94"/>
      <c r="AA22" s="94"/>
      <c r="AB22" s="94"/>
      <c r="AC22" s="94"/>
      <c r="AD22" s="94"/>
      <c r="AE22" s="94"/>
      <c r="AF22" s="94"/>
      <c r="AG22" s="95"/>
      <c r="AH22" s="10"/>
      <c r="AI22" s="10" t="s">
        <v>45</v>
      </c>
      <c r="AJ22" s="10"/>
      <c r="AK22" s="10"/>
      <c r="AL22" s="126"/>
      <c r="AM22" s="94"/>
      <c r="AN22" s="95"/>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32</v>
      </c>
      <c r="C24" s="10"/>
      <c r="D24" s="10"/>
      <c r="E24" s="10"/>
      <c r="F24" s="10"/>
      <c r="G24" s="10"/>
      <c r="H24" s="10"/>
      <c r="I24" s="126"/>
      <c r="J24" s="94"/>
      <c r="K24" s="95"/>
      <c r="L24" s="10"/>
      <c r="M24" s="10" t="s">
        <v>33</v>
      </c>
      <c r="N24" s="10"/>
      <c r="O24" s="10"/>
      <c r="P24" s="10"/>
      <c r="Q24" s="10"/>
      <c r="R24" s="18"/>
      <c r="S24" s="10"/>
      <c r="T24" s="10" t="s">
        <v>34</v>
      </c>
      <c r="U24" s="10"/>
      <c r="V24" s="10"/>
      <c r="W24" s="10"/>
      <c r="X24" s="10"/>
      <c r="Y24" s="10"/>
      <c r="Z24" s="18"/>
      <c r="AA24" s="10"/>
      <c r="AB24" s="10" t="s">
        <v>35</v>
      </c>
      <c r="AC24" s="10"/>
      <c r="AD24" s="10"/>
      <c r="AE24" s="10"/>
      <c r="AF24" s="126"/>
      <c r="AG24" s="94"/>
      <c r="AH24" s="94"/>
      <c r="AI24" s="94"/>
      <c r="AJ24" s="94"/>
      <c r="AK24" s="94"/>
      <c r="AL24" s="94"/>
      <c r="AM24" s="94"/>
      <c r="AN24" s="95"/>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36</v>
      </c>
      <c r="C27" s="10"/>
      <c r="D27" s="10"/>
      <c r="E27" s="10"/>
      <c r="F27" s="10"/>
      <c r="G27" s="10"/>
      <c r="H27" s="12"/>
      <c r="I27" s="12"/>
      <c r="J27" s="126"/>
      <c r="K27" s="94"/>
      <c r="L27" s="94"/>
      <c r="M27" s="95"/>
      <c r="N27" s="12"/>
      <c r="O27" s="28" t="s">
        <v>37</v>
      </c>
      <c r="P27" s="12"/>
      <c r="Q27" s="12"/>
      <c r="R27" s="12"/>
      <c r="S27" s="12"/>
      <c r="T27" s="12"/>
      <c r="U27" s="12"/>
      <c r="V27" s="12"/>
      <c r="W27" s="126"/>
      <c r="X27" s="94"/>
      <c r="Y27" s="94"/>
      <c r="Z27" s="94"/>
      <c r="AA27" s="94"/>
      <c r="AB27" s="94"/>
      <c r="AC27" s="94"/>
      <c r="AD27" s="94"/>
      <c r="AE27" s="94"/>
      <c r="AF27" s="94"/>
      <c r="AG27" s="94"/>
      <c r="AH27" s="94"/>
      <c r="AI27" s="94"/>
      <c r="AJ27" s="94"/>
      <c r="AK27" s="94"/>
      <c r="AL27" s="94"/>
      <c r="AM27" s="94"/>
      <c r="AN27" s="95"/>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38</v>
      </c>
      <c r="C29" s="10"/>
      <c r="D29" s="10"/>
      <c r="E29" s="10"/>
      <c r="F29" s="10"/>
      <c r="G29" s="10"/>
      <c r="H29" s="10"/>
      <c r="I29" s="10"/>
      <c r="J29" s="126"/>
      <c r="K29" s="94"/>
      <c r="L29" s="94"/>
      <c r="M29" s="95"/>
      <c r="N29" s="10"/>
      <c r="O29" s="10" t="s">
        <v>39</v>
      </c>
      <c r="P29" s="10"/>
      <c r="Q29" s="10"/>
      <c r="R29" s="10"/>
      <c r="S29" s="10"/>
      <c r="T29" s="126"/>
      <c r="U29" s="94"/>
      <c r="V29" s="94"/>
      <c r="W29" s="94"/>
      <c r="X29" s="94"/>
      <c r="Y29" s="94"/>
      <c r="Z29" s="94"/>
      <c r="AA29" s="94"/>
      <c r="AB29" s="94"/>
      <c r="AC29" s="94"/>
      <c r="AD29" s="94"/>
      <c r="AE29" s="94"/>
      <c r="AF29" s="94"/>
      <c r="AG29" s="94"/>
      <c r="AH29" s="94"/>
      <c r="AI29" s="94"/>
      <c r="AJ29" s="94"/>
      <c r="AK29" s="94"/>
      <c r="AL29" s="94"/>
      <c r="AM29" s="94"/>
      <c r="AN29" s="95"/>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5" t="s">
        <v>40</v>
      </c>
      <c r="C32" s="106"/>
      <c r="D32" s="106"/>
      <c r="E32" s="106"/>
      <c r="F32" s="106"/>
      <c r="G32" s="106"/>
      <c r="H32" s="106"/>
      <c r="I32" s="106"/>
      <c r="J32" s="106"/>
      <c r="K32" s="106"/>
      <c r="L32" s="106"/>
      <c r="M32" s="107"/>
      <c r="N32" s="10"/>
      <c r="O32" s="145" t="s">
        <v>67</v>
      </c>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10"/>
    </row>
    <row r="33" spans="2:40" ht="3.95" hidden="1" customHeight="1" x14ac:dyDescent="0.2">
      <c r="B33" s="10"/>
      <c r="C33" s="10"/>
      <c r="D33" s="10"/>
      <c r="E33" s="10"/>
      <c r="F33" s="10"/>
      <c r="G33" s="10"/>
      <c r="H33" s="10"/>
      <c r="I33" s="10"/>
      <c r="J33" s="10"/>
      <c r="K33" s="10"/>
      <c r="L33" s="10"/>
      <c r="M33" s="10"/>
      <c r="N33" s="10"/>
      <c r="O33" s="111"/>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3"/>
    </row>
    <row r="34" spans="2:40" ht="12.75" hidden="1" customHeight="1" x14ac:dyDescent="0.2">
      <c r="B34" s="10" t="s">
        <v>41</v>
      </c>
      <c r="C34" s="10"/>
      <c r="D34" s="10"/>
      <c r="E34" s="10"/>
      <c r="F34" s="10"/>
      <c r="G34" s="10"/>
      <c r="H34" s="10"/>
      <c r="I34" s="10"/>
      <c r="J34" s="126"/>
      <c r="K34" s="94"/>
      <c r="L34" s="94"/>
      <c r="M34" s="95"/>
      <c r="N34" s="10"/>
      <c r="O34" s="114"/>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5" t="s">
        <v>42</v>
      </c>
      <c r="C36" s="106"/>
      <c r="D36" s="106"/>
      <c r="E36" s="106"/>
      <c r="F36" s="106"/>
      <c r="G36" s="106"/>
      <c r="H36" s="106"/>
      <c r="I36" s="106"/>
      <c r="J36" s="106"/>
      <c r="K36" s="106"/>
      <c r="L36" s="106"/>
      <c r="M36" s="10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43</v>
      </c>
      <c r="C38" s="10"/>
      <c r="D38" s="10"/>
      <c r="E38" s="10"/>
      <c r="F38" s="10"/>
      <c r="G38" s="10"/>
      <c r="H38" s="10"/>
      <c r="I38" s="10"/>
      <c r="J38" s="99"/>
      <c r="K38" s="100"/>
      <c r="L38" s="100"/>
      <c r="M38" s="101"/>
      <c r="N38" s="10"/>
      <c r="O38" s="145" t="s">
        <v>66</v>
      </c>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10"/>
    </row>
    <row r="39" spans="2:40" ht="12.75" hidden="1" customHeight="1" x14ac:dyDescent="0.2">
      <c r="B39" s="10" t="s">
        <v>44</v>
      </c>
      <c r="C39" s="10"/>
      <c r="D39" s="10"/>
      <c r="E39" s="10"/>
      <c r="F39" s="10"/>
      <c r="G39" s="10"/>
      <c r="H39" s="10"/>
      <c r="I39" s="10"/>
      <c r="J39" s="99"/>
      <c r="K39" s="100"/>
      <c r="L39" s="100"/>
      <c r="M39" s="101"/>
      <c r="N39" s="10"/>
      <c r="O39" s="111"/>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3"/>
    </row>
    <row r="40" spans="2:40" ht="12.75" hidden="1" customHeight="1" x14ac:dyDescent="0.2">
      <c r="B40" s="10" t="s">
        <v>10</v>
      </c>
      <c r="C40" s="10"/>
      <c r="D40" s="10"/>
      <c r="E40" s="10"/>
      <c r="F40" s="10"/>
      <c r="G40" s="10"/>
      <c r="H40" s="10"/>
      <c r="I40" s="10"/>
      <c r="J40" s="99"/>
      <c r="K40" s="100"/>
      <c r="L40" s="100"/>
      <c r="M40" s="101"/>
      <c r="N40" s="10"/>
      <c r="O40" s="114"/>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row>
    <row r="41" spans="2:40" ht="12.75" hidden="1" customHeight="1" x14ac:dyDescent="0.2">
      <c r="B41" s="10" t="s">
        <v>46</v>
      </c>
      <c r="C41" s="10"/>
      <c r="D41" s="10"/>
      <c r="E41" s="10"/>
      <c r="F41" s="10"/>
      <c r="G41" s="10"/>
      <c r="H41" s="10"/>
      <c r="I41" s="10"/>
      <c r="J41" s="99"/>
      <c r="K41" s="100"/>
      <c r="L41" s="100"/>
      <c r="M41" s="10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11</v>
      </c>
      <c r="C43" s="10"/>
      <c r="D43" s="10"/>
      <c r="E43" s="10"/>
      <c r="F43" s="10"/>
      <c r="G43" s="10"/>
      <c r="H43" s="10"/>
      <c r="I43" s="10"/>
      <c r="J43" s="99"/>
      <c r="K43" s="100"/>
      <c r="L43" s="100"/>
      <c r="M43" s="10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47</v>
      </c>
      <c r="F45" s="10"/>
      <c r="G45" s="10"/>
      <c r="H45" s="10"/>
      <c r="I45" s="10"/>
      <c r="J45" s="126"/>
      <c r="K45" s="94"/>
      <c r="L45" s="94"/>
      <c r="M45" s="95"/>
      <c r="N45" s="10"/>
      <c r="O45" s="14" t="s">
        <v>49</v>
      </c>
      <c r="P45" s="10"/>
      <c r="Q45" s="10"/>
      <c r="R45" s="10"/>
      <c r="S45" s="10"/>
      <c r="T45" s="10"/>
      <c r="U45" s="10"/>
      <c r="V45" s="10"/>
      <c r="W45" s="10"/>
      <c r="X45" s="10"/>
      <c r="Y45" s="24"/>
      <c r="Z45" s="25"/>
      <c r="AA45" s="25"/>
      <c r="AB45" s="126"/>
      <c r="AC45" s="94"/>
      <c r="AD45" s="94"/>
      <c r="AE45" s="95"/>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48</v>
      </c>
      <c r="D47" s="10"/>
      <c r="E47" s="14"/>
      <c r="F47" s="10"/>
      <c r="G47" s="10"/>
      <c r="H47" s="10"/>
      <c r="I47" s="10"/>
      <c r="J47" s="126"/>
      <c r="K47" s="94"/>
      <c r="L47" s="94"/>
      <c r="M47" s="95"/>
      <c r="N47" s="10"/>
      <c r="O47" s="14" t="s">
        <v>50</v>
      </c>
      <c r="P47" s="10"/>
      <c r="Q47" s="10"/>
      <c r="R47" s="10"/>
      <c r="S47" s="10"/>
      <c r="T47" s="10"/>
      <c r="U47" s="10"/>
      <c r="V47" s="10"/>
      <c r="W47" s="10"/>
      <c r="X47" s="10"/>
      <c r="Y47" s="24"/>
      <c r="Z47" s="25"/>
      <c r="AA47" s="25"/>
      <c r="AB47" s="126"/>
      <c r="AC47" s="94"/>
      <c r="AD47" s="94"/>
      <c r="AE47" s="95"/>
      <c r="AF47" s="25"/>
      <c r="AG47" s="26" t="s">
        <v>51</v>
      </c>
      <c r="AH47" s="25"/>
      <c r="AI47" s="25"/>
      <c r="AJ47" s="25"/>
      <c r="AK47" s="126">
        <f>11051.17-9404.05</f>
        <v>1647.1200000000008</v>
      </c>
      <c r="AL47" s="94"/>
      <c r="AM47" s="94"/>
      <c r="AN47" s="95"/>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24</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52</v>
      </c>
      <c r="C51" s="10"/>
      <c r="D51" s="10"/>
      <c r="E51" s="10"/>
      <c r="F51" s="10"/>
      <c r="G51" s="79" t="s">
        <v>119</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1"/>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6</v>
      </c>
      <c r="C53" s="10"/>
      <c r="D53" s="10"/>
      <c r="E53" s="79" t="s">
        <v>120</v>
      </c>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1"/>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13</v>
      </c>
      <c r="C55" s="10"/>
      <c r="D55" s="15"/>
      <c r="E55" s="82" t="s">
        <v>115</v>
      </c>
      <c r="F55" s="80"/>
      <c r="G55" s="80"/>
      <c r="H55" s="80"/>
      <c r="I55" s="80"/>
      <c r="J55" s="80"/>
      <c r="K55" s="80"/>
      <c r="L55" s="80"/>
      <c r="M55" s="80"/>
      <c r="N55" s="81"/>
      <c r="O55" s="10" t="s">
        <v>9</v>
      </c>
      <c r="P55" s="10"/>
      <c r="Q55" s="10"/>
      <c r="R55" s="83">
        <v>42765</v>
      </c>
      <c r="S55" s="80"/>
      <c r="T55" s="80"/>
      <c r="U55" s="81"/>
      <c r="V55" s="10" t="s">
        <v>8</v>
      </c>
      <c r="W55" s="10"/>
      <c r="X55" s="10"/>
      <c r="Y55" s="84">
        <v>5510516408</v>
      </c>
      <c r="Z55" s="85"/>
      <c r="AA55" s="85"/>
      <c r="AB55" s="85"/>
      <c r="AC55" s="86"/>
      <c r="AD55" s="10" t="s">
        <v>53</v>
      </c>
      <c r="AE55" s="25"/>
      <c r="AF55" s="25"/>
      <c r="AG55" s="25"/>
      <c r="AH55" s="25"/>
      <c r="AI55" s="87"/>
      <c r="AJ55" s="88"/>
      <c r="AK55" s="88"/>
      <c r="AL55" s="89"/>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54</v>
      </c>
      <c r="C57" s="10"/>
      <c r="D57" s="10"/>
      <c r="E57" s="10"/>
      <c r="F57" s="10"/>
      <c r="G57" s="10"/>
      <c r="H57" s="15"/>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5"/>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5" t="s">
        <v>55</v>
      </c>
      <c r="C59" s="106"/>
      <c r="D59" s="106"/>
      <c r="E59" s="106"/>
      <c r="F59" s="106"/>
      <c r="G59" s="106"/>
      <c r="H59" s="106"/>
      <c r="I59" s="106"/>
      <c r="J59" s="106"/>
      <c r="K59" s="106"/>
      <c r="L59" s="106"/>
      <c r="M59" s="10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8" t="s">
        <v>116</v>
      </c>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8"/>
    </row>
    <row r="61" spans="2:40" ht="12.75" customHeight="1" x14ac:dyDescent="0.2">
      <c r="B61" s="10" t="s">
        <v>56</v>
      </c>
      <c r="C61" s="10"/>
      <c r="D61" s="10"/>
      <c r="E61" s="10"/>
      <c r="F61" s="10"/>
      <c r="G61" s="10"/>
      <c r="H61" s="10"/>
      <c r="I61" s="10"/>
      <c r="J61" s="146">
        <v>250000</v>
      </c>
      <c r="K61" s="100"/>
      <c r="L61" s="100"/>
      <c r="M61" s="101"/>
      <c r="N61" s="10"/>
      <c r="O61" s="149"/>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0"/>
      <c r="AM61" s="150"/>
      <c r="AN61" s="151"/>
    </row>
    <row r="62" spans="2:40" ht="12.75" customHeight="1" x14ac:dyDescent="0.2">
      <c r="B62" s="10" t="s">
        <v>12</v>
      </c>
      <c r="C62" s="10"/>
      <c r="D62" s="10"/>
      <c r="E62" s="10"/>
      <c r="F62" s="10"/>
      <c r="G62" s="10"/>
      <c r="H62" s="10"/>
      <c r="I62" s="10"/>
      <c r="J62" s="99"/>
      <c r="K62" s="100"/>
      <c r="L62" s="100"/>
      <c r="M62" s="101"/>
      <c r="N62" s="10"/>
      <c r="O62" s="149"/>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0"/>
      <c r="AN62" s="151"/>
    </row>
    <row r="63" spans="2:40" ht="12.75" customHeight="1" x14ac:dyDescent="0.2">
      <c r="B63" s="10" t="s">
        <v>57</v>
      </c>
      <c r="C63" s="10"/>
      <c r="D63" s="10"/>
      <c r="E63" s="10"/>
      <c r="F63" s="10"/>
      <c r="G63" s="10"/>
      <c r="H63" s="10"/>
      <c r="I63" s="10"/>
      <c r="J63" s="99">
        <v>30000</v>
      </c>
      <c r="K63" s="100"/>
      <c r="L63" s="100"/>
      <c r="M63" s="101"/>
      <c r="N63" s="10"/>
      <c r="O63" s="149"/>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0"/>
      <c r="AM63" s="150"/>
      <c r="AN63" s="151"/>
    </row>
    <row r="64" spans="2:40" ht="3.95" customHeight="1" x14ac:dyDescent="0.2">
      <c r="B64" s="10"/>
      <c r="C64" s="10"/>
      <c r="D64" s="10"/>
      <c r="E64" s="10"/>
      <c r="F64" s="10"/>
      <c r="G64" s="10"/>
      <c r="H64" s="10"/>
      <c r="I64" s="10"/>
      <c r="J64" s="10"/>
      <c r="K64" s="10"/>
      <c r="L64" s="10"/>
      <c r="M64" s="10"/>
      <c r="N64" s="10"/>
      <c r="O64" s="152"/>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4"/>
    </row>
    <row r="65" spans="2:40" ht="12.75" customHeight="1" x14ac:dyDescent="0.2">
      <c r="B65" s="10"/>
      <c r="C65" s="10"/>
      <c r="D65" s="10"/>
      <c r="E65" s="14" t="s">
        <v>58</v>
      </c>
      <c r="F65" s="10"/>
      <c r="G65" s="10"/>
      <c r="H65" s="10"/>
      <c r="I65" s="10"/>
      <c r="J65" s="102">
        <f>+J61+J62+J63</f>
        <v>280000</v>
      </c>
      <c r="K65" s="103"/>
      <c r="L65" s="103"/>
      <c r="M65" s="10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5" t="s">
        <v>59</v>
      </c>
      <c r="C67" s="106"/>
      <c r="D67" s="106"/>
      <c r="E67" s="106"/>
      <c r="F67" s="106"/>
      <c r="G67" s="106"/>
      <c r="H67" s="106"/>
      <c r="I67" s="106"/>
      <c r="J67" s="106"/>
      <c r="K67" s="106"/>
      <c r="L67" s="106"/>
      <c r="M67" s="10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60</v>
      </c>
      <c r="C69" s="10"/>
      <c r="D69" s="10"/>
      <c r="E69" s="10"/>
      <c r="F69" s="10"/>
      <c r="G69" s="10"/>
      <c r="H69" s="10"/>
      <c r="I69" s="10"/>
      <c r="J69" s="99"/>
      <c r="K69" s="100"/>
      <c r="L69" s="100"/>
      <c r="M69" s="101"/>
      <c r="N69" s="10"/>
      <c r="O69" s="108" t="s">
        <v>112</v>
      </c>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10"/>
    </row>
    <row r="70" spans="2:40" ht="12.75" customHeight="1" x14ac:dyDescent="0.2">
      <c r="B70" s="10" t="s">
        <v>61</v>
      </c>
      <c r="C70" s="10"/>
      <c r="D70" s="10"/>
      <c r="E70" s="10"/>
      <c r="F70" s="10"/>
      <c r="G70" s="10"/>
      <c r="H70" s="10"/>
      <c r="I70" s="10"/>
      <c r="J70" s="99"/>
      <c r="K70" s="100"/>
      <c r="L70" s="100"/>
      <c r="M70" s="101"/>
      <c r="N70" s="10"/>
      <c r="O70" s="111"/>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3"/>
    </row>
    <row r="71" spans="2:40" ht="12.75" customHeight="1" x14ac:dyDescent="0.2">
      <c r="B71" s="10" t="s">
        <v>62</v>
      </c>
      <c r="C71" s="10"/>
      <c r="D71" s="10"/>
      <c r="E71" s="10"/>
      <c r="F71" s="10"/>
      <c r="G71" s="10"/>
      <c r="H71" s="10"/>
      <c r="I71" s="10"/>
      <c r="J71" s="99"/>
      <c r="K71" s="100"/>
      <c r="L71" s="100"/>
      <c r="M71" s="101"/>
      <c r="N71" s="10"/>
      <c r="O71" s="114"/>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row>
    <row r="72" spans="2:40" ht="12.75" customHeight="1" x14ac:dyDescent="0.2">
      <c r="B72" s="10" t="s">
        <v>63</v>
      </c>
      <c r="C72" s="10"/>
      <c r="D72" s="10"/>
      <c r="E72" s="10"/>
      <c r="F72" s="10"/>
      <c r="G72" s="10"/>
      <c r="H72" s="10"/>
      <c r="I72" s="10"/>
      <c r="J72" s="99"/>
      <c r="K72" s="100"/>
      <c r="L72" s="100"/>
      <c r="M72" s="10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64</v>
      </c>
      <c r="C73" s="10"/>
      <c r="D73" s="10"/>
      <c r="E73" s="10"/>
      <c r="F73" s="10"/>
      <c r="G73" s="10"/>
      <c r="H73" s="10"/>
      <c r="I73" s="10"/>
      <c r="J73" s="146">
        <v>40000</v>
      </c>
      <c r="K73" s="155"/>
      <c r="L73" s="155"/>
      <c r="M73" s="156"/>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65</v>
      </c>
      <c r="C74" s="10"/>
      <c r="D74" s="10"/>
      <c r="E74" s="10"/>
      <c r="F74" s="10"/>
      <c r="G74" s="10"/>
      <c r="H74" s="10"/>
      <c r="I74" s="10"/>
      <c r="J74" s="99">
        <v>50000</v>
      </c>
      <c r="K74" s="100"/>
      <c r="L74" s="100"/>
      <c r="M74" s="10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47</v>
      </c>
      <c r="F76" s="10"/>
      <c r="G76" s="10"/>
      <c r="H76" s="10"/>
      <c r="I76" s="10"/>
      <c r="J76" s="164">
        <f>+J69+J70+J71+J72+J73+J74</f>
        <v>90000</v>
      </c>
      <c r="K76" s="94"/>
      <c r="L76" s="94"/>
      <c r="M76" s="95"/>
      <c r="N76" s="10"/>
      <c r="O76" s="14" t="s">
        <v>49</v>
      </c>
      <c r="P76" s="10"/>
      <c r="Q76" s="10"/>
      <c r="R76" s="10"/>
      <c r="S76" s="10"/>
      <c r="T76" s="10"/>
      <c r="U76" s="10"/>
      <c r="V76" s="10"/>
      <c r="W76" s="10"/>
      <c r="X76" s="10"/>
      <c r="Y76" s="24"/>
      <c r="Z76" s="25"/>
      <c r="AA76" s="25"/>
      <c r="AB76" s="163">
        <f>+J78*0.8</f>
        <v>152000</v>
      </c>
      <c r="AC76" s="158"/>
      <c r="AD76" s="158"/>
      <c r="AE76" s="159"/>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48</v>
      </c>
      <c r="D78" s="10"/>
      <c r="E78" s="14"/>
      <c r="F78" s="10"/>
      <c r="G78" s="10"/>
      <c r="H78" s="10"/>
      <c r="I78" s="10"/>
      <c r="J78" s="102">
        <f>+J65-J76</f>
        <v>190000</v>
      </c>
      <c r="K78" s="103"/>
      <c r="L78" s="103"/>
      <c r="M78" s="104"/>
      <c r="N78" s="10"/>
      <c r="O78" s="14" t="s">
        <v>50</v>
      </c>
      <c r="P78" s="10"/>
      <c r="Q78" s="10"/>
      <c r="R78" s="10"/>
      <c r="S78" s="10"/>
      <c r="T78" s="10"/>
      <c r="U78" s="10"/>
      <c r="V78" s="10"/>
      <c r="W78" s="10"/>
      <c r="X78" s="10"/>
      <c r="Y78" s="24"/>
      <c r="Z78" s="25"/>
      <c r="AA78" s="25"/>
      <c r="AB78" s="157">
        <v>24800</v>
      </c>
      <c r="AC78" s="158"/>
      <c r="AD78" s="158"/>
      <c r="AE78" s="159"/>
      <c r="AF78" s="25"/>
      <c r="AG78" s="26" t="s">
        <v>51</v>
      </c>
      <c r="AH78" s="25"/>
      <c r="AI78" s="25"/>
      <c r="AJ78" s="25"/>
      <c r="AK78" s="160">
        <f>+AB76-AB78</f>
        <v>127200</v>
      </c>
      <c r="AL78" s="161"/>
      <c r="AM78" s="161"/>
      <c r="AN78" s="162"/>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6" t="s">
        <v>5</v>
      </c>
      <c r="C84" s="94"/>
      <c r="D84" s="94"/>
      <c r="E84" s="94"/>
      <c r="F84" s="94"/>
      <c r="G84" s="94"/>
      <c r="H84" s="94"/>
      <c r="I84" s="94"/>
      <c r="J84" s="94"/>
      <c r="K84" s="94"/>
      <c r="L84" s="94"/>
      <c r="M84" s="95"/>
      <c r="N84" s="126" t="s">
        <v>70</v>
      </c>
      <c r="O84" s="94"/>
      <c r="P84" s="94"/>
      <c r="Q84" s="94"/>
      <c r="R84" s="95"/>
      <c r="S84" s="126" t="s">
        <v>71</v>
      </c>
      <c r="T84" s="94"/>
      <c r="U84" s="94"/>
      <c r="V84" s="94"/>
      <c r="W84" s="94"/>
      <c r="X84" s="94"/>
      <c r="Y84" s="94"/>
      <c r="Z84" s="94"/>
      <c r="AA84" s="94"/>
      <c r="AB84" s="94"/>
      <c r="AC84" s="94"/>
      <c r="AD84" s="94"/>
      <c r="AE84" s="94"/>
      <c r="AF84" s="94"/>
      <c r="AG84" s="94"/>
      <c r="AH84" s="94"/>
      <c r="AI84" s="94"/>
      <c r="AJ84" s="94"/>
      <c r="AK84" s="94"/>
      <c r="AL84" s="94"/>
      <c r="AM84" s="94"/>
      <c r="AN84" s="95"/>
    </row>
    <row r="85" spans="2:40" ht="12.75" customHeight="1" x14ac:dyDescent="0.2">
      <c r="B85" s="93" t="s">
        <v>121</v>
      </c>
      <c r="C85" s="94"/>
      <c r="D85" s="94"/>
      <c r="E85" s="94"/>
      <c r="F85" s="94"/>
      <c r="G85" s="94"/>
      <c r="H85" s="94"/>
      <c r="I85" s="94"/>
      <c r="J85" s="94"/>
      <c r="K85" s="94"/>
      <c r="L85" s="94"/>
      <c r="M85" s="95"/>
      <c r="N85" s="126"/>
      <c r="O85" s="94"/>
      <c r="P85" s="94"/>
      <c r="Q85" s="94"/>
      <c r="R85" s="95"/>
      <c r="S85" s="93" t="s">
        <v>102</v>
      </c>
      <c r="T85" s="94"/>
      <c r="U85" s="94"/>
      <c r="V85" s="94"/>
      <c r="W85" s="94"/>
      <c r="X85" s="94"/>
      <c r="Y85" s="94"/>
      <c r="Z85" s="94"/>
      <c r="AA85" s="94"/>
      <c r="AB85" s="94"/>
      <c r="AC85" s="94"/>
      <c r="AD85" s="94"/>
      <c r="AE85" s="94"/>
      <c r="AF85" s="94"/>
      <c r="AG85" s="94"/>
      <c r="AH85" s="94"/>
      <c r="AI85" s="94"/>
      <c r="AJ85" s="94"/>
      <c r="AK85" s="94"/>
      <c r="AL85" s="94"/>
      <c r="AM85" s="94"/>
      <c r="AN85" s="95"/>
    </row>
    <row r="86" spans="2:40" ht="12.75" customHeight="1" x14ac:dyDescent="0.2">
      <c r="B86" s="93" t="s">
        <v>122</v>
      </c>
      <c r="C86" s="94"/>
      <c r="D86" s="94"/>
      <c r="E86" s="94"/>
      <c r="F86" s="94"/>
      <c r="G86" s="94"/>
      <c r="H86" s="94"/>
      <c r="I86" s="94"/>
      <c r="J86" s="94"/>
      <c r="K86" s="94"/>
      <c r="L86" s="94"/>
      <c r="M86" s="95"/>
      <c r="N86" s="126"/>
      <c r="O86" s="94"/>
      <c r="P86" s="94"/>
      <c r="Q86" s="94"/>
      <c r="R86" s="95"/>
      <c r="S86" s="93" t="s">
        <v>102</v>
      </c>
      <c r="T86" s="94"/>
      <c r="U86" s="94"/>
      <c r="V86" s="94"/>
      <c r="W86" s="94"/>
      <c r="X86" s="94"/>
      <c r="Y86" s="94"/>
      <c r="Z86" s="94"/>
      <c r="AA86" s="94"/>
      <c r="AB86" s="94"/>
      <c r="AC86" s="94"/>
      <c r="AD86" s="94"/>
      <c r="AE86" s="94"/>
      <c r="AF86" s="94"/>
      <c r="AG86" s="94"/>
      <c r="AH86" s="94"/>
      <c r="AI86" s="94"/>
      <c r="AJ86" s="94"/>
      <c r="AK86" s="94"/>
      <c r="AL86" s="94"/>
      <c r="AM86" s="94"/>
      <c r="AN86" s="95"/>
    </row>
    <row r="87" spans="2:40" ht="12.75" customHeight="1" x14ac:dyDescent="0.2">
      <c r="B87" s="93" t="s">
        <v>123</v>
      </c>
      <c r="C87" s="94"/>
      <c r="D87" s="94"/>
      <c r="E87" s="94"/>
      <c r="F87" s="94"/>
      <c r="G87" s="94"/>
      <c r="H87" s="94"/>
      <c r="I87" s="94"/>
      <c r="J87" s="94"/>
      <c r="K87" s="94"/>
      <c r="L87" s="94"/>
      <c r="M87" s="95"/>
      <c r="N87" s="126"/>
      <c r="O87" s="94"/>
      <c r="P87" s="94"/>
      <c r="Q87" s="94"/>
      <c r="R87" s="95"/>
      <c r="S87" s="93" t="s">
        <v>102</v>
      </c>
      <c r="T87" s="94"/>
      <c r="U87" s="94"/>
      <c r="V87" s="94"/>
      <c r="W87" s="94"/>
      <c r="X87" s="94"/>
      <c r="Y87" s="94"/>
      <c r="Z87" s="94"/>
      <c r="AA87" s="94"/>
      <c r="AB87" s="94"/>
      <c r="AC87" s="94"/>
      <c r="AD87" s="94"/>
      <c r="AE87" s="94"/>
      <c r="AF87" s="94"/>
      <c r="AG87" s="94"/>
      <c r="AH87" s="94"/>
      <c r="AI87" s="94"/>
      <c r="AJ87" s="94"/>
      <c r="AK87" s="94"/>
      <c r="AL87" s="94"/>
      <c r="AM87" s="94"/>
      <c r="AN87" s="95"/>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90">
        <v>45357</v>
      </c>
      <c r="Z89" s="91"/>
      <c r="AA89" s="91"/>
      <c r="AB89" s="92"/>
      <c r="AC89" s="38" t="s">
        <v>86</v>
      </c>
      <c r="AD89" s="38"/>
      <c r="AE89" s="38"/>
      <c r="AF89" s="38"/>
      <c r="AG89" s="54"/>
      <c r="AH89" s="38" t="s">
        <v>87</v>
      </c>
      <c r="AI89" s="38"/>
      <c r="AJ89" s="54" t="s">
        <v>97</v>
      </c>
      <c r="AK89" s="38" t="s">
        <v>85</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70" t="s">
        <v>124</v>
      </c>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2"/>
    </row>
    <row r="92" spans="2:40" ht="18.75" customHeight="1" x14ac:dyDescent="0.2">
      <c r="B92" s="7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5"/>
    </row>
    <row r="93" spans="2:40" ht="18.75" customHeight="1" x14ac:dyDescent="0.2">
      <c r="B93" s="76"/>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8"/>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93</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70" t="s">
        <v>101</v>
      </c>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2"/>
    </row>
    <row r="98" spans="2:40" ht="12.75" customHeight="1" x14ac:dyDescent="0.2">
      <c r="B98" s="73"/>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5"/>
    </row>
    <row r="99" spans="2:40" ht="12.75" customHeight="1" x14ac:dyDescent="0.2">
      <c r="B99" s="73"/>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5"/>
    </row>
    <row r="100" spans="2:40" ht="12.75" customHeight="1" x14ac:dyDescent="0.2">
      <c r="B100" s="76"/>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8"/>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75</v>
      </c>
      <c r="C104" s="10"/>
      <c r="D104" s="10"/>
      <c r="E104" s="14"/>
      <c r="F104" s="10"/>
      <c r="G104" s="10"/>
      <c r="H104" s="167" t="s">
        <v>97</v>
      </c>
      <c r="I104" s="168"/>
      <c r="J104" s="12"/>
      <c r="K104" s="28" t="s">
        <v>76</v>
      </c>
      <c r="L104" s="12"/>
      <c r="M104" s="12"/>
      <c r="N104" s="10"/>
      <c r="O104" s="10"/>
      <c r="P104" s="10"/>
      <c r="Q104" s="15"/>
      <c r="R104" s="80"/>
      <c r="S104" s="80"/>
      <c r="T104" s="80"/>
      <c r="U104" s="80"/>
      <c r="V104" s="81"/>
      <c r="W104" s="10"/>
      <c r="X104" s="10" t="s">
        <v>77</v>
      </c>
      <c r="Y104" s="24"/>
      <c r="Z104" s="25"/>
      <c r="AA104" s="36"/>
      <c r="AB104" s="165"/>
      <c r="AC104" s="165"/>
      <c r="AD104" s="165"/>
      <c r="AE104" s="165"/>
      <c r="AF104" s="165"/>
      <c r="AG104" s="165"/>
      <c r="AH104" s="165"/>
      <c r="AI104" s="165"/>
      <c r="AJ104" s="165"/>
      <c r="AK104" s="165"/>
      <c r="AL104" s="165"/>
      <c r="AM104" s="165"/>
      <c r="AN104" s="166"/>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78</v>
      </c>
      <c r="C106" s="10"/>
      <c r="D106" s="10"/>
      <c r="E106" s="14"/>
      <c r="F106" s="10"/>
      <c r="G106" s="10"/>
      <c r="H106" s="167" t="s">
        <v>97</v>
      </c>
      <c r="I106" s="168"/>
      <c r="J106" s="12"/>
      <c r="K106" s="28" t="s">
        <v>76</v>
      </c>
      <c r="L106" s="12"/>
      <c r="M106" s="12"/>
      <c r="N106" s="10"/>
      <c r="O106" s="10"/>
      <c r="P106" s="10"/>
      <c r="Q106" s="15"/>
      <c r="R106" s="80"/>
      <c r="S106" s="80"/>
      <c r="T106" s="80"/>
      <c r="U106" s="80"/>
      <c r="V106" s="81"/>
      <c r="W106" s="10"/>
      <c r="X106" s="10" t="s">
        <v>77</v>
      </c>
      <c r="Y106" s="24"/>
      <c r="Z106" s="25"/>
      <c r="AA106" s="36"/>
      <c r="AB106" s="165"/>
      <c r="AC106" s="165"/>
      <c r="AD106" s="165"/>
      <c r="AE106" s="165"/>
      <c r="AF106" s="165"/>
      <c r="AG106" s="165"/>
      <c r="AH106" s="165"/>
      <c r="AI106" s="165"/>
      <c r="AJ106" s="165"/>
      <c r="AK106" s="165"/>
      <c r="AL106" s="165"/>
      <c r="AM106" s="165"/>
      <c r="AN106" s="166"/>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79</v>
      </c>
      <c r="C108" s="10"/>
      <c r="D108" s="10"/>
      <c r="E108" s="14"/>
      <c r="F108" s="10"/>
      <c r="G108" s="10"/>
      <c r="H108" s="167"/>
      <c r="I108" s="168"/>
      <c r="J108" s="12"/>
      <c r="K108" s="28" t="s">
        <v>76</v>
      </c>
      <c r="L108" s="12"/>
      <c r="M108" s="12"/>
      <c r="N108" s="10"/>
      <c r="O108" s="10"/>
      <c r="P108" s="10"/>
      <c r="Q108" s="15"/>
      <c r="R108" s="80"/>
      <c r="S108" s="80"/>
      <c r="T108" s="80"/>
      <c r="U108" s="80"/>
      <c r="V108" s="81"/>
      <c r="W108" s="10"/>
      <c r="X108" s="10" t="s">
        <v>77</v>
      </c>
      <c r="Y108" s="24"/>
      <c r="Z108" s="25"/>
      <c r="AA108" s="36"/>
      <c r="AB108" s="165"/>
      <c r="AC108" s="165"/>
      <c r="AD108" s="165"/>
      <c r="AE108" s="165"/>
      <c r="AF108" s="165"/>
      <c r="AG108" s="165"/>
      <c r="AH108" s="165"/>
      <c r="AI108" s="165"/>
      <c r="AJ108" s="165"/>
      <c r="AK108" s="165"/>
      <c r="AL108" s="165"/>
      <c r="AM108" s="165"/>
      <c r="AN108" s="166"/>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81</v>
      </c>
      <c r="C112" s="19"/>
      <c r="D112" s="19"/>
      <c r="E112" s="32"/>
      <c r="F112" s="19"/>
      <c r="G112" s="19"/>
      <c r="H112" s="19"/>
      <c r="I112" s="19"/>
      <c r="J112" s="33"/>
      <c r="K112" s="33"/>
      <c r="L112" s="33"/>
      <c r="M112" s="37" t="s">
        <v>84</v>
      </c>
      <c r="N112" s="10"/>
      <c r="O112" s="10"/>
      <c r="P112" s="10"/>
      <c r="Q112" s="10"/>
      <c r="R112" s="10"/>
      <c r="S112" s="93" t="s">
        <v>103</v>
      </c>
      <c r="T112" s="94"/>
      <c r="U112" s="94"/>
      <c r="V112" s="94"/>
      <c r="W112" s="94"/>
      <c r="X112" s="94"/>
      <c r="Y112" s="94"/>
      <c r="Z112" s="94"/>
      <c r="AA112" s="94"/>
      <c r="AB112" s="94"/>
      <c r="AC112" s="94"/>
      <c r="AD112" s="94"/>
      <c r="AE112" s="95"/>
      <c r="AF112" s="20" t="s">
        <v>82</v>
      </c>
      <c r="AG112" s="20"/>
      <c r="AH112" s="20"/>
      <c r="AI112" s="57" t="s">
        <v>97</v>
      </c>
      <c r="AJ112" s="20"/>
      <c r="AK112" s="20" t="s">
        <v>83</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7" t="s">
        <v>98</v>
      </c>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2"/>
    </row>
    <row r="115" spans="2:40" ht="12.75" customHeight="1" x14ac:dyDescent="0.2">
      <c r="B115" s="73"/>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5"/>
    </row>
    <row r="116" spans="2:40" ht="12.75" customHeight="1" x14ac:dyDescent="0.2">
      <c r="B116" s="76"/>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8"/>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94</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70" t="s">
        <v>126</v>
      </c>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2"/>
    </row>
    <row r="121" spans="2:40" ht="12.75" customHeight="1" x14ac:dyDescent="0.2">
      <c r="B121" s="73"/>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5"/>
    </row>
    <row r="122" spans="2:40" ht="12.75" customHeight="1" x14ac:dyDescent="0.2">
      <c r="B122" s="73"/>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5"/>
    </row>
    <row r="123" spans="2:40" ht="12.75" customHeight="1" x14ac:dyDescent="0.2">
      <c r="B123" s="73"/>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5"/>
    </row>
    <row r="124" spans="2:40" ht="12.75" customHeight="1" x14ac:dyDescent="0.2">
      <c r="B124" s="73"/>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5"/>
    </row>
    <row r="125" spans="2:40" ht="12.75" customHeight="1" x14ac:dyDescent="0.2">
      <c r="B125" s="73"/>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5"/>
    </row>
    <row r="126" spans="2:40" ht="12.75" customHeight="1" x14ac:dyDescent="0.2">
      <c r="B126" s="76"/>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8"/>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89</v>
      </c>
      <c r="C130" s="10"/>
      <c r="D130" s="10"/>
      <c r="E130" s="14"/>
      <c r="F130" s="10"/>
      <c r="G130" s="10"/>
      <c r="H130" s="10"/>
      <c r="I130" s="10"/>
      <c r="J130" s="12"/>
      <c r="K130" s="12"/>
      <c r="L130" s="56" t="s">
        <v>97</v>
      </c>
      <c r="M130" s="12"/>
      <c r="O130" s="10" t="s">
        <v>90</v>
      </c>
      <c r="P130" s="10"/>
      <c r="Q130" s="10"/>
      <c r="R130" s="10"/>
      <c r="S130" s="10"/>
      <c r="T130" s="10"/>
      <c r="U130" s="10"/>
      <c r="V130" s="10"/>
      <c r="W130" s="10"/>
      <c r="X130" s="56"/>
      <c r="Y130" s="24"/>
      <c r="Z130" s="25"/>
      <c r="AA130" s="27" t="s">
        <v>91</v>
      </c>
      <c r="AB130" s="25"/>
      <c r="AC130" s="25"/>
      <c r="AD130" s="25"/>
      <c r="AE130" s="25"/>
      <c r="AF130" s="25"/>
      <c r="AG130" s="96">
        <f ca="1">TODAY()</f>
        <v>45373</v>
      </c>
      <c r="AH130" s="97"/>
      <c r="AI130" s="97"/>
      <c r="AJ130" s="97"/>
      <c r="AK130" s="97"/>
      <c r="AL130" s="97"/>
      <c r="AM130" s="97"/>
      <c r="AN130" s="98"/>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70" t="s">
        <v>125</v>
      </c>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2"/>
    </row>
    <row r="133" spans="2:40" ht="12.75" customHeight="1" x14ac:dyDescent="0.2">
      <c r="B133" s="73"/>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5"/>
    </row>
    <row r="134" spans="2:40" ht="12.75" customHeight="1" x14ac:dyDescent="0.2">
      <c r="B134" s="73"/>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5"/>
    </row>
    <row r="135" spans="2:40" ht="12.75" customHeight="1" x14ac:dyDescent="0.2">
      <c r="B135" s="73"/>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5"/>
    </row>
    <row r="136" spans="2:40" ht="12.75" customHeight="1" x14ac:dyDescent="0.2">
      <c r="B136" s="76"/>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8"/>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92</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7" t="s">
        <v>107</v>
      </c>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5:F13"/>
  <sheetViews>
    <sheetView workbookViewId="0">
      <selection activeCell="D10" sqref="D10"/>
    </sheetView>
  </sheetViews>
  <sheetFormatPr baseColWidth="10" defaultRowHeight="12.75" x14ac:dyDescent="0.2"/>
  <cols>
    <col min="5" max="5" width="12.85546875" bestFit="1" customWidth="1"/>
  </cols>
  <sheetData>
    <row r="5" spans="1:6" x14ac:dyDescent="0.2">
      <c r="A5" s="68"/>
      <c r="C5" s="68"/>
    </row>
    <row r="6" spans="1:6" x14ac:dyDescent="0.2">
      <c r="A6" s="68"/>
      <c r="C6" s="68"/>
      <c r="E6" s="63"/>
      <c r="F6" s="63"/>
    </row>
    <row r="7" spans="1:6" x14ac:dyDescent="0.2">
      <c r="A7" s="68"/>
      <c r="C7" s="68"/>
      <c r="F7" s="63"/>
    </row>
    <row r="8" spans="1:6" x14ac:dyDescent="0.2">
      <c r="A8" s="68"/>
      <c r="C8" s="68"/>
      <c r="F8" s="63"/>
    </row>
    <row r="11" spans="1:6" x14ac:dyDescent="0.2">
      <c r="D11" s="61"/>
      <c r="E11" s="61"/>
      <c r="F11" s="63"/>
    </row>
    <row r="12" spans="1:6" x14ac:dyDescent="0.2">
      <c r="E12" s="69"/>
    </row>
    <row r="13" spans="1:6" x14ac:dyDescent="0.2">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3" sqref="C33"/>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104</v>
      </c>
      <c r="D1" s="62" t="s">
        <v>105</v>
      </c>
      <c r="E1" s="63" t="s">
        <v>106</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109</v>
      </c>
      <c r="C29" s="61">
        <v>255139</v>
      </c>
      <c r="D29" s="61">
        <f>+C29*C31</f>
        <v>30616.68</v>
      </c>
    </row>
    <row r="30" spans="2:4" x14ac:dyDescent="0.2">
      <c r="B30" s="62" t="s">
        <v>110</v>
      </c>
      <c r="C30" s="61">
        <v>30616.68</v>
      </c>
    </row>
    <row r="31" spans="2:4" x14ac:dyDescent="0.2">
      <c r="C31" s="64">
        <f>+C30/C29</f>
        <v>0.12</v>
      </c>
    </row>
    <row r="32" spans="2:4" x14ac:dyDescent="0.2">
      <c r="B32" s="62" t="s">
        <v>111</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2024-03-22T22:25:24Z</dcterms:modified>
</cp:coreProperties>
</file>