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ORFIN 2023\ANÁLISIS DE CRÉDITOS\2024\ABRIL\10. CIRILO SANTIAGO MARTÍNEZ\"/>
    </mc:Choice>
  </mc:AlternateContent>
  <xr:revisionPtr revIDLastSave="0" documentId="13_ncr:1_{23578A06-CBED-49D1-8B02-02A4E950A0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alisis 2" sheetId="6" r:id="rId1"/>
    <sheet name="Hoja1" sheetId="7" r:id="rId2"/>
    <sheet name="Hoja3" sheetId="5" r:id="rId3"/>
    <sheet name="Hoja2" sheetId="4" r:id="rId4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7" l="1"/>
  <c r="B8" i="7"/>
  <c r="C6" i="7"/>
  <c r="B6" i="7"/>
  <c r="AG130" i="6" l="1"/>
  <c r="D7" i="5" l="1"/>
  <c r="B8" i="5"/>
  <c r="J65" i="6" s="1"/>
  <c r="AK47" i="6"/>
  <c r="D6" i="5" l="1"/>
  <c r="D8" i="5" s="1"/>
  <c r="C8" i="5"/>
  <c r="J76" i="6" s="1"/>
  <c r="J78" i="6" s="1"/>
  <c r="AB76" i="6" s="1"/>
  <c r="AK78" i="6" s="1"/>
</calcChain>
</file>

<file path=xl/sharedStrings.xml><?xml version="1.0" encoding="utf-8"?>
<sst xmlns="http://schemas.openxmlformats.org/spreadsheetml/2006/main" count="145" uniqueCount="124">
  <si>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</si>
  <si>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</si>
  <si>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</si>
  <si>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</si>
  <si>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</si>
  <si>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</si>
  <si>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</si>
  <si>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</si>
  <si>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</si>
  <si>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</si>
  <si>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</si>
  <si>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</si>
  <si>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</si>
  <si>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</si>
  <si>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</si>
  <si>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</si>
  <si>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</si>
  <si>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</si>
  <si>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</si>
  <si>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</si>
  <si>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</si>
  <si>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</si>
  <si>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</si>
  <si>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</si>
  <si>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</si>
  <si>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</si>
  <si>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</si>
  <si>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</si>
  <si>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</si>
  <si>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</si>
  <si>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</si>
  <si>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</si>
  <si>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</si>
  <si>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</si>
  <si>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</si>
  <si>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</si>
  <si>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</si>
  <si>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</si>
  <si>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</si>
  <si>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</si>
  <si>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</si>
  <si>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</si>
  <si>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</si>
  <si>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</si>
  <si>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</si>
  <si>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</si>
  <si>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</si>
  <si>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</si>
  <si>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</si>
  <si>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</si>
  <si>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</si>
  <si>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</si>
  <si>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</si>
  <si>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</si>
  <si>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Ingresos Nóminales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</si>
  <si>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</si>
  <si>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</si>
  <si>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</si>
  <si>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</si>
  <si>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</si>
  <si>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</si>
  <si>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</si>
  <si>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</si>
  <si>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</si>
  <si>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</si>
  <si>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</si>
  <si>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</si>
  <si>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</si>
  <si>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</si>
  <si>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</si>
  <si>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</si>
  <si>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</si>
  <si>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</si>
  <si>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</si>
  <si>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</si>
  <si>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</si>
  <si>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</si>
  <si>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</si>
  <si>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</si>
  <si>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</si>
  <si>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</si>
  <si>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</si>
  <si>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</si>
  <si>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</si>
  <si>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</si>
  <si>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</si>
  <si>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</si>
  <si>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</si>
  <si>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</si>
  <si>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</si>
  <si>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</si>
  <si>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</si>
  <si>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Fecha del Ditacmen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</si>
  <si>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</si>
  <si>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</si>
  <si>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</si>
  <si>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</si>
  <si>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X</t>
  </si>
  <si>
    <t>El expediente digital se encuentra completo.</t>
  </si>
  <si>
    <t>No aplica</t>
  </si>
  <si>
    <t>-----------------------</t>
  </si>
  <si>
    <t>El promotor no realizó llamada</t>
  </si>
  <si>
    <t>JULIO</t>
  </si>
  <si>
    <t>AGOSTO</t>
  </si>
  <si>
    <t>José Alfredo Muñiz Rivera</t>
  </si>
  <si>
    <t>Pago de adeudos</t>
  </si>
  <si>
    <t>Soporte Técnico</t>
  </si>
  <si>
    <t>No tiene créditos con Oporfin</t>
  </si>
  <si>
    <t>INDEPENDIENTE</t>
  </si>
  <si>
    <t xml:space="preserve">ORIENTE </t>
  </si>
  <si>
    <t>Los ingresos que percibe son por su trabajo independiente de albañilería</t>
  </si>
  <si>
    <t>Su gasto fijo es el pagos de servicios y consumos en autoservicios y el resto son retiros en efectivo</t>
  </si>
  <si>
    <t>ENERO</t>
  </si>
  <si>
    <t>FEBRERO</t>
  </si>
  <si>
    <t>MARZO</t>
  </si>
  <si>
    <t>TOTAL</t>
  </si>
  <si>
    <t>PROMEDIO</t>
  </si>
  <si>
    <t>DIEGO BURGOS</t>
  </si>
  <si>
    <t>OLEGARIA SANTIAGO</t>
  </si>
  <si>
    <t>CARLOS CORONEL</t>
  </si>
  <si>
    <t>El reporte del buró nos muestra que una muy salud financiera con un score de 583, justo requiere el crédito para consolidar deudas</t>
  </si>
  <si>
    <t>El prospecto solicita el crédito para consolidar adeudos. Su historial crediticio es muy bueno, lo que habla de una persona responsable con las obligaciones aduiridas</t>
  </si>
  <si>
    <t>Cirilo Santiago Martínez</t>
  </si>
  <si>
    <t>El prospecto solicita el crédito para consolidar adeudos. Su historial crediticio es muy bueno, lo que habla de una persona responsable con las obligaciones adquiridas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</si>
</sst>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1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1" fillId="0" borderId="0" xfId="3" applyFont="1"/>
    <xf numFmtId="43" fontId="1" fillId="0" borderId="0" xfId="0" applyNumberFormat="1" applyFont="1"/>
    <xf numFmtId="43" fontId="0" fillId="0" borderId="0" xfId="0" applyNumberFormat="1"/>
    <xf numFmtId="4" fontId="0" fillId="0" borderId="0" xfId="0" applyNumberFormat="1"/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8" fontId="9" fillId="0" borderId="4" xfId="3" applyNumberFormat="1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164" fontId="0" fillId="0" borderId="17" xfId="2" quotePrefix="1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3" fontId="9" fillId="0" borderId="4" xfId="3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164" fontId="19" fillId="0" borderId="4" xfId="2" applyFont="1" applyFill="1" applyBorder="1" applyAlignment="1">
      <alignment horizontal="center"/>
    </xf>
    <xf numFmtId="164" fontId="19" fillId="0" borderId="3" xfId="2" applyFont="1" applyFill="1" applyBorder="1" applyAlignment="1">
      <alignment horizontal="center"/>
    </xf>
    <xf numFmtId="164" fontId="19" fillId="0" borderId="5" xfId="2" applyFont="1" applyFill="1" applyBorder="1" applyAlignment="1">
      <alignment horizontal="center"/>
    </xf>
    <xf numFmtId="43" fontId="9" fillId="0" borderId="4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4">
    <cellStyle name="Euro" xfId="1" xr:uid="{00000000-0005-0000-0000-000000000000}"/>
    <cellStyle name="Millares" xfId="3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topLeftCell="A127" zoomScale="120" zoomScaleNormal="120" workbookViewId="0">
      <selection activeCell="B132" sqref="B132:AN136"/>
    </sheetView>
  </sheetViews>
  <sheetFormatPr baseColWidth="10" defaultColWidth="2.7109375" defaultRowHeight="12.75" x14ac:dyDescent="0.2"/>
  <cols>
    <col min="32" max="32" width="2.7109375" customWidth="1"/>
    <col min="36" max="36" width="3.85546875" customWidth="1"/>
  </cols>
  <sheetData>
    <row r="1" spans="2:40" ht="13.5" thickBot="1" x14ac:dyDescent="0.25"/>
    <row r="2" spans="2:40" ht="6" customHeight="1" x14ac:dyDescent="0.2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">
      <c r="B3" s="124" t="s">
        <v>96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6"/>
    </row>
    <row r="4" spans="2:40" ht="6" customHeight="1" x14ac:dyDescent="0.3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9.5" thickBot="1" x14ac:dyDescent="0.3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27" t="s">
        <v>8</v>
      </c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8"/>
    </row>
    <row r="6" spans="2:40" ht="12" customHeight="1" x14ac:dyDescent="0.25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36" t="s">
        <v>122</v>
      </c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29" t="s">
        <v>0</v>
      </c>
      <c r="AG7" s="129"/>
      <c r="AH7" s="129"/>
      <c r="AI7" s="129"/>
      <c r="AJ7" s="138">
        <v>1</v>
      </c>
      <c r="AK7" s="139"/>
      <c r="AL7" s="139"/>
      <c r="AM7" s="139"/>
      <c r="AN7" s="140"/>
    </row>
    <row r="8" spans="2:40" ht="3.95" customHeight="1" x14ac:dyDescent="0.25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">
      <c r="B10" s="130">
        <v>50000</v>
      </c>
      <c r="C10" s="118"/>
      <c r="D10" s="118"/>
      <c r="E10" s="118"/>
      <c r="F10" s="118"/>
      <c r="G10" s="118"/>
      <c r="H10" s="118"/>
      <c r="I10" s="118"/>
      <c r="J10" s="119"/>
      <c r="K10" s="131">
        <v>24</v>
      </c>
      <c r="L10" s="132"/>
      <c r="M10" s="132"/>
      <c r="N10" s="132"/>
      <c r="O10" s="133"/>
      <c r="P10" s="134"/>
      <c r="Q10" s="132"/>
      <c r="R10" s="132"/>
      <c r="S10" s="132"/>
      <c r="T10" s="133"/>
      <c r="U10" s="135" t="s">
        <v>105</v>
      </c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</row>
    <row r="11" spans="2:40" ht="12.75" customHeight="1" x14ac:dyDescent="0.2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">
      <c r="B12" s="114" t="s">
        <v>99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6"/>
      <c r="AB12" s="117" t="s">
        <v>100</v>
      </c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9"/>
    </row>
    <row r="13" spans="2:40" ht="3.95" customHeight="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">
      <c r="B14" s="10" t="s">
        <v>16</v>
      </c>
      <c r="C14" s="10"/>
      <c r="D14" s="10"/>
      <c r="E14" s="10"/>
      <c r="F14" s="10"/>
      <c r="G14" s="120" t="s">
        <v>97</v>
      </c>
      <c r="H14" s="121"/>
      <c r="I14" s="10"/>
      <c r="J14" s="10" t="s">
        <v>17</v>
      </c>
      <c r="K14" s="10"/>
      <c r="L14" s="10"/>
      <c r="M14" s="10"/>
      <c r="N14" s="10"/>
      <c r="O14" s="120"/>
      <c r="P14" s="121"/>
      <c r="Q14" s="10"/>
      <c r="R14" s="10" t="s">
        <v>18</v>
      </c>
      <c r="S14" s="10"/>
      <c r="T14" s="10"/>
      <c r="U14" s="10"/>
      <c r="V14" s="10"/>
      <c r="W14" s="12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1"/>
    </row>
    <row r="15" spans="2:40" ht="3.9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3.5" customHeight="1" x14ac:dyDescent="0.2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 t="s">
        <v>97</v>
      </c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15"/>
      <c r="AG16" s="16"/>
      <c r="AH16" s="16"/>
      <c r="AI16" s="16"/>
      <c r="AJ16" s="16"/>
      <c r="AK16" s="16"/>
      <c r="AL16" s="16"/>
      <c r="AM16" s="16"/>
      <c r="AN16" s="17"/>
    </row>
    <row r="17" spans="2:40" ht="3.95" customHeight="1" x14ac:dyDescent="0.25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hidden="1" customHeight="1" x14ac:dyDescent="0.25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5" hidden="1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hidden="1" customHeight="1" x14ac:dyDescent="0.2">
      <c r="B20" s="10" t="s">
        <v>31</v>
      </c>
      <c r="C20" s="10"/>
      <c r="D20" s="10"/>
      <c r="E20" s="10"/>
      <c r="F20" s="10"/>
      <c r="G20" s="122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5" hidden="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hidden="1" customHeight="1" x14ac:dyDescent="0.2">
      <c r="B22" s="10" t="s">
        <v>32</v>
      </c>
      <c r="C22" s="10"/>
      <c r="D22" s="10"/>
      <c r="E22" s="10"/>
      <c r="F22" s="10"/>
      <c r="G22" s="10"/>
      <c r="H22" s="10"/>
      <c r="I22" s="122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10"/>
      <c r="AI22" s="10" t="s">
        <v>46</v>
      </c>
      <c r="AJ22" s="10"/>
      <c r="AK22" s="10"/>
      <c r="AL22" s="122"/>
      <c r="AM22" s="90"/>
      <c r="AN22" s="91"/>
    </row>
    <row r="23" spans="2:40" ht="3.95" hidden="1" customHeight="1" x14ac:dyDescent="0.2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hidden="1" customHeight="1" x14ac:dyDescent="0.2">
      <c r="B24" s="10" t="s">
        <v>33</v>
      </c>
      <c r="C24" s="10"/>
      <c r="D24" s="10"/>
      <c r="E24" s="10"/>
      <c r="F24" s="10"/>
      <c r="G24" s="10"/>
      <c r="H24" s="10"/>
      <c r="I24" s="122"/>
      <c r="J24" s="90"/>
      <c r="K24" s="91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122"/>
      <c r="AG24" s="90"/>
      <c r="AH24" s="90"/>
      <c r="AI24" s="90"/>
      <c r="AJ24" s="90"/>
      <c r="AK24" s="90"/>
      <c r="AL24" s="90"/>
      <c r="AM24" s="90"/>
      <c r="AN24" s="91"/>
    </row>
    <row r="25" spans="2:40" ht="3.95" hidden="1" customHeight="1" x14ac:dyDescent="0.2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hidden="1" customHeight="1" x14ac:dyDescent="0.2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hidden="1" customHeight="1" x14ac:dyDescent="0.2">
      <c r="B27" s="10" t="s">
        <v>37</v>
      </c>
      <c r="C27" s="10"/>
      <c r="D27" s="10"/>
      <c r="E27" s="10"/>
      <c r="F27" s="10"/>
      <c r="G27" s="10"/>
      <c r="H27" s="12"/>
      <c r="I27" s="12"/>
      <c r="J27" s="122"/>
      <c r="K27" s="90"/>
      <c r="L27" s="90"/>
      <c r="M27" s="91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12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1"/>
    </row>
    <row r="28" spans="2:40" ht="3.95" hidden="1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hidden="1" customHeight="1" x14ac:dyDescent="0.2">
      <c r="B29" s="10" t="s">
        <v>39</v>
      </c>
      <c r="C29" s="10"/>
      <c r="D29" s="10"/>
      <c r="E29" s="10"/>
      <c r="F29" s="10"/>
      <c r="G29" s="10"/>
      <c r="H29" s="10"/>
      <c r="I29" s="10"/>
      <c r="J29" s="122"/>
      <c r="K29" s="90"/>
      <c r="L29" s="90"/>
      <c r="M29" s="91"/>
      <c r="N29" s="10"/>
      <c r="O29" s="10" t="s">
        <v>40</v>
      </c>
      <c r="P29" s="10"/>
      <c r="Q29" s="10"/>
      <c r="R29" s="10"/>
      <c r="S29" s="10"/>
      <c r="T29" s="122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1"/>
    </row>
    <row r="30" spans="2:40" ht="3.95" hidden="1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hidden="1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hidden="1" customHeight="1" x14ac:dyDescent="0.2">
      <c r="B32" s="101" t="s">
        <v>41</v>
      </c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3"/>
      <c r="N32" s="10"/>
      <c r="O32" s="141" t="s">
        <v>68</v>
      </c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</row>
    <row r="33" spans="2:40" ht="3.95" hidden="1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7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9"/>
    </row>
    <row r="34" spans="2:40" ht="12.75" hidden="1" customHeight="1" x14ac:dyDescent="0.2">
      <c r="B34" s="10" t="s">
        <v>42</v>
      </c>
      <c r="C34" s="10"/>
      <c r="D34" s="10"/>
      <c r="E34" s="10"/>
      <c r="F34" s="10"/>
      <c r="G34" s="10"/>
      <c r="H34" s="10"/>
      <c r="I34" s="10"/>
      <c r="J34" s="122"/>
      <c r="K34" s="90"/>
      <c r="L34" s="90"/>
      <c r="M34" s="91"/>
      <c r="N34" s="10"/>
      <c r="O34" s="110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2"/>
    </row>
    <row r="35" spans="2:40" ht="12.75" hidden="1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hidden="1" customHeight="1" x14ac:dyDescent="0.2">
      <c r="B36" s="101" t="s">
        <v>43</v>
      </c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3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5" hidden="1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hidden="1" customHeight="1" x14ac:dyDescent="0.2">
      <c r="B38" s="10" t="s">
        <v>44</v>
      </c>
      <c r="C38" s="10"/>
      <c r="D38" s="10"/>
      <c r="E38" s="10"/>
      <c r="F38" s="10"/>
      <c r="G38" s="10"/>
      <c r="H38" s="10"/>
      <c r="I38" s="10"/>
      <c r="J38" s="95"/>
      <c r="K38" s="96"/>
      <c r="L38" s="96"/>
      <c r="M38" s="97"/>
      <c r="N38" s="10"/>
      <c r="O38" s="141" t="s">
        <v>67</v>
      </c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6"/>
    </row>
    <row r="39" spans="2:40" ht="12.75" hidden="1" customHeight="1" x14ac:dyDescent="0.2">
      <c r="B39" s="10" t="s">
        <v>45</v>
      </c>
      <c r="C39" s="10"/>
      <c r="D39" s="10"/>
      <c r="E39" s="10"/>
      <c r="F39" s="10"/>
      <c r="G39" s="10"/>
      <c r="H39" s="10"/>
      <c r="I39" s="10"/>
      <c r="J39" s="95"/>
      <c r="K39" s="96"/>
      <c r="L39" s="96"/>
      <c r="M39" s="97"/>
      <c r="N39" s="10"/>
      <c r="O39" s="107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9"/>
    </row>
    <row r="40" spans="2:40" ht="12.75" hidden="1" customHeight="1" x14ac:dyDescent="0.2">
      <c r="B40" s="10" t="s">
        <v>11</v>
      </c>
      <c r="C40" s="10"/>
      <c r="D40" s="10"/>
      <c r="E40" s="10"/>
      <c r="F40" s="10"/>
      <c r="G40" s="10"/>
      <c r="H40" s="10"/>
      <c r="I40" s="10"/>
      <c r="J40" s="95"/>
      <c r="K40" s="96"/>
      <c r="L40" s="96"/>
      <c r="M40" s="97"/>
      <c r="N40" s="10"/>
      <c r="O40" s="110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2"/>
    </row>
    <row r="41" spans="2:40" ht="12.75" hidden="1" customHeight="1" x14ac:dyDescent="0.2">
      <c r="B41" s="10" t="s">
        <v>47</v>
      </c>
      <c r="C41" s="10"/>
      <c r="D41" s="10"/>
      <c r="E41" s="10"/>
      <c r="F41" s="10"/>
      <c r="G41" s="10"/>
      <c r="H41" s="10"/>
      <c r="I41" s="10"/>
      <c r="J41" s="95"/>
      <c r="K41" s="96"/>
      <c r="L41" s="96"/>
      <c r="M41" s="97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hidden="1" customHeight="1" x14ac:dyDescent="0.2">
      <c r="B42" s="10" t="s">
        <v>69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hidden="1" customHeight="1" x14ac:dyDescent="0.2">
      <c r="B43" s="10" t="s">
        <v>12</v>
      </c>
      <c r="C43" s="10"/>
      <c r="D43" s="10"/>
      <c r="E43" s="10"/>
      <c r="F43" s="10"/>
      <c r="G43" s="10"/>
      <c r="H43" s="10"/>
      <c r="I43" s="10"/>
      <c r="J43" s="95"/>
      <c r="K43" s="96"/>
      <c r="L43" s="96"/>
      <c r="M43" s="97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5" hidden="1" customHeight="1" x14ac:dyDescent="0.2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hidden="1" customHeight="1" x14ac:dyDescent="0.2">
      <c r="B45" s="10"/>
      <c r="C45" s="10"/>
      <c r="D45" s="10"/>
      <c r="E45" s="14" t="s">
        <v>48</v>
      </c>
      <c r="F45" s="10"/>
      <c r="G45" s="10"/>
      <c r="H45" s="10"/>
      <c r="I45" s="10"/>
      <c r="J45" s="122"/>
      <c r="K45" s="90"/>
      <c r="L45" s="90"/>
      <c r="M45" s="91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122"/>
      <c r="AC45" s="90"/>
      <c r="AD45" s="90"/>
      <c r="AE45" s="91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5" hidden="1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hidden="1" customHeight="1" x14ac:dyDescent="0.2">
      <c r="B47" s="10"/>
      <c r="C47" s="14" t="s">
        <v>49</v>
      </c>
      <c r="D47" s="10"/>
      <c r="E47" s="14"/>
      <c r="F47" s="10"/>
      <c r="G47" s="10"/>
      <c r="H47" s="10"/>
      <c r="I47" s="10"/>
      <c r="J47" s="122"/>
      <c r="K47" s="90"/>
      <c r="L47" s="90"/>
      <c r="M47" s="91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122"/>
      <c r="AC47" s="90"/>
      <c r="AD47" s="90"/>
      <c r="AE47" s="91"/>
      <c r="AF47" s="25"/>
      <c r="AG47" s="26" t="s">
        <v>52</v>
      </c>
      <c r="AH47" s="25"/>
      <c r="AI47" s="25"/>
      <c r="AJ47" s="25"/>
      <c r="AK47" s="122">
        <f>11051.17-9404.05</f>
        <v>1647.1200000000008</v>
      </c>
      <c r="AL47" s="90"/>
      <c r="AM47" s="90"/>
      <c r="AN47" s="91"/>
    </row>
    <row r="48" spans="2:40" ht="12.75" hidden="1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25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5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">
      <c r="B51" s="10" t="s">
        <v>53</v>
      </c>
      <c r="C51" s="10"/>
      <c r="D51" s="10"/>
      <c r="E51" s="10"/>
      <c r="F51" s="10"/>
      <c r="G51" s="75" t="s">
        <v>108</v>
      </c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7"/>
    </row>
    <row r="52" spans="2:40" ht="3.95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">
      <c r="B53" s="10" t="s">
        <v>7</v>
      </c>
      <c r="C53" s="10"/>
      <c r="D53" s="10"/>
      <c r="E53" s="75" t="s">
        <v>109</v>
      </c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7"/>
    </row>
    <row r="54" spans="2:40" ht="3.95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">
      <c r="B55" s="10" t="s">
        <v>14</v>
      </c>
      <c r="C55" s="10"/>
      <c r="D55" s="15"/>
      <c r="E55" s="78" t="s">
        <v>106</v>
      </c>
      <c r="F55" s="76"/>
      <c r="G55" s="76"/>
      <c r="H55" s="76"/>
      <c r="I55" s="76"/>
      <c r="J55" s="76"/>
      <c r="K55" s="76"/>
      <c r="L55" s="76"/>
      <c r="M55" s="76"/>
      <c r="N55" s="77"/>
      <c r="O55" s="10" t="s">
        <v>10</v>
      </c>
      <c r="P55" s="10"/>
      <c r="Q55" s="10"/>
      <c r="R55" s="79">
        <v>45190</v>
      </c>
      <c r="S55" s="76"/>
      <c r="T55" s="76"/>
      <c r="U55" s="77"/>
      <c r="V55" s="10" t="s">
        <v>9</v>
      </c>
      <c r="W55" s="10"/>
      <c r="X55" s="10"/>
      <c r="Y55" s="80">
        <v>5538490532</v>
      </c>
      <c r="Z55" s="81"/>
      <c r="AA55" s="81"/>
      <c r="AB55" s="81"/>
      <c r="AC55" s="82"/>
      <c r="AD55" s="10" t="s">
        <v>54</v>
      </c>
      <c r="AE55" s="25"/>
      <c r="AF55" s="25"/>
      <c r="AG55" s="25"/>
      <c r="AH55" s="25"/>
      <c r="AI55" s="83">
        <v>12000</v>
      </c>
      <c r="AJ55" s="84"/>
      <c r="AK55" s="84"/>
      <c r="AL55" s="85"/>
      <c r="AM55" s="25"/>
      <c r="AN55" s="25"/>
    </row>
    <row r="56" spans="2:40" ht="3.95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">
      <c r="B57" s="10" t="s">
        <v>55</v>
      </c>
      <c r="C57" s="10"/>
      <c r="D57" s="10"/>
      <c r="E57" s="10"/>
      <c r="F57" s="10"/>
      <c r="G57" s="10"/>
      <c r="H57" s="15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1"/>
    </row>
    <row r="58" spans="2:40" ht="12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">
      <c r="B59" s="101" t="s">
        <v>56</v>
      </c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3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5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4" t="s">
        <v>110</v>
      </c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  <c r="AJ60" s="142"/>
      <c r="AK60" s="142"/>
      <c r="AL60" s="142"/>
      <c r="AM60" s="142"/>
      <c r="AN60" s="143"/>
    </row>
    <row r="61" spans="2:40" ht="12.75" customHeight="1" x14ac:dyDescent="0.2">
      <c r="B61" s="10" t="s">
        <v>57</v>
      </c>
      <c r="C61" s="10"/>
      <c r="D61" s="10"/>
      <c r="E61" s="10"/>
      <c r="F61" s="10"/>
      <c r="G61" s="10"/>
      <c r="H61" s="10"/>
      <c r="I61" s="10"/>
      <c r="J61" s="95">
        <v>20000</v>
      </c>
      <c r="K61" s="96"/>
      <c r="L61" s="96"/>
      <c r="M61" s="97"/>
      <c r="N61" s="10"/>
      <c r="O61" s="144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6"/>
    </row>
    <row r="62" spans="2:40" ht="12.75" customHeight="1" x14ac:dyDescent="0.2">
      <c r="B62" s="10" t="s">
        <v>13</v>
      </c>
      <c r="C62" s="10"/>
      <c r="D62" s="10"/>
      <c r="E62" s="10"/>
      <c r="F62" s="10"/>
      <c r="G62" s="10"/>
      <c r="H62" s="10"/>
      <c r="I62" s="10"/>
      <c r="J62" s="95"/>
      <c r="K62" s="96"/>
      <c r="L62" s="96"/>
      <c r="M62" s="97"/>
      <c r="N62" s="10"/>
      <c r="O62" s="144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6"/>
    </row>
    <row r="63" spans="2:40" ht="12.75" customHeight="1" x14ac:dyDescent="0.2">
      <c r="B63" s="10" t="s">
        <v>58</v>
      </c>
      <c r="C63" s="10"/>
      <c r="D63" s="10"/>
      <c r="E63" s="10"/>
      <c r="F63" s="10"/>
      <c r="G63" s="10"/>
      <c r="H63" s="10"/>
      <c r="I63" s="10"/>
      <c r="J63" s="95"/>
      <c r="K63" s="96"/>
      <c r="L63" s="96"/>
      <c r="M63" s="97"/>
      <c r="N63" s="10"/>
      <c r="O63" s="144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6"/>
    </row>
    <row r="64" spans="2:40" ht="3.9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47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9"/>
    </row>
    <row r="65" spans="2:40" ht="12.75" customHeight="1" x14ac:dyDescent="0.2">
      <c r="B65" s="10"/>
      <c r="C65" s="10"/>
      <c r="D65" s="10"/>
      <c r="E65" s="14" t="s">
        <v>59</v>
      </c>
      <c r="F65" s="10"/>
      <c r="G65" s="10"/>
      <c r="H65" s="10"/>
      <c r="I65" s="10"/>
      <c r="J65" s="98">
        <f>+J61+J62+J63</f>
        <v>20000</v>
      </c>
      <c r="K65" s="99"/>
      <c r="L65" s="99"/>
      <c r="M65" s="10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">
      <c r="B67" s="101" t="s">
        <v>60</v>
      </c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3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5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">
      <c r="B69" s="10" t="s">
        <v>61</v>
      </c>
      <c r="C69" s="10"/>
      <c r="D69" s="10"/>
      <c r="E69" s="10"/>
      <c r="F69" s="10"/>
      <c r="G69" s="10"/>
      <c r="H69" s="10"/>
      <c r="I69" s="10"/>
      <c r="J69" s="95"/>
      <c r="K69" s="96"/>
      <c r="L69" s="96"/>
      <c r="M69" s="97"/>
      <c r="N69" s="10"/>
      <c r="O69" s="104" t="s">
        <v>111</v>
      </c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6"/>
    </row>
    <row r="70" spans="2:40" ht="12.75" customHeight="1" x14ac:dyDescent="0.2">
      <c r="B70" s="10" t="s">
        <v>62</v>
      </c>
      <c r="C70" s="10"/>
      <c r="D70" s="10"/>
      <c r="E70" s="10"/>
      <c r="F70" s="10"/>
      <c r="G70" s="10"/>
      <c r="H70" s="10"/>
      <c r="I70" s="10"/>
      <c r="J70" s="95"/>
      <c r="K70" s="96"/>
      <c r="L70" s="96"/>
      <c r="M70" s="97"/>
      <c r="N70" s="10"/>
      <c r="O70" s="107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9"/>
    </row>
    <row r="71" spans="2:40" ht="12.75" customHeight="1" x14ac:dyDescent="0.2">
      <c r="B71" s="10" t="s">
        <v>63</v>
      </c>
      <c r="C71" s="10"/>
      <c r="D71" s="10"/>
      <c r="E71" s="10"/>
      <c r="F71" s="10"/>
      <c r="G71" s="10"/>
      <c r="H71" s="10"/>
      <c r="I71" s="10"/>
      <c r="J71" s="95"/>
      <c r="K71" s="96"/>
      <c r="L71" s="96"/>
      <c r="M71" s="97"/>
      <c r="N71" s="10"/>
      <c r="O71" s="110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2"/>
    </row>
    <row r="72" spans="2:40" ht="12.75" customHeight="1" x14ac:dyDescent="0.2">
      <c r="B72" s="10" t="s">
        <v>64</v>
      </c>
      <c r="C72" s="10"/>
      <c r="D72" s="10"/>
      <c r="E72" s="10"/>
      <c r="F72" s="10"/>
      <c r="G72" s="10"/>
      <c r="H72" s="10"/>
      <c r="I72" s="10"/>
      <c r="J72" s="95"/>
      <c r="K72" s="96"/>
      <c r="L72" s="96"/>
      <c r="M72" s="97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">
      <c r="B73" s="10" t="s">
        <v>65</v>
      </c>
      <c r="C73" s="10"/>
      <c r="D73" s="10"/>
      <c r="E73" s="10"/>
      <c r="F73" s="10"/>
      <c r="G73" s="10"/>
      <c r="H73" s="10"/>
      <c r="I73" s="10"/>
      <c r="J73" s="95">
        <v>3500</v>
      </c>
      <c r="K73" s="96"/>
      <c r="L73" s="96"/>
      <c r="M73" s="97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">
      <c r="B74" s="10" t="s">
        <v>66</v>
      </c>
      <c r="C74" s="10"/>
      <c r="D74" s="10"/>
      <c r="E74" s="10"/>
      <c r="F74" s="10"/>
      <c r="G74" s="10"/>
      <c r="H74" s="10"/>
      <c r="I74" s="10"/>
      <c r="J74" s="95">
        <v>8500</v>
      </c>
      <c r="K74" s="96"/>
      <c r="L74" s="96"/>
      <c r="M74" s="97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5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">
      <c r="B76" s="10"/>
      <c r="C76" s="10"/>
      <c r="D76" s="10"/>
      <c r="E76" s="14" t="s">
        <v>48</v>
      </c>
      <c r="F76" s="10"/>
      <c r="G76" s="10"/>
      <c r="H76" s="10"/>
      <c r="I76" s="10"/>
      <c r="J76" s="156">
        <f>+J69+J70+J71+J72+J73+J74</f>
        <v>12000</v>
      </c>
      <c r="K76" s="90"/>
      <c r="L76" s="90"/>
      <c r="M76" s="91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150">
        <f>+J78*0.8</f>
        <v>6400</v>
      </c>
      <c r="AC76" s="151"/>
      <c r="AD76" s="151"/>
      <c r="AE76" s="152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5" customHeight="1" x14ac:dyDescent="0.2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">
      <c r="B78" s="10"/>
      <c r="C78" s="14" t="s">
        <v>49</v>
      </c>
      <c r="D78" s="10"/>
      <c r="E78" s="14"/>
      <c r="F78" s="10"/>
      <c r="G78" s="10"/>
      <c r="H78" s="10"/>
      <c r="I78" s="10"/>
      <c r="J78" s="98">
        <f>+J65-J76</f>
        <v>8000</v>
      </c>
      <c r="K78" s="99"/>
      <c r="L78" s="99"/>
      <c r="M78" s="100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150">
        <v>3126</v>
      </c>
      <c r="AC78" s="151"/>
      <c r="AD78" s="151"/>
      <c r="AE78" s="152"/>
      <c r="AF78" s="25"/>
      <c r="AG78" s="26" t="s">
        <v>52</v>
      </c>
      <c r="AH78" s="25"/>
      <c r="AI78" s="25"/>
      <c r="AJ78" s="25"/>
      <c r="AK78" s="153">
        <f>+AB76-AB78</f>
        <v>3274</v>
      </c>
      <c r="AL78" s="154"/>
      <c r="AM78" s="154"/>
      <c r="AN78" s="155"/>
    </row>
    <row r="79" spans="2:40" ht="12.75" customHeight="1" x14ac:dyDescent="0.2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">
      <c r="B82" s="5" t="s">
        <v>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">
      <c r="B84" s="122" t="s">
        <v>6</v>
      </c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1"/>
      <c r="N84" s="122" t="s">
        <v>71</v>
      </c>
      <c r="O84" s="90"/>
      <c r="P84" s="90"/>
      <c r="Q84" s="90"/>
      <c r="R84" s="91"/>
      <c r="S84" s="122" t="s">
        <v>72</v>
      </c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1"/>
    </row>
    <row r="85" spans="2:40" ht="12.75" customHeight="1" x14ac:dyDescent="0.2">
      <c r="B85" s="89" t="s">
        <v>117</v>
      </c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1"/>
      <c r="N85" s="122"/>
      <c r="O85" s="90"/>
      <c r="P85" s="90"/>
      <c r="Q85" s="90"/>
      <c r="R85" s="91"/>
      <c r="S85" s="89" t="s">
        <v>101</v>
      </c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1"/>
    </row>
    <row r="86" spans="2:40" ht="12.75" customHeight="1" x14ac:dyDescent="0.2">
      <c r="B86" s="89" t="s">
        <v>118</v>
      </c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1"/>
      <c r="N86" s="122"/>
      <c r="O86" s="90"/>
      <c r="P86" s="90"/>
      <c r="Q86" s="90"/>
      <c r="R86" s="91"/>
      <c r="S86" s="89" t="s">
        <v>101</v>
      </c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1"/>
    </row>
    <row r="87" spans="2:40" ht="12.75" customHeight="1" x14ac:dyDescent="0.2">
      <c r="B87" s="89" t="s">
        <v>119</v>
      </c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1"/>
      <c r="N87" s="122"/>
      <c r="O87" s="90"/>
      <c r="P87" s="90"/>
      <c r="Q87" s="90"/>
      <c r="R87" s="91"/>
      <c r="S87" s="89" t="s">
        <v>101</v>
      </c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1"/>
    </row>
    <row r="88" spans="2:40" ht="12.75" customHeight="1" x14ac:dyDescent="0.2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">
      <c r="B89" s="5" t="s">
        <v>73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74</v>
      </c>
      <c r="U89" s="20"/>
      <c r="V89" s="20"/>
      <c r="W89" s="20"/>
      <c r="X89" s="20"/>
      <c r="Y89" s="86">
        <v>45407</v>
      </c>
      <c r="Z89" s="87"/>
      <c r="AA89" s="87"/>
      <c r="AB89" s="88"/>
      <c r="AC89" s="38" t="s">
        <v>87</v>
      </c>
      <c r="AD89" s="38"/>
      <c r="AE89" s="38"/>
      <c r="AF89" s="38"/>
      <c r="AG89" s="54" t="s">
        <v>97</v>
      </c>
      <c r="AH89" s="38" t="s">
        <v>88</v>
      </c>
      <c r="AI89" s="38"/>
      <c r="AJ89" s="54"/>
      <c r="AK89" s="38" t="s">
        <v>86</v>
      </c>
      <c r="AL89" s="55"/>
      <c r="AM89" s="54"/>
      <c r="AN89" s="38"/>
    </row>
    <row r="90" spans="2:40" ht="3.95" customHeight="1" x14ac:dyDescent="0.2">
      <c r="B90" s="10"/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">
      <c r="B91" s="66" t="s">
        <v>120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8"/>
    </row>
    <row r="92" spans="2:40" ht="18.75" customHeight="1" x14ac:dyDescent="0.2">
      <c r="B92" s="69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1"/>
    </row>
    <row r="93" spans="2:40" ht="18.75" customHeight="1" x14ac:dyDescent="0.2">
      <c r="B93" s="72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4"/>
    </row>
    <row r="94" spans="2:40" ht="12.75" customHeight="1" x14ac:dyDescent="0.2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">
      <c r="B95" s="5" t="s">
        <v>94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5" customHeight="1" x14ac:dyDescent="0.2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">
      <c r="B97" s="66" t="s">
        <v>107</v>
      </c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8"/>
    </row>
    <row r="98" spans="2:40" ht="12.75" customHeight="1" x14ac:dyDescent="0.2">
      <c r="B98" s="69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1"/>
    </row>
    <row r="99" spans="2:40" ht="12.75" customHeight="1" x14ac:dyDescent="0.2">
      <c r="B99" s="69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1"/>
    </row>
    <row r="100" spans="2:40" ht="12.75" customHeight="1" x14ac:dyDescent="0.2">
      <c r="B100" s="72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4"/>
    </row>
    <row r="101" spans="2:40" ht="12.75" customHeight="1" x14ac:dyDescent="0.2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">
      <c r="B102" s="5" t="s">
        <v>75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5" customHeight="1" x14ac:dyDescent="0.2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">
      <c r="B104" s="10" t="s">
        <v>76</v>
      </c>
      <c r="C104" s="10"/>
      <c r="D104" s="10"/>
      <c r="E104" s="14"/>
      <c r="F104" s="10"/>
      <c r="G104" s="10"/>
      <c r="H104" s="159" t="s">
        <v>97</v>
      </c>
      <c r="I104" s="160"/>
      <c r="J104" s="12"/>
      <c r="K104" s="28" t="s">
        <v>77</v>
      </c>
      <c r="L104" s="12"/>
      <c r="M104" s="12"/>
      <c r="N104" s="10"/>
      <c r="O104" s="10"/>
      <c r="P104" s="10"/>
      <c r="Q104" s="15"/>
      <c r="R104" s="76"/>
      <c r="S104" s="76"/>
      <c r="T104" s="76"/>
      <c r="U104" s="76"/>
      <c r="V104" s="77"/>
      <c r="W104" s="10"/>
      <c r="X104" s="10" t="s">
        <v>78</v>
      </c>
      <c r="Y104" s="24"/>
      <c r="Z104" s="25"/>
      <c r="AA104" s="36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8"/>
    </row>
    <row r="105" spans="2:40" ht="3.95" customHeight="1" x14ac:dyDescent="0.2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">
      <c r="B106" s="10" t="s">
        <v>79</v>
      </c>
      <c r="C106" s="10"/>
      <c r="D106" s="10"/>
      <c r="E106" s="14"/>
      <c r="F106" s="10"/>
      <c r="G106" s="10"/>
      <c r="H106" s="159" t="s">
        <v>97</v>
      </c>
      <c r="I106" s="160"/>
      <c r="J106" s="12"/>
      <c r="K106" s="28" t="s">
        <v>77</v>
      </c>
      <c r="L106" s="12"/>
      <c r="M106" s="12"/>
      <c r="N106" s="10"/>
      <c r="O106" s="10"/>
      <c r="P106" s="10"/>
      <c r="Q106" s="15"/>
      <c r="R106" s="76"/>
      <c r="S106" s="76"/>
      <c r="T106" s="76"/>
      <c r="U106" s="76"/>
      <c r="V106" s="77"/>
      <c r="W106" s="10"/>
      <c r="X106" s="10" t="s">
        <v>78</v>
      </c>
      <c r="Y106" s="24"/>
      <c r="Z106" s="25"/>
      <c r="AA106" s="36"/>
      <c r="AB106" s="157"/>
      <c r="AC106" s="157"/>
      <c r="AD106" s="157"/>
      <c r="AE106" s="157"/>
      <c r="AF106" s="157"/>
      <c r="AG106" s="157"/>
      <c r="AH106" s="157"/>
      <c r="AI106" s="157"/>
      <c r="AJ106" s="157"/>
      <c r="AK106" s="157"/>
      <c r="AL106" s="157"/>
      <c r="AM106" s="157"/>
      <c r="AN106" s="158"/>
    </row>
    <row r="107" spans="2:40" ht="3.95" customHeight="1" x14ac:dyDescent="0.2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">
      <c r="B108" s="10" t="s">
        <v>80</v>
      </c>
      <c r="C108" s="10"/>
      <c r="D108" s="10"/>
      <c r="E108" s="14"/>
      <c r="F108" s="10"/>
      <c r="G108" s="10"/>
      <c r="H108" s="159"/>
      <c r="I108" s="160"/>
      <c r="J108" s="12"/>
      <c r="K108" s="28" t="s">
        <v>77</v>
      </c>
      <c r="L108" s="12"/>
      <c r="M108" s="12"/>
      <c r="N108" s="10"/>
      <c r="O108" s="10"/>
      <c r="P108" s="10"/>
      <c r="Q108" s="15"/>
      <c r="R108" s="76"/>
      <c r="S108" s="76"/>
      <c r="T108" s="76"/>
      <c r="U108" s="76"/>
      <c r="V108" s="77"/>
      <c r="W108" s="10"/>
      <c r="X108" s="10" t="s">
        <v>78</v>
      </c>
      <c r="Y108" s="24"/>
      <c r="Z108" s="25"/>
      <c r="AA108" s="36"/>
      <c r="AB108" s="157"/>
      <c r="AC108" s="157"/>
      <c r="AD108" s="157"/>
      <c r="AE108" s="157"/>
      <c r="AF108" s="157"/>
      <c r="AG108" s="157"/>
      <c r="AH108" s="157"/>
      <c r="AI108" s="157"/>
      <c r="AJ108" s="157"/>
      <c r="AK108" s="157"/>
      <c r="AL108" s="157"/>
      <c r="AM108" s="157"/>
      <c r="AN108" s="158"/>
    </row>
    <row r="109" spans="2:40" ht="3.95" customHeight="1" x14ac:dyDescent="0.2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">
      <c r="B110" s="10" t="s">
        <v>81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">
      <c r="B112" s="5" t="s">
        <v>82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85</v>
      </c>
      <c r="N112" s="10"/>
      <c r="O112" s="10"/>
      <c r="P112" s="10"/>
      <c r="Q112" s="10"/>
      <c r="R112" s="10"/>
      <c r="S112" s="89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1"/>
      <c r="AF112" s="20" t="s">
        <v>83</v>
      </c>
      <c r="AG112" s="20"/>
      <c r="AH112" s="20"/>
      <c r="AI112" s="57" t="s">
        <v>97</v>
      </c>
      <c r="AJ112" s="20"/>
      <c r="AK112" s="20" t="s">
        <v>84</v>
      </c>
      <c r="AL112" s="20"/>
      <c r="AM112" s="20"/>
      <c r="AN112" s="57"/>
    </row>
    <row r="113" spans="2:40" ht="3.95" customHeight="1" x14ac:dyDescent="0.2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">
      <c r="B114" s="123" t="s">
        <v>98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8"/>
    </row>
    <row r="115" spans="2:40" ht="12.75" customHeight="1" x14ac:dyDescent="0.2">
      <c r="B115" s="69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1"/>
    </row>
    <row r="116" spans="2:40" ht="12.75" customHeight="1" x14ac:dyDescent="0.2">
      <c r="B116" s="72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4"/>
    </row>
    <row r="117" spans="2:40" ht="12.75" customHeight="1" x14ac:dyDescent="0.2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">
      <c r="B118" s="5" t="s">
        <v>95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5" customHeight="1" x14ac:dyDescent="0.2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">
      <c r="B120" s="66" t="s">
        <v>121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8"/>
    </row>
    <row r="121" spans="2:40" ht="12.75" customHeight="1" x14ac:dyDescent="0.2">
      <c r="B121" s="69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1"/>
    </row>
    <row r="122" spans="2:40" ht="12.75" customHeight="1" x14ac:dyDescent="0.2">
      <c r="B122" s="69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1"/>
    </row>
    <row r="123" spans="2:40" ht="12.75" customHeight="1" x14ac:dyDescent="0.2">
      <c r="B123" s="69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1"/>
    </row>
    <row r="124" spans="2:40" ht="12.75" customHeight="1" x14ac:dyDescent="0.2">
      <c r="B124" s="69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1"/>
    </row>
    <row r="125" spans="2:40" ht="12.75" customHeight="1" x14ac:dyDescent="0.2">
      <c r="B125" s="69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1"/>
    </row>
    <row r="126" spans="2:40" ht="12.75" customHeight="1" x14ac:dyDescent="0.2">
      <c r="B126" s="72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4"/>
    </row>
    <row r="127" spans="2:40" ht="12.75" customHeight="1" x14ac:dyDescent="0.2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">
      <c r="B128" s="5" t="s">
        <v>89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">
      <c r="B130" s="10" t="s">
        <v>90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 t="s">
        <v>97</v>
      </c>
      <c r="M130" s="12"/>
      <c r="O130" s="10" t="s">
        <v>91</v>
      </c>
      <c r="P130" s="10"/>
      <c r="Q130" s="10"/>
      <c r="R130" s="10"/>
      <c r="S130" s="10"/>
      <c r="T130" s="10"/>
      <c r="U130" s="10"/>
      <c r="V130" s="10"/>
      <c r="W130" s="10"/>
      <c r="X130" s="56"/>
      <c r="Y130" s="24"/>
      <c r="Z130" s="25"/>
      <c r="AA130" s="27" t="s">
        <v>92</v>
      </c>
      <c r="AB130" s="25"/>
      <c r="AC130" s="25"/>
      <c r="AD130" s="25"/>
      <c r="AE130" s="25"/>
      <c r="AF130" s="25"/>
      <c r="AG130" s="92">
        <f ca="1">TODAY()</f>
        <v>45411</v>
      </c>
      <c r="AH130" s="93"/>
      <c r="AI130" s="93"/>
      <c r="AJ130" s="93"/>
      <c r="AK130" s="93"/>
      <c r="AL130" s="93"/>
      <c r="AM130" s="93"/>
      <c r="AN130" s="94"/>
    </row>
    <row r="131" spans="2:40" ht="12.75" customHeight="1" x14ac:dyDescent="0.2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">
      <c r="B132" s="66" t="s">
        <v>123</v>
      </c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8"/>
    </row>
    <row r="133" spans="2:40" ht="12.75" customHeight="1" x14ac:dyDescent="0.2">
      <c r="B133" s="69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1"/>
    </row>
    <row r="134" spans="2:40" ht="12.75" customHeight="1" x14ac:dyDescent="0.2">
      <c r="B134" s="69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1"/>
    </row>
    <row r="135" spans="2:40" ht="12.75" customHeight="1" x14ac:dyDescent="0.2">
      <c r="B135" s="69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1"/>
    </row>
    <row r="136" spans="2:40" ht="12.75" customHeight="1" x14ac:dyDescent="0.2">
      <c r="B136" s="72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4"/>
    </row>
    <row r="137" spans="2:40" ht="12.75" customHeight="1" x14ac:dyDescent="0.2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93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2:40" ht="12.75" customHeight="1" x14ac:dyDescent="0.2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">
      <c r="B144" s="10"/>
      <c r="C144" s="10"/>
      <c r="D144" s="10"/>
      <c r="E144" s="14"/>
      <c r="F144" s="113" t="s">
        <v>104</v>
      </c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25"/>
      <c r="AL144" s="25"/>
      <c r="AM144" s="25"/>
      <c r="AN144" s="25"/>
    </row>
    <row r="145" spans="2:40" ht="12.75" customHeight="1" x14ac:dyDescent="0.2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  <mergeCell ref="B86:M86"/>
    <mergeCell ref="N86:R86"/>
    <mergeCell ref="S86:AN86"/>
    <mergeCell ref="S84:AN84"/>
    <mergeCell ref="N84:R84"/>
    <mergeCell ref="B84:M84"/>
    <mergeCell ref="AB78:AE78"/>
    <mergeCell ref="AK78:AN78"/>
    <mergeCell ref="AB76:AE76"/>
    <mergeCell ref="J74:M74"/>
    <mergeCell ref="J76:M76"/>
    <mergeCell ref="J70:M70"/>
    <mergeCell ref="J71:M71"/>
    <mergeCell ref="J72:M72"/>
    <mergeCell ref="J73:M73"/>
    <mergeCell ref="J78:M78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AB47:AE47"/>
    <mergeCell ref="O60:AN6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7811-1591-4290-AE2E-E6DE5AC297D6}">
  <dimension ref="A2:C8"/>
  <sheetViews>
    <sheetView workbookViewId="0">
      <selection activeCell="B8" sqref="B8"/>
    </sheetView>
  </sheetViews>
  <sheetFormatPr baseColWidth="10" defaultRowHeight="12.75" x14ac:dyDescent="0.2"/>
  <sheetData>
    <row r="2" spans="1:3" x14ac:dyDescent="0.2">
      <c r="B2" t="s">
        <v>56</v>
      </c>
      <c r="C2" t="s">
        <v>60</v>
      </c>
    </row>
    <row r="3" spans="1:3" x14ac:dyDescent="0.2">
      <c r="A3" t="s">
        <v>112</v>
      </c>
      <c r="B3" s="65">
        <v>47929.85</v>
      </c>
      <c r="C3" s="65">
        <v>38191.279999999999</v>
      </c>
    </row>
    <row r="4" spans="1:3" x14ac:dyDescent="0.2">
      <c r="A4" t="s">
        <v>113</v>
      </c>
      <c r="B4" s="65">
        <v>14503</v>
      </c>
      <c r="C4" s="65">
        <v>24016.92</v>
      </c>
    </row>
    <row r="5" spans="1:3" x14ac:dyDescent="0.2">
      <c r="A5" t="s">
        <v>114</v>
      </c>
      <c r="B5" s="65">
        <v>7860</v>
      </c>
      <c r="C5" s="65">
        <v>8047</v>
      </c>
    </row>
    <row r="6" spans="1:3" x14ac:dyDescent="0.2">
      <c r="A6" t="s">
        <v>115</v>
      </c>
      <c r="B6" s="65">
        <f>+B3+B4+B5</f>
        <v>70292.850000000006</v>
      </c>
      <c r="C6" s="65">
        <f>+C3+C4+C5</f>
        <v>70255.199999999997</v>
      </c>
    </row>
    <row r="7" spans="1:3" x14ac:dyDescent="0.2">
      <c r="B7">
        <v>3</v>
      </c>
      <c r="C7" s="65">
        <v>3</v>
      </c>
    </row>
    <row r="8" spans="1:3" x14ac:dyDescent="0.2">
      <c r="A8" t="s">
        <v>116</v>
      </c>
      <c r="B8">
        <f>+B6/B7</f>
        <v>23430.95</v>
      </c>
      <c r="C8">
        <f>+C6/C7</f>
        <v>23418.399999999998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8"/>
  <sheetViews>
    <sheetView workbookViewId="0">
      <selection activeCell="B7" sqref="B7"/>
    </sheetView>
  </sheetViews>
  <sheetFormatPr baseColWidth="10" defaultRowHeight="12.75" x14ac:dyDescent="0.2"/>
  <cols>
    <col min="1" max="2" width="11.42578125" style="61"/>
    <col min="3" max="3" width="14.85546875" style="61" bestFit="1" customWidth="1"/>
  </cols>
  <sheetData>
    <row r="5" spans="1:5" x14ac:dyDescent="0.2">
      <c r="B5" s="62" t="s">
        <v>56</v>
      </c>
      <c r="C5" s="62" t="s">
        <v>60</v>
      </c>
    </row>
    <row r="6" spans="1:5" x14ac:dyDescent="0.2">
      <c r="A6" s="62" t="s">
        <v>102</v>
      </c>
      <c r="B6" s="61">
        <v>5934</v>
      </c>
      <c r="C6" s="61">
        <v>5912</v>
      </c>
      <c r="D6" s="63">
        <f>+B6-C6</f>
        <v>22</v>
      </c>
      <c r="E6" s="64"/>
    </row>
    <row r="7" spans="1:5" x14ac:dyDescent="0.2">
      <c r="A7" s="62" t="s">
        <v>103</v>
      </c>
      <c r="D7" s="63">
        <f>+B7-C7</f>
        <v>0</v>
      </c>
    </row>
    <row r="8" spans="1:5" x14ac:dyDescent="0.2">
      <c r="B8" s="61">
        <f>+B6+B7/2</f>
        <v>5934</v>
      </c>
      <c r="C8" s="61">
        <f>+C6+C7/2</f>
        <v>5912</v>
      </c>
      <c r="D8" s="64">
        <f>+D6+D7/2</f>
        <v>22</v>
      </c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Analisis 2</vt:lpstr>
      <vt:lpstr>Hoja1</vt:lpstr>
      <vt:lpstr>Hoja3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alfredo muñiz</cp:lastModifiedBy>
  <cp:lastPrinted>2023-08-28T22:22:43Z</cp:lastPrinted>
  <dcterms:created xsi:type="dcterms:W3CDTF">2004-07-06T23:55:25Z</dcterms:created>
  <dcterms:modified xsi:type="dcterms:W3CDTF">2024-04-29T19:55:00Z</dcterms:modified>
</cp:coreProperties>
</file>