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240" windowWidth="25360" windowHeight="18780" tabRatio="500"/>
  </bookViews>
  <sheets>
    <sheet name="Sheet1" sheetId="1" r:id="rId1"/>
  </sheets>
  <calcPr calcId="140000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1" l="1"/>
  <c r="D23" i="1"/>
  <c r="D17" i="1"/>
  <c r="C20" i="1"/>
  <c r="D24" i="1"/>
  <c r="D50" i="1"/>
  <c r="C4" i="1"/>
  <c r="D51" i="1"/>
  <c r="D25" i="1"/>
  <c r="D58" i="1"/>
  <c r="D59" i="1"/>
  <c r="D47" i="1"/>
  <c r="D48" i="1"/>
  <c r="D54" i="1"/>
  <c r="D55" i="1"/>
  <c r="C29" i="1"/>
  <c r="C31" i="1"/>
  <c r="D34" i="1"/>
  <c r="D36" i="1"/>
  <c r="D39" i="1"/>
  <c r="D40" i="1"/>
  <c r="D41" i="1"/>
</calcChain>
</file>

<file path=xl/comments1.xml><?xml version="1.0" encoding="utf-8"?>
<comments xmlns="http://schemas.openxmlformats.org/spreadsheetml/2006/main">
  <authors>
    <author>Benny Khoo</author>
  </authors>
  <commentList>
    <comment ref="B3" authorId="0">
      <text>
        <r>
          <rPr>
            <b/>
            <sz val="9"/>
            <color indexed="81"/>
            <rFont val="Calibri"/>
            <family val="2"/>
          </rPr>
          <t>Benny Khoo:</t>
        </r>
        <r>
          <rPr>
            <sz val="9"/>
            <color indexed="81"/>
            <rFont val="Calibri"/>
            <family val="2"/>
          </rPr>
          <t xml:space="preserve">
Guesstimate occupancy rate.</t>
        </r>
      </text>
    </comment>
  </commentList>
</comments>
</file>

<file path=xl/sharedStrings.xml><?xml version="1.0" encoding="utf-8"?>
<sst xmlns="http://schemas.openxmlformats.org/spreadsheetml/2006/main" count="47" uniqueCount="41">
  <si>
    <t>Occupancy rate</t>
  </si>
  <si>
    <t>Days booked in year</t>
  </si>
  <si>
    <t>Management fee</t>
  </si>
  <si>
    <t>Electric</t>
  </si>
  <si>
    <t>Water</t>
  </si>
  <si>
    <t>Internet</t>
  </si>
  <si>
    <t>Maintenance</t>
  </si>
  <si>
    <t>Repairs</t>
  </si>
  <si>
    <t>Annualized monthly cost</t>
  </si>
  <si>
    <t>Quit rent</t>
  </si>
  <si>
    <t>Cukai pintu</t>
  </si>
  <si>
    <t>Total annual cost</t>
  </si>
  <si>
    <t>Daily fixed cost</t>
  </si>
  <si>
    <t>Daily rate matching long rate</t>
  </si>
  <si>
    <t>Monthly long rent</t>
  </si>
  <si>
    <t>Tax</t>
  </si>
  <si>
    <t>Total cost</t>
  </si>
  <si>
    <t>Net profit before finance charges</t>
  </si>
  <si>
    <t>Net daily rate based on long rate</t>
  </si>
  <si>
    <t>Daily rate</t>
  </si>
  <si>
    <t>Daily rate matching finance charges</t>
  </si>
  <si>
    <t>Interest rate</t>
  </si>
  <si>
    <t>Loan tenure</t>
  </si>
  <si>
    <t>Annual finance cost</t>
  </si>
  <si>
    <t>Daily finance cost</t>
  </si>
  <si>
    <t>Daily rate matching instalment</t>
  </si>
  <si>
    <t>Annual instalment</t>
  </si>
  <si>
    <t>Daily instalment rate</t>
  </si>
  <si>
    <t>Entertainment apps</t>
  </si>
  <si>
    <t>Monthly fixed costs</t>
  </si>
  <si>
    <t>Annualized fixed cost</t>
  </si>
  <si>
    <t>Annual gross revenue</t>
  </si>
  <si>
    <t>Maintenance fee</t>
  </si>
  <si>
    <t>Repairs cost</t>
  </si>
  <si>
    <t>Long term rate</t>
  </si>
  <si>
    <t>Finance cost</t>
  </si>
  <si>
    <t>Occupancy data</t>
  </si>
  <si>
    <t>Variable cost</t>
  </si>
  <si>
    <t>Daily rate after fee</t>
  </si>
  <si>
    <t>Current loan amount</t>
  </si>
  <si>
    <t>Total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</si>
</sst>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0" fontId="0" fillId="0" borderId="0" xfId="0" applyNumberFormat="1"/>
    <xf numFmtId="1" fontId="0" fillId="0" borderId="0" xfId="0" applyNumberFormat="1"/>
    <xf numFmtId="0" fontId="1" fillId="0" borderId="0" xfId="0" applyFont="1"/>
    <xf numFmtId="4" fontId="0" fillId="0" borderId="0" xfId="0" applyNumberFormat="1"/>
    <xf numFmtId="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4" fontId="0" fillId="0" borderId="0" xfId="0" applyNumberFormat="1" applyFon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D59"/>
  <sheetViews>
    <sheetView tabSelected="1" workbookViewId="0">
      <selection activeCell="C14" sqref="C14"/>
    </sheetView>
  </sheetViews>
  <sheetFormatPr baseColWidth="10" defaultRowHeight="15" x14ac:dyDescent="0"/>
  <cols>
    <col min="2" max="2" width="28.83203125" customWidth="1"/>
    <col min="3" max="3" width="11.83203125" bestFit="1" customWidth="1"/>
  </cols>
  <sheetData>
    <row r="2" spans="2:3">
      <c r="B2" s="3" t="s">
        <v>36</v>
      </c>
    </row>
    <row r="3" spans="2:3">
      <c r="B3" t="s">
        <v>0</v>
      </c>
      <c r="C3" s="1">
        <v>0.5</v>
      </c>
    </row>
    <row r="4" spans="2:3">
      <c r="B4" t="s">
        <v>1</v>
      </c>
      <c r="C4" s="2">
        <f>C3*365</f>
        <v>182.5</v>
      </c>
    </row>
    <row r="5" spans="2:3">
      <c r="C5" s="2"/>
    </row>
    <row r="6" spans="2:3">
      <c r="B6" s="3" t="s">
        <v>37</v>
      </c>
      <c r="C6" s="2"/>
    </row>
    <row r="7" spans="2:3">
      <c r="B7" t="s">
        <v>2</v>
      </c>
      <c r="C7" s="1">
        <v>0</v>
      </c>
    </row>
    <row r="9" spans="2:3">
      <c r="B9" s="3" t="s">
        <v>29</v>
      </c>
      <c r="C9" s="4"/>
    </row>
    <row r="10" spans="2:3">
      <c r="B10" t="s">
        <v>28</v>
      </c>
      <c r="C10" s="4">
        <v>10</v>
      </c>
    </row>
    <row r="11" spans="2:3">
      <c r="B11" t="s">
        <v>3</v>
      </c>
      <c r="C11" s="4">
        <v>100</v>
      </c>
    </row>
    <row r="12" spans="2:3">
      <c r="B12" t="s">
        <v>4</v>
      </c>
      <c r="C12" s="4">
        <v>10</v>
      </c>
    </row>
    <row r="13" spans="2:3">
      <c r="B13" t="s">
        <v>5</v>
      </c>
      <c r="C13" s="4">
        <v>150</v>
      </c>
    </row>
    <row r="14" spans="2:3">
      <c r="B14" t="s">
        <v>6</v>
      </c>
      <c r="C14" s="4">
        <v>300</v>
      </c>
    </row>
    <row r="15" spans="2:3">
      <c r="B15" t="s">
        <v>7</v>
      </c>
      <c r="C15" s="4">
        <v>0</v>
      </c>
    </row>
    <row r="16" spans="2:3">
      <c r="B16" t="s">
        <v>2</v>
      </c>
      <c r="C16" s="4">
        <v>0</v>
      </c>
    </row>
    <row r="17" spans="2:4">
      <c r="B17" t="s">
        <v>8</v>
      </c>
      <c r="C17" s="4"/>
      <c r="D17" s="5">
        <f>SUM(C10:C16)*12</f>
        <v>6840</v>
      </c>
    </row>
    <row r="18" spans="2:4">
      <c r="C18" s="4"/>
      <c r="D18" s="4"/>
    </row>
    <row r="19" spans="2:4">
      <c r="B19" s="3" t="s">
        <v>30</v>
      </c>
      <c r="C19" s="4"/>
      <c r="D19" s="4"/>
    </row>
    <row r="20" spans="2:4">
      <c r="B20" t="s">
        <v>8</v>
      </c>
      <c r="C20" s="4">
        <f>D17</f>
        <v>6840</v>
      </c>
      <c r="D20" s="4"/>
    </row>
    <row r="21" spans="2:4">
      <c r="B21" t="s">
        <v>9</v>
      </c>
      <c r="C21" s="4">
        <v>50</v>
      </c>
    </row>
    <row r="22" spans="2:4">
      <c r="B22" t="s">
        <v>10</v>
      </c>
      <c r="C22" s="4">
        <v>500</v>
      </c>
    </row>
    <row r="23" spans="2:4">
      <c r="B23" t="s">
        <v>40</v>
      </c>
      <c r="C23" s="4"/>
      <c r="D23" s="4">
        <f>C21+C22</f>
        <v>550</v>
      </c>
    </row>
    <row r="24" spans="2:4">
      <c r="B24" t="s">
        <v>11</v>
      </c>
      <c r="D24" s="4">
        <f>SUM(C20:C22)</f>
        <v>7390</v>
      </c>
    </row>
    <row r="25" spans="2:4">
      <c r="B25" t="s">
        <v>12</v>
      </c>
      <c r="D25" s="5">
        <f>D24/C4</f>
        <v>40.493150684931507</v>
      </c>
    </row>
    <row r="26" spans="2:4">
      <c r="C26" s="4"/>
      <c r="D26" s="4"/>
    </row>
    <row r="27" spans="2:4">
      <c r="B27" s="3" t="s">
        <v>34</v>
      </c>
    </row>
    <row r="28" spans="2:4">
      <c r="B28" t="s">
        <v>14</v>
      </c>
      <c r="C28" s="4">
        <v>2000</v>
      </c>
    </row>
    <row r="29" spans="2:4">
      <c r="B29" t="s">
        <v>31</v>
      </c>
      <c r="C29" s="4">
        <f>C28*12</f>
        <v>24000</v>
      </c>
    </row>
    <row r="30" spans="2:4">
      <c r="C30" s="4"/>
    </row>
    <row r="31" spans="2:4">
      <c r="B31" t="s">
        <v>32</v>
      </c>
      <c r="C31" s="4">
        <f>C14*12</f>
        <v>3600</v>
      </c>
    </row>
    <row r="32" spans="2:4">
      <c r="B32" t="s">
        <v>33</v>
      </c>
      <c r="C32" s="4">
        <v>1000</v>
      </c>
    </row>
    <row r="33" spans="2:4">
      <c r="B33" t="s">
        <v>15</v>
      </c>
      <c r="C33" s="4">
        <f>D23</f>
        <v>550</v>
      </c>
    </row>
    <row r="34" spans="2:4">
      <c r="B34" t="s">
        <v>16</v>
      </c>
      <c r="D34" s="4">
        <f>SUM(C31:C33)</f>
        <v>5150</v>
      </c>
    </row>
    <row r="35" spans="2:4">
      <c r="D35" s="4"/>
    </row>
    <row r="36" spans="2:4">
      <c r="B36" s="6" t="s">
        <v>17</v>
      </c>
      <c r="D36" s="4">
        <f>C29-D34</f>
        <v>18850</v>
      </c>
    </row>
    <row r="37" spans="2:4">
      <c r="B37" s="6"/>
      <c r="C37" s="4"/>
      <c r="D37" s="4"/>
    </row>
    <row r="38" spans="2:4">
      <c r="B38" s="3" t="s">
        <v>13</v>
      </c>
    </row>
    <row r="39" spans="2:4">
      <c r="B39" s="7" t="s">
        <v>18</v>
      </c>
      <c r="D39" s="4">
        <f>D36/C4</f>
        <v>103.28767123287672</v>
      </c>
    </row>
    <row r="40" spans="2:4">
      <c r="B40" t="s">
        <v>19</v>
      </c>
      <c r="D40" s="8">
        <f>D39+D25</f>
        <v>143.78082191780823</v>
      </c>
    </row>
    <row r="41" spans="2:4">
      <c r="B41" s="7" t="s">
        <v>38</v>
      </c>
      <c r="D41" s="5">
        <f>D40*(1+C$7)</f>
        <v>143.78082191780823</v>
      </c>
    </row>
    <row r="43" spans="2:4">
      <c r="B43" s="3" t="s">
        <v>35</v>
      </c>
    </row>
    <row r="44" spans="2:4">
      <c r="B44" s="9" t="s">
        <v>39</v>
      </c>
      <c r="C44" s="4">
        <v>700000</v>
      </c>
    </row>
    <row r="45" spans="2:4">
      <c r="B45" s="9" t="s">
        <v>21</v>
      </c>
      <c r="C45" s="1">
        <v>4.4499999999999998E-2</v>
      </c>
    </row>
    <row r="46" spans="2:4">
      <c r="B46" s="9" t="s">
        <v>22</v>
      </c>
      <c r="C46">
        <v>27</v>
      </c>
    </row>
    <row r="47" spans="2:4">
      <c r="B47" t="s">
        <v>23</v>
      </c>
      <c r="D47" s="4">
        <f>-IPMT(C45,1,27,C44)</f>
        <v>31150</v>
      </c>
    </row>
    <row r="48" spans="2:4">
      <c r="B48" t="s">
        <v>24</v>
      </c>
      <c r="D48" s="10">
        <f>D47/C4</f>
        <v>170.68493150684932</v>
      </c>
    </row>
    <row r="49" spans="2:4">
      <c r="D49" s="10"/>
    </row>
    <row r="50" spans="2:4">
      <c r="B50" t="s">
        <v>26</v>
      </c>
      <c r="D50" s="4">
        <f>-PMT(C45/12,C46*12,C44)*12</f>
        <v>44589.934059052131</v>
      </c>
    </row>
    <row r="51" spans="2:4">
      <c r="B51" t="s">
        <v>27</v>
      </c>
      <c r="D51" s="10">
        <f>D50/C4</f>
        <v>244.32840580302539</v>
      </c>
    </row>
    <row r="53" spans="2:4">
      <c r="B53" s="3" t="s">
        <v>20</v>
      </c>
    </row>
    <row r="54" spans="2:4">
      <c r="B54" t="s">
        <v>19</v>
      </c>
      <c r="D54" s="11">
        <f>D48+D25</f>
        <v>211.17808219178085</v>
      </c>
    </row>
    <row r="55" spans="2:4">
      <c r="B55" s="7" t="s">
        <v>38</v>
      </c>
      <c r="D55" s="5">
        <f>D54*(1+C$7)</f>
        <v>211.17808219178085</v>
      </c>
    </row>
    <row r="57" spans="2:4">
      <c r="B57" s="3" t="s">
        <v>25</v>
      </c>
    </row>
    <row r="58" spans="2:4">
      <c r="B58" t="s">
        <v>19</v>
      </c>
      <c r="D58" s="11">
        <f>D51+D25</f>
        <v>284.82155648795691</v>
      </c>
    </row>
    <row r="59" spans="2:4">
      <c r="B59" s="7" t="s">
        <v>38</v>
      </c>
      <c r="D59" s="5">
        <f>D58*(1+C$7)</f>
        <v>284.82155648795691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 Khoo</dc:creator>
  <cp:lastModifiedBy>Benny Khoo</cp:lastModifiedBy>
  <dcterms:created xsi:type="dcterms:W3CDTF">2018-09-10T04:17:26Z</dcterms:created>
  <dcterms:modified xsi:type="dcterms:W3CDTF">2018-09-10T04:43:37Z</dcterms:modified>
</cp:coreProperties>
</file>