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Uni\Simulations\SwarmSimulation\Parametric\"/>
    </mc:Choice>
  </mc:AlternateContent>
  <xr:revisionPtr revIDLastSave="0" documentId="13_ncr:1_{F799391D-116A-4D2E-A894-488196BDAF98}" xr6:coauthVersionLast="47" xr6:coauthVersionMax="47" xr10:uidLastSave="{00000000-0000-0000-0000-000000000000}"/>
  <bookViews>
    <workbookView xWindow="24255" yWindow="660" windowWidth="26955" windowHeight="193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85" i="1" l="1"/>
  <c r="X85" i="1"/>
  <c r="Y85" i="1"/>
  <c r="Z85" i="1"/>
  <c r="X107" i="1"/>
  <c r="Y107" i="1"/>
  <c r="Z107" i="1"/>
  <c r="X108" i="1"/>
  <c r="Y108" i="1"/>
  <c r="Z108" i="1"/>
  <c r="W107" i="1"/>
  <c r="W113" i="1"/>
  <c r="X113" i="1"/>
  <c r="Y113" i="1"/>
  <c r="Z113" i="1"/>
  <c r="W108" i="1"/>
  <c r="W109" i="1"/>
  <c r="X109" i="1"/>
  <c r="Y109" i="1"/>
  <c r="Z109" i="1"/>
  <c r="W110" i="1"/>
  <c r="X110" i="1"/>
  <c r="Y110" i="1"/>
  <c r="Z110" i="1"/>
  <c r="W111" i="1"/>
  <c r="X111" i="1"/>
  <c r="Y111" i="1"/>
  <c r="Z111" i="1"/>
  <c r="W112" i="1"/>
  <c r="X112" i="1"/>
  <c r="Y112" i="1"/>
  <c r="Z112" i="1"/>
  <c r="W96" i="1"/>
  <c r="X96" i="1"/>
  <c r="Y96" i="1"/>
  <c r="Z96" i="1"/>
  <c r="W97" i="1"/>
  <c r="X97" i="1"/>
  <c r="Y97" i="1"/>
  <c r="Z97" i="1"/>
  <c r="W98" i="1"/>
  <c r="X98" i="1"/>
  <c r="Y98" i="1"/>
  <c r="Z98" i="1"/>
  <c r="W99" i="1"/>
  <c r="X99" i="1"/>
  <c r="Y99" i="1"/>
  <c r="Z99" i="1"/>
  <c r="W100" i="1"/>
  <c r="X100" i="1"/>
  <c r="Y100" i="1"/>
  <c r="Z100" i="1"/>
  <c r="W101" i="1"/>
  <c r="X101" i="1"/>
  <c r="Y101" i="1"/>
  <c r="Z101" i="1"/>
  <c r="W102" i="1"/>
  <c r="X102" i="1"/>
  <c r="Y102" i="1"/>
  <c r="Z102" i="1"/>
  <c r="Z95" i="1"/>
  <c r="Y95" i="1"/>
  <c r="X95" i="1"/>
  <c r="W95" i="1"/>
  <c r="W86" i="1"/>
  <c r="X86" i="1"/>
  <c r="Y86" i="1"/>
  <c r="Z86" i="1"/>
  <c r="W87" i="1"/>
  <c r="X87" i="1"/>
  <c r="Y87" i="1"/>
  <c r="Z87" i="1"/>
  <c r="W88" i="1"/>
  <c r="X88" i="1"/>
  <c r="Y88" i="1"/>
  <c r="Z88" i="1"/>
  <c r="W89" i="1"/>
  <c r="X89" i="1"/>
  <c r="Y89" i="1"/>
  <c r="Z89" i="1"/>
  <c r="W90" i="1"/>
  <c r="X90" i="1"/>
  <c r="Y90" i="1"/>
  <c r="Z90" i="1"/>
  <c r="W91" i="1"/>
  <c r="X91" i="1"/>
  <c r="Y91" i="1"/>
  <c r="Z91" i="1"/>
  <c r="E80" i="1"/>
  <c r="D80" i="1"/>
  <c r="I66" i="1"/>
  <c r="H66" i="1"/>
  <c r="J66" i="1"/>
  <c r="K66" i="1"/>
  <c r="L66" i="1"/>
  <c r="N66" i="1" s="1"/>
  <c r="M66" i="1"/>
  <c r="H67" i="1"/>
  <c r="I67" i="1"/>
  <c r="J67" i="1"/>
  <c r="N67" i="1" s="1"/>
  <c r="K67" i="1"/>
  <c r="L67" i="1"/>
  <c r="M67" i="1"/>
  <c r="H68" i="1"/>
  <c r="I68" i="1"/>
  <c r="J68" i="1"/>
  <c r="K68" i="1"/>
  <c r="L68" i="1"/>
  <c r="N68" i="1" s="1"/>
  <c r="M68" i="1"/>
  <c r="H69" i="1"/>
  <c r="I69" i="1"/>
  <c r="J69" i="1"/>
  <c r="K69" i="1"/>
  <c r="L69" i="1"/>
  <c r="M69" i="1"/>
  <c r="H70" i="1"/>
  <c r="I70" i="1"/>
  <c r="J70" i="1"/>
  <c r="K70" i="1"/>
  <c r="L70" i="1"/>
  <c r="M70" i="1"/>
  <c r="H71" i="1"/>
  <c r="I71" i="1"/>
  <c r="J71" i="1"/>
  <c r="K71" i="1"/>
  <c r="L71" i="1"/>
  <c r="N71" i="1" s="1"/>
  <c r="M71" i="1"/>
  <c r="H72" i="1"/>
  <c r="I72" i="1"/>
  <c r="J72" i="1"/>
  <c r="K72" i="1"/>
  <c r="L72" i="1"/>
  <c r="N72" i="1" s="1"/>
  <c r="M72" i="1"/>
  <c r="F18" i="1"/>
  <c r="E18" i="1"/>
  <c r="D18" i="1"/>
  <c r="F15" i="1"/>
  <c r="E15" i="1"/>
  <c r="D15" i="1"/>
  <c r="F12" i="1"/>
  <c r="E12" i="1"/>
  <c r="D12" i="1"/>
  <c r="F9" i="1"/>
  <c r="E9" i="1"/>
  <c r="D9" i="1"/>
  <c r="F6" i="1"/>
  <c r="E6" i="1"/>
  <c r="D6" i="1"/>
  <c r="F3" i="1"/>
  <c r="E3" i="1"/>
  <c r="D3" i="1"/>
  <c r="N69" i="1" l="1"/>
  <c r="N70" i="1"/>
</calcChain>
</file>

<file path=xl/sharedStrings.xml><?xml version="1.0" encoding="utf-8"?>
<sst xmlns="http://schemas.openxmlformats.org/spreadsheetml/2006/main" count="110" uniqueCount="22">
  <si>
    <t>Flow</t>
  </si>
  <si>
    <t>Time</t>
  </si>
  <si>
    <t>Percent</t>
  </si>
  <si>
    <t>V3</t>
  </si>
  <si>
    <t>(Just one try for demo)</t>
  </si>
  <si>
    <t>V4 3 tries demo</t>
  </si>
  <si>
    <t>Try1</t>
  </si>
  <si>
    <t>Try2</t>
  </si>
  <si>
    <t>Try3</t>
  </si>
  <si>
    <t>Avg</t>
  </si>
  <si>
    <t>Min</t>
  </si>
  <si>
    <t>Max</t>
  </si>
  <si>
    <t>m-m</t>
  </si>
  <si>
    <t>ParticleSize</t>
  </si>
  <si>
    <t>MagForce</t>
  </si>
  <si>
    <t>0Flow</t>
  </si>
  <si>
    <t>0.01Flow</t>
  </si>
  <si>
    <t>StandardError</t>
  </si>
  <si>
    <t>NoControl</t>
  </si>
  <si>
    <t>%</t>
  </si>
  <si>
    <t>Avg%</t>
  </si>
  <si>
    <t>AvgTime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</si>
</sst>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Fill="1"/>
    <xf numFmtId="0" fontId="0" fillId="0" borderId="1" xfId="0" applyFill="1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(Sheet1!$A$4,Sheet1!$A$7,Sheet1!$A$10,Sheet1!$A$13,Sheet1!$A$16,Sheet1!$A$19)</c:f>
              <c:numCache>
                <c:formatCode>General</c:formatCode>
                <c:ptCount val="6"/>
                <c:pt idx="0">
                  <c:v>1E-3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0.05</c:v>
                </c:pt>
              </c:numCache>
            </c:numRef>
          </c:xVal>
          <c:yVal>
            <c:numRef>
              <c:f>(Sheet1!$D$3,Sheet1!$D$6,Sheet1!$D$9,Sheet1!$D$12,Sheet1!$D$15,Sheet1!$D$18)</c:f>
              <c:numCache>
                <c:formatCode>General</c:formatCode>
                <c:ptCount val="6"/>
                <c:pt idx="0">
                  <c:v>100</c:v>
                </c:pt>
                <c:pt idx="1">
                  <c:v>98.666666666666671</c:v>
                </c:pt>
                <c:pt idx="2">
                  <c:v>99.333333333333329</c:v>
                </c:pt>
                <c:pt idx="3">
                  <c:v>94.666666666666671</c:v>
                </c:pt>
                <c:pt idx="4">
                  <c:v>99.333333333333329</c:v>
                </c:pt>
                <c:pt idx="5">
                  <c:v>93.333333333333329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11-4C93-AC7C-A5E1D986F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455135"/>
        <c:axId val="1022452223"/>
      </c:scatterChart>
      <c:valAx>
        <c:axId val="102245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452223"/>
        <c:crosses val="autoZero"/>
        <c:crossBetween val="midCat"/>
      </c:valAx>
      <c:valAx>
        <c:axId val="102245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45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Percent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Sheet1!$A$35:$A$39</c:f>
              <c:numCache>
                <c:formatCode>General</c:formatCode>
                <c:ptCount val="5"/>
                <c:pt idx="0">
                  <c:v>1E-3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</c:numCache>
            </c:numRef>
          </c:xVal>
          <c:yVal>
            <c:numRef>
              <c:f>Sheet1!$B$35:$B$39</c:f>
              <c:numCache>
                <c:formatCode>General</c:formatCode>
                <c:ptCount val="5"/>
                <c:pt idx="0">
                  <c:v>98</c:v>
                </c:pt>
                <c:pt idx="1">
                  <c:v>96</c:v>
                </c:pt>
                <c:pt idx="2">
                  <c:v>92</c:v>
                </c:pt>
                <c:pt idx="3">
                  <c:v>76</c:v>
                </c:pt>
                <c:pt idx="4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D5-4911-B545-3A3750148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480016"/>
        <c:axId val="485479600"/>
      </c:scatterChart>
      <c:valAx>
        <c:axId val="48548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79600"/>
        <c:crosses val="autoZero"/>
        <c:crossBetween val="midCat"/>
      </c:valAx>
      <c:valAx>
        <c:axId val="48547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8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Sheet1!$C$34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Sheet1!$A$35:$A$39</c:f>
              <c:numCache>
                <c:formatCode>General</c:formatCode>
                <c:ptCount val="5"/>
                <c:pt idx="0">
                  <c:v>1E-3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</c:numCache>
            </c:numRef>
          </c:xVal>
          <c:yVal>
            <c:numRef>
              <c:f>Sheet1!$C$35:$C$39</c:f>
              <c:numCache>
                <c:formatCode>General</c:formatCode>
                <c:ptCount val="5"/>
                <c:pt idx="0">
                  <c:v>31.149000000000001</c:v>
                </c:pt>
                <c:pt idx="1">
                  <c:v>27.901</c:v>
                </c:pt>
                <c:pt idx="2">
                  <c:v>22.193000000000001</c:v>
                </c:pt>
                <c:pt idx="3">
                  <c:v>25.995000000000001</c:v>
                </c:pt>
                <c:pt idx="4">
                  <c:v>7.5170000000000003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A9-49B4-8835-2FD998633CE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18138480"/>
        <c:axId val="418136400"/>
      </c:scatterChart>
      <c:valAx>
        <c:axId val="41813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36400"/>
        <c:crosses val="autoZero"/>
        <c:crossBetween val="midCat"/>
      </c:valAx>
      <c:valAx>
        <c:axId val="41813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3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Sheet1!$A$66:$A$72</c:f>
              <c:numCache>
                <c:formatCode>General</c:formatCode>
                <c:ptCount val="7"/>
                <c:pt idx="0">
                  <c:v>1E-3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2.5000000000000001E-2</c:v>
                </c:pt>
              </c:numCache>
            </c:numRef>
          </c:xVal>
          <c:yVal>
            <c:numRef>
              <c:f>Sheet1!$L$66:$L$72</c:f>
              <c:numCache>
                <c:formatCode>General</c:formatCode>
                <c:ptCount val="7"/>
                <c:pt idx="0">
                  <c:v>100</c:v>
                </c:pt>
                <c:pt idx="1">
                  <c:v>98</c:v>
                </c:pt>
                <c:pt idx="2">
                  <c:v>100</c:v>
                </c:pt>
                <c:pt idx="3">
                  <c:v>96</c:v>
                </c:pt>
                <c:pt idx="4">
                  <c:v>64</c:v>
                </c:pt>
                <c:pt idx="5">
                  <c:v>60</c:v>
                </c:pt>
                <c:pt idx="6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68-40B4-B0EC-E78EC8638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153984"/>
        <c:axId val="1828158976"/>
      </c:scatterChart>
      <c:valAx>
        <c:axId val="182815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158976"/>
        <c:crosses val="autoZero"/>
        <c:crossBetween val="midCat"/>
      </c:valAx>
      <c:valAx>
        <c:axId val="182815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15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14</xdr:row>
      <xdr:rowOff>100012</xdr:rowOff>
    </xdr:from>
    <xdr:to>
      <xdr:col>13</xdr:col>
      <xdr:colOff>523875</xdr:colOff>
      <xdr:row>26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37EE45-3136-1A9E-C3FC-3FFCD3E54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31</xdr:row>
      <xdr:rowOff>138112</xdr:rowOff>
    </xdr:from>
    <xdr:to>
      <xdr:col>14</xdr:col>
      <xdr:colOff>438150</xdr:colOff>
      <xdr:row>46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52ACF-67EB-0FC6-D61B-253BB99B6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133350</xdr:colOff>
      <xdr:row>46</xdr:row>
      <xdr:rowOff>42862</xdr:rowOff>
    </xdr:from>
    <xdr:to>
      <xdr:col>14</xdr:col>
      <xdr:colOff>438150</xdr:colOff>
      <xdr:row>60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922441-8A8A-8CE3-5C16-596731EC7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190500</xdr:colOff>
      <xdr:row>59</xdr:row>
      <xdr:rowOff>166687</xdr:rowOff>
    </xdr:from>
    <xdr:to>
      <xdr:col>29</xdr:col>
      <xdr:colOff>495300</xdr:colOff>
      <xdr:row>74</xdr:row>
      <xdr:rowOff>52387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2BAF09-7C6C-C2E9-769F-E42819E5B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3"/>
  <sheetViews>
    <sheetView tabSelected="1" topLeftCell="A79" workbookViewId="0">
      <selection activeCell="W99" sqref="W99:W102"/>
    </sheetView>
  </sheetViews>
  <sheetFormatPr defaultRowHeight="15" x14ac:dyDescent="0.25"/>
  <sheetData>
    <row r="1" spans="1:6" x14ac:dyDescent="0.25">
      <c r="A1" t="s">
        <v>0</v>
      </c>
      <c r="B1" t="s">
        <v>2</v>
      </c>
      <c r="C1" t="s">
        <v>1</v>
      </c>
    </row>
    <row r="2" spans="1:6" x14ac:dyDescent="0.25">
      <c r="A2">
        <v>1E-3</v>
      </c>
      <c r="B2">
        <v>100</v>
      </c>
      <c r="C2">
        <v>4.7889999999999997</v>
      </c>
    </row>
    <row r="3" spans="1:6" x14ac:dyDescent="0.25">
      <c r="A3">
        <v>1E-3</v>
      </c>
      <c r="B3">
        <v>100</v>
      </c>
      <c r="C3">
        <v>4.7239000000000004</v>
      </c>
      <c r="D3">
        <f>AVERAGE(B2:B4)</f>
        <v>100</v>
      </c>
      <c r="E3">
        <f>MAX(B2:B4)</f>
        <v>100</v>
      </c>
      <c r="F3">
        <f>MIN(B2:B4)</f>
        <v>100</v>
      </c>
    </row>
    <row r="4" spans="1:6" x14ac:dyDescent="0.25">
      <c r="A4">
        <v>1E-3</v>
      </c>
      <c r="B4">
        <v>100</v>
      </c>
      <c r="C4">
        <v>4.9663000000000004</v>
      </c>
    </row>
    <row r="5" spans="1:6" x14ac:dyDescent="0.25">
      <c r="A5">
        <v>2.5000000000000001E-3</v>
      </c>
      <c r="B5">
        <v>98</v>
      </c>
      <c r="C5">
        <v>5.4996999999999998</v>
      </c>
    </row>
    <row r="6" spans="1:6" x14ac:dyDescent="0.25">
      <c r="A6">
        <v>2.5000000000000001E-3</v>
      </c>
      <c r="B6">
        <v>100</v>
      </c>
      <c r="C6">
        <v>4.5936000000000003</v>
      </c>
      <c r="D6">
        <f>AVERAGE(B5:B7)</f>
        <v>98.666666666666671</v>
      </c>
      <c r="E6">
        <f>MAX(B5:B7)</f>
        <v>100</v>
      </c>
      <c r="F6">
        <f>MIN(B5:B7)</f>
        <v>98</v>
      </c>
    </row>
    <row r="7" spans="1:6" x14ac:dyDescent="0.25">
      <c r="A7">
        <v>2.5000000000000001E-3</v>
      </c>
      <c r="B7">
        <v>98</v>
      </c>
      <c r="C7">
        <v>5.2641</v>
      </c>
    </row>
    <row r="8" spans="1:6" x14ac:dyDescent="0.25">
      <c r="A8">
        <v>5.0000000000000001E-3</v>
      </c>
      <c r="B8">
        <v>100</v>
      </c>
      <c r="C8">
        <v>4.726</v>
      </c>
    </row>
    <row r="9" spans="1:6" x14ac:dyDescent="0.25">
      <c r="A9">
        <v>5.0000000000000001E-3</v>
      </c>
      <c r="B9">
        <v>98</v>
      </c>
      <c r="C9">
        <v>4.7634999999999996</v>
      </c>
      <c r="D9">
        <f>AVERAGE(B8:B10)</f>
        <v>99.333333333333329</v>
      </c>
      <c r="E9">
        <f>MAX(B8:B10)</f>
        <v>100</v>
      </c>
      <c r="F9">
        <f>MIN(B8:B10)</f>
        <v>98</v>
      </c>
    </row>
    <row r="10" spans="1:6" x14ac:dyDescent="0.25">
      <c r="A10">
        <v>5.0000000000000001E-3</v>
      </c>
      <c r="B10">
        <v>100</v>
      </c>
      <c r="C10">
        <v>4.3361000000000001</v>
      </c>
    </row>
    <row r="11" spans="1:6" x14ac:dyDescent="0.25">
      <c r="A11">
        <v>0.01</v>
      </c>
      <c r="B11">
        <v>84</v>
      </c>
      <c r="C11">
        <v>4.8404999999999996</v>
      </c>
    </row>
    <row r="12" spans="1:6" x14ac:dyDescent="0.25">
      <c r="A12">
        <v>0.01</v>
      </c>
      <c r="B12">
        <v>100</v>
      </c>
      <c r="C12">
        <v>3.9298000000000002</v>
      </c>
      <c r="D12">
        <f>AVERAGE(B11:B13)</f>
        <v>94.666666666666671</v>
      </c>
      <c r="E12">
        <f>MAX(B11:B13)</f>
        <v>100</v>
      </c>
      <c r="F12">
        <f>MIN(B11:B13)</f>
        <v>84</v>
      </c>
    </row>
    <row r="13" spans="1:6" x14ac:dyDescent="0.25">
      <c r="A13">
        <v>0.01</v>
      </c>
      <c r="B13">
        <v>100</v>
      </c>
      <c r="C13">
        <v>4.1828000000000003</v>
      </c>
    </row>
    <row r="14" spans="1:6" x14ac:dyDescent="0.25">
      <c r="A14">
        <v>2.5000000000000001E-2</v>
      </c>
      <c r="B14">
        <v>100</v>
      </c>
      <c r="C14">
        <v>3.4062000000000001</v>
      </c>
    </row>
    <row r="15" spans="1:6" x14ac:dyDescent="0.25">
      <c r="A15">
        <v>2.5000000000000001E-2</v>
      </c>
      <c r="B15">
        <v>98</v>
      </c>
      <c r="C15">
        <v>4.3040000000000003</v>
      </c>
      <c r="D15">
        <f>AVERAGE(B14:B16)</f>
        <v>99.333333333333329</v>
      </c>
      <c r="E15">
        <f>MAX(B14:B16)</f>
        <v>100</v>
      </c>
      <c r="F15">
        <f>MIN(B14:B16)</f>
        <v>98</v>
      </c>
    </row>
    <row r="16" spans="1:6" x14ac:dyDescent="0.25">
      <c r="A16">
        <v>2.5000000000000001E-2</v>
      </c>
      <c r="B16">
        <v>100</v>
      </c>
      <c r="C16">
        <v>3.4731000000000001</v>
      </c>
    </row>
    <row r="17" spans="1:6" x14ac:dyDescent="0.25">
      <c r="A17">
        <v>0.05</v>
      </c>
      <c r="B17">
        <v>92</v>
      </c>
      <c r="C17">
        <v>4.5339999999999998</v>
      </c>
    </row>
    <row r="18" spans="1:6" x14ac:dyDescent="0.25">
      <c r="A18">
        <v>0.05</v>
      </c>
      <c r="B18">
        <v>96</v>
      </c>
      <c r="C18">
        <v>5.2111000000000001</v>
      </c>
      <c r="D18">
        <f>AVERAGE(B17:B19)</f>
        <v>93.333333333333329</v>
      </c>
      <c r="E18">
        <f>MAX(B17:B19)</f>
        <v>96</v>
      </c>
      <c r="F18">
        <f>MIN(B17:B19)</f>
        <v>92</v>
      </c>
    </row>
    <row r="19" spans="1:6" x14ac:dyDescent="0.25">
      <c r="A19">
        <v>0.05</v>
      </c>
      <c r="B19">
        <v>92</v>
      </c>
      <c r="C19">
        <v>3.5209000000000001</v>
      </c>
    </row>
    <row r="22" spans="1:6" x14ac:dyDescent="0.25">
      <c r="A22">
        <v>1E-3</v>
      </c>
      <c r="B22">
        <v>100</v>
      </c>
      <c r="C22">
        <v>100</v>
      </c>
      <c r="D22">
        <v>100</v>
      </c>
    </row>
    <row r="23" spans="1:6" x14ac:dyDescent="0.25">
      <c r="A23">
        <v>2.5000000000000001E-3</v>
      </c>
      <c r="B23">
        <v>98.666666666666671</v>
      </c>
      <c r="C23">
        <v>100</v>
      </c>
      <c r="D23">
        <v>98</v>
      </c>
    </row>
    <row r="24" spans="1:6" x14ac:dyDescent="0.25">
      <c r="A24">
        <v>5.0000000000000001E-3</v>
      </c>
      <c r="B24">
        <v>99.333333333333329</v>
      </c>
      <c r="C24">
        <v>100</v>
      </c>
      <c r="D24">
        <v>98</v>
      </c>
    </row>
    <row r="25" spans="1:6" x14ac:dyDescent="0.25">
      <c r="A25">
        <v>0.01</v>
      </c>
      <c r="B25">
        <v>94.666666666666671</v>
      </c>
      <c r="C25">
        <v>100</v>
      </c>
      <c r="D25">
        <v>84</v>
      </c>
    </row>
    <row r="26" spans="1:6" x14ac:dyDescent="0.25">
      <c r="A26">
        <v>2.5000000000000001E-2</v>
      </c>
      <c r="B26">
        <v>99.333333333333329</v>
      </c>
      <c r="C26">
        <v>100</v>
      </c>
      <c r="D26">
        <v>98</v>
      </c>
    </row>
    <row r="27" spans="1:6" x14ac:dyDescent="0.25">
      <c r="A27">
        <v>0.05</v>
      </c>
      <c r="B27">
        <v>93.333333333333329</v>
      </c>
      <c r="C27">
        <v>96</v>
      </c>
      <c r="D27">
        <v>92</v>
      </c>
    </row>
    <row r="32" spans="1:6" x14ac:dyDescent="0.25">
      <c r="A32" t="s">
        <v>3</v>
      </c>
    </row>
    <row r="33" spans="1:3" x14ac:dyDescent="0.25">
      <c r="A33" t="s">
        <v>4</v>
      </c>
    </row>
    <row r="34" spans="1:3" x14ac:dyDescent="0.25">
      <c r="A34" t="s">
        <v>0</v>
      </c>
      <c r="B34" t="s">
        <v>2</v>
      </c>
      <c r="C34" t="s">
        <v>1</v>
      </c>
    </row>
    <row r="35" spans="1:3" x14ac:dyDescent="0.25">
      <c r="A35">
        <v>1E-3</v>
      </c>
      <c r="B35">
        <v>98</v>
      </c>
      <c r="C35">
        <v>31.149000000000001</v>
      </c>
    </row>
    <row r="36" spans="1:3" x14ac:dyDescent="0.25">
      <c r="A36">
        <v>2.5000000000000001E-3</v>
      </c>
      <c r="B36">
        <v>96</v>
      </c>
      <c r="C36">
        <v>27.901</v>
      </c>
    </row>
    <row r="37" spans="1:3" x14ac:dyDescent="0.25">
      <c r="A37">
        <v>5.0000000000000001E-3</v>
      </c>
      <c r="B37">
        <v>92</v>
      </c>
      <c r="C37">
        <v>22.193000000000001</v>
      </c>
    </row>
    <row r="38" spans="1:3" x14ac:dyDescent="0.25">
      <c r="A38">
        <v>0.01</v>
      </c>
      <c r="B38">
        <v>76</v>
      </c>
      <c r="C38">
        <v>25.995000000000001</v>
      </c>
    </row>
    <row r="39" spans="1:3" x14ac:dyDescent="0.25">
      <c r="A39">
        <v>2.5000000000000001E-2</v>
      </c>
      <c r="B39">
        <v>14</v>
      </c>
      <c r="C39">
        <v>7.5170000000000003</v>
      </c>
    </row>
    <row r="63" spans="1:14" x14ac:dyDescent="0.25">
      <c r="A63" t="s">
        <v>5</v>
      </c>
    </row>
    <row r="64" spans="1:14" x14ac:dyDescent="0.25">
      <c r="B64" t="s">
        <v>6</v>
      </c>
      <c r="D64" t="s">
        <v>7</v>
      </c>
      <c r="F64" t="s">
        <v>8</v>
      </c>
      <c r="H64" t="s">
        <v>9</v>
      </c>
      <c r="J64" t="s">
        <v>10</v>
      </c>
      <c r="L64" t="s">
        <v>11</v>
      </c>
      <c r="N64" t="s">
        <v>12</v>
      </c>
    </row>
    <row r="65" spans="1:14" x14ac:dyDescent="0.25">
      <c r="A65" t="s">
        <v>0</v>
      </c>
      <c r="B65" t="s">
        <v>2</v>
      </c>
      <c r="C65" t="s">
        <v>1</v>
      </c>
      <c r="D65" t="s">
        <v>2</v>
      </c>
      <c r="E65" t="s">
        <v>1</v>
      </c>
      <c r="F65" t="s">
        <v>2</v>
      </c>
      <c r="G65" t="s">
        <v>1</v>
      </c>
    </row>
    <row r="66" spans="1:14" x14ac:dyDescent="0.25">
      <c r="A66">
        <v>1E-3</v>
      </c>
      <c r="B66">
        <v>98</v>
      </c>
      <c r="C66">
        <v>31.149000000000001</v>
      </c>
      <c r="D66">
        <v>100</v>
      </c>
      <c r="E66">
        <v>18.530999999999999</v>
      </c>
      <c r="F66">
        <v>100</v>
      </c>
      <c r="G66">
        <v>12.406000000000001</v>
      </c>
      <c r="H66">
        <f>AVERAGE(B66,D66,F66)</f>
        <v>99.333333333333329</v>
      </c>
      <c r="I66">
        <f>AVERAGE(C66,E66,G66)</f>
        <v>20.695333333333334</v>
      </c>
      <c r="J66">
        <f t="shared" ref="J66:J72" si="0">MIN(B66,D66,F66)</f>
        <v>98</v>
      </c>
      <c r="K66">
        <f t="shared" ref="K66:K72" si="1">MIN(C66,E66,G66)</f>
        <v>12.406000000000001</v>
      </c>
      <c r="L66">
        <f t="shared" ref="L66:L72" si="2">MAX(B66,D66,F66)</f>
        <v>100</v>
      </c>
      <c r="M66">
        <f t="shared" ref="M66:M72" si="3">MAX(C66,E66,G66)</f>
        <v>31.149000000000001</v>
      </c>
      <c r="N66">
        <f>L66-J66</f>
        <v>2</v>
      </c>
    </row>
    <row r="67" spans="1:14" x14ac:dyDescent="0.25">
      <c r="A67">
        <v>2.5000000000000001E-3</v>
      </c>
      <c r="B67">
        <v>96</v>
      </c>
      <c r="C67">
        <v>27.901</v>
      </c>
      <c r="D67">
        <v>92</v>
      </c>
      <c r="E67">
        <v>11.504</v>
      </c>
      <c r="F67">
        <v>98</v>
      </c>
      <c r="G67">
        <v>12.337999999999999</v>
      </c>
      <c r="H67">
        <f t="shared" ref="H67:H72" si="4">AVERAGE(B67,D67,F67)</f>
        <v>95.333333333333329</v>
      </c>
      <c r="I67">
        <f t="shared" ref="I67:I72" si="5">AVERAGE(C67,E67,G67)</f>
        <v>17.247666666666667</v>
      </c>
      <c r="J67">
        <f t="shared" si="0"/>
        <v>92</v>
      </c>
      <c r="K67">
        <f t="shared" si="1"/>
        <v>11.504</v>
      </c>
      <c r="L67">
        <f t="shared" si="2"/>
        <v>98</v>
      </c>
      <c r="M67">
        <f t="shared" si="3"/>
        <v>27.901</v>
      </c>
      <c r="N67">
        <f t="shared" ref="N67:N72" si="6">L67-J67</f>
        <v>6</v>
      </c>
    </row>
    <row r="68" spans="1:14" x14ac:dyDescent="0.25">
      <c r="A68">
        <v>5.0000000000000001E-3</v>
      </c>
      <c r="B68">
        <v>92</v>
      </c>
      <c r="C68">
        <v>22.193000000000001</v>
      </c>
      <c r="D68">
        <v>100</v>
      </c>
      <c r="E68">
        <v>15.522</v>
      </c>
      <c r="F68">
        <v>98</v>
      </c>
      <c r="G68">
        <v>37.432000000000002</v>
      </c>
      <c r="H68">
        <f t="shared" si="4"/>
        <v>96.666666666666671</v>
      </c>
      <c r="I68">
        <f t="shared" si="5"/>
        <v>25.049000000000003</v>
      </c>
      <c r="J68">
        <f t="shared" si="0"/>
        <v>92</v>
      </c>
      <c r="K68">
        <f t="shared" si="1"/>
        <v>15.522</v>
      </c>
      <c r="L68">
        <f t="shared" si="2"/>
        <v>100</v>
      </c>
      <c r="M68">
        <f t="shared" si="3"/>
        <v>37.432000000000002</v>
      </c>
      <c r="N68">
        <f t="shared" si="6"/>
        <v>8</v>
      </c>
    </row>
    <row r="69" spans="1:14" x14ac:dyDescent="0.25">
      <c r="A69">
        <v>0.01</v>
      </c>
      <c r="B69">
        <v>76</v>
      </c>
      <c r="C69">
        <v>25.995000000000001</v>
      </c>
      <c r="D69">
        <v>86</v>
      </c>
      <c r="E69">
        <v>17.638000000000002</v>
      </c>
      <c r="F69">
        <v>96</v>
      </c>
      <c r="G69">
        <v>33.241999999999997</v>
      </c>
      <c r="H69">
        <f t="shared" si="4"/>
        <v>86</v>
      </c>
      <c r="I69">
        <f t="shared" si="5"/>
        <v>25.625</v>
      </c>
      <c r="J69">
        <f t="shared" si="0"/>
        <v>76</v>
      </c>
      <c r="K69">
        <f t="shared" si="1"/>
        <v>17.638000000000002</v>
      </c>
      <c r="L69">
        <f t="shared" si="2"/>
        <v>96</v>
      </c>
      <c r="M69">
        <f t="shared" si="3"/>
        <v>33.241999999999997</v>
      </c>
      <c r="N69">
        <f t="shared" si="6"/>
        <v>20</v>
      </c>
    </row>
    <row r="70" spans="1:14" x14ac:dyDescent="0.25">
      <c r="A70">
        <v>1.4999999999999999E-2</v>
      </c>
      <c r="B70">
        <v>52</v>
      </c>
      <c r="C70">
        <v>14.064</v>
      </c>
      <c r="D70">
        <v>62</v>
      </c>
      <c r="E70">
        <v>8.8249999999999993</v>
      </c>
      <c r="F70">
        <v>64</v>
      </c>
      <c r="G70">
        <v>27.114999999999998</v>
      </c>
      <c r="H70">
        <f t="shared" si="4"/>
        <v>59.333333333333336</v>
      </c>
      <c r="I70">
        <f t="shared" si="5"/>
        <v>16.667999999999999</v>
      </c>
      <c r="J70">
        <f t="shared" si="0"/>
        <v>52</v>
      </c>
      <c r="K70">
        <f t="shared" si="1"/>
        <v>8.8249999999999993</v>
      </c>
      <c r="L70">
        <f t="shared" si="2"/>
        <v>64</v>
      </c>
      <c r="M70">
        <f t="shared" si="3"/>
        <v>27.114999999999998</v>
      </c>
      <c r="N70">
        <f t="shared" si="6"/>
        <v>12</v>
      </c>
    </row>
    <row r="71" spans="1:14" x14ac:dyDescent="0.25">
      <c r="A71">
        <v>0.02</v>
      </c>
      <c r="B71">
        <v>20</v>
      </c>
      <c r="C71">
        <v>49.353999999999999</v>
      </c>
      <c r="D71">
        <v>60</v>
      </c>
      <c r="E71">
        <v>12.147</v>
      </c>
      <c r="F71">
        <v>20</v>
      </c>
      <c r="G71">
        <v>8.9329999999999998</v>
      </c>
      <c r="H71">
        <f t="shared" si="4"/>
        <v>33.333333333333336</v>
      </c>
      <c r="I71">
        <f t="shared" si="5"/>
        <v>23.477999999999998</v>
      </c>
      <c r="J71">
        <f t="shared" si="0"/>
        <v>20</v>
      </c>
      <c r="K71">
        <f t="shared" si="1"/>
        <v>8.9329999999999998</v>
      </c>
      <c r="L71">
        <f t="shared" si="2"/>
        <v>60</v>
      </c>
      <c r="M71">
        <f t="shared" si="3"/>
        <v>49.353999999999999</v>
      </c>
      <c r="N71">
        <f t="shared" si="6"/>
        <v>40</v>
      </c>
    </row>
    <row r="72" spans="1:14" x14ac:dyDescent="0.25">
      <c r="A72">
        <v>2.5000000000000001E-2</v>
      </c>
      <c r="B72">
        <v>14</v>
      </c>
      <c r="C72">
        <v>7.5170000000000003</v>
      </c>
      <c r="D72">
        <v>8</v>
      </c>
      <c r="E72">
        <v>13.644</v>
      </c>
      <c r="F72">
        <v>16</v>
      </c>
      <c r="G72">
        <v>25.077000000000002</v>
      </c>
      <c r="H72">
        <f t="shared" si="4"/>
        <v>12.666666666666666</v>
      </c>
      <c r="I72">
        <f t="shared" si="5"/>
        <v>15.412666666666667</v>
      </c>
      <c r="J72">
        <f t="shared" si="0"/>
        <v>8</v>
      </c>
      <c r="K72">
        <f t="shared" si="1"/>
        <v>7.5170000000000003</v>
      </c>
      <c r="L72">
        <f t="shared" si="2"/>
        <v>16</v>
      </c>
      <c r="M72">
        <f t="shared" si="3"/>
        <v>25.077000000000002</v>
      </c>
      <c r="N72">
        <f t="shared" si="6"/>
        <v>8</v>
      </c>
    </row>
    <row r="79" spans="1:14" x14ac:dyDescent="0.25">
      <c r="A79" t="s">
        <v>18</v>
      </c>
      <c r="B79" t="s">
        <v>19</v>
      </c>
      <c r="C79" t="s">
        <v>1</v>
      </c>
      <c r="D79" t="s">
        <v>20</v>
      </c>
      <c r="E79" t="s">
        <v>21</v>
      </c>
    </row>
    <row r="80" spans="1:14" x14ac:dyDescent="0.25">
      <c r="A80">
        <v>1</v>
      </c>
      <c r="B80">
        <v>38</v>
      </c>
      <c r="C80">
        <v>28.629000000000001</v>
      </c>
      <c r="D80">
        <f>AVERAGE(B80:B82)</f>
        <v>29.333333333333332</v>
      </c>
      <c r="E80">
        <f>AVERAGE(C80:C82)</f>
        <v>28.329666666666668</v>
      </c>
    </row>
    <row r="81" spans="1:26" x14ac:dyDescent="0.25">
      <c r="A81">
        <v>2</v>
      </c>
      <c r="B81">
        <v>26</v>
      </c>
      <c r="C81">
        <v>29.501000000000001</v>
      </c>
    </row>
    <row r="82" spans="1:26" x14ac:dyDescent="0.25">
      <c r="A82">
        <v>3</v>
      </c>
      <c r="B82">
        <v>24</v>
      </c>
      <c r="C82">
        <v>26.859000000000002</v>
      </c>
    </row>
    <row r="83" spans="1:26" x14ac:dyDescent="0.25">
      <c r="W83" t="s">
        <v>2</v>
      </c>
    </row>
    <row r="84" spans="1:26" x14ac:dyDescent="0.25">
      <c r="A84" s="2" t="s">
        <v>13</v>
      </c>
      <c r="B84" s="2" t="s">
        <v>2</v>
      </c>
      <c r="C84" s="2" t="s">
        <v>1</v>
      </c>
      <c r="D84" s="2" t="s">
        <v>2</v>
      </c>
      <c r="E84" s="2" t="s">
        <v>1</v>
      </c>
      <c r="F84" s="2" t="s">
        <v>2</v>
      </c>
      <c r="G84" s="2" t="s">
        <v>1</v>
      </c>
      <c r="H84" s="2" t="s">
        <v>2</v>
      </c>
      <c r="I84" s="2" t="s">
        <v>1</v>
      </c>
      <c r="J84" s="2" t="s">
        <v>2</v>
      </c>
      <c r="K84" s="2" t="s">
        <v>1</v>
      </c>
      <c r="L84" s="2" t="s">
        <v>2</v>
      </c>
      <c r="M84" s="2" t="s">
        <v>1</v>
      </c>
      <c r="N84" s="2" t="s">
        <v>2</v>
      </c>
      <c r="O84" s="2" t="s">
        <v>1</v>
      </c>
      <c r="P84" s="2" t="s">
        <v>2</v>
      </c>
      <c r="Q84" s="2" t="s">
        <v>1</v>
      </c>
      <c r="R84" s="2" t="s">
        <v>2</v>
      </c>
      <c r="S84" s="2" t="s">
        <v>1</v>
      </c>
      <c r="T84" s="2" t="s">
        <v>2</v>
      </c>
      <c r="U84" s="2" t="s">
        <v>1</v>
      </c>
      <c r="V84" s="2"/>
      <c r="W84" t="s">
        <v>9</v>
      </c>
      <c r="X84" t="s">
        <v>10</v>
      </c>
      <c r="Y84" t="s">
        <v>11</v>
      </c>
      <c r="Z84" t="s">
        <v>17</v>
      </c>
    </row>
    <row r="85" spans="1:26" x14ac:dyDescent="0.25">
      <c r="A85" s="2">
        <v>50</v>
      </c>
      <c r="B85" s="2">
        <v>70</v>
      </c>
      <c r="C85" s="2">
        <v>10.262</v>
      </c>
      <c r="D85" s="2">
        <v>64</v>
      </c>
      <c r="E85" s="2">
        <v>13.247</v>
      </c>
      <c r="F85" s="2">
        <v>74</v>
      </c>
      <c r="G85" s="2">
        <v>13.048999999999999</v>
      </c>
      <c r="H85" s="2">
        <v>34</v>
      </c>
      <c r="I85">
        <v>10.295999999999999</v>
      </c>
      <c r="J85" s="2">
        <v>68</v>
      </c>
      <c r="K85">
        <v>12.247</v>
      </c>
      <c r="L85">
        <v>60</v>
      </c>
      <c r="M85">
        <v>11.657999999999999</v>
      </c>
      <c r="N85">
        <v>42</v>
      </c>
      <c r="O85">
        <v>11.505000000000001</v>
      </c>
      <c r="P85">
        <v>64</v>
      </c>
      <c r="Q85">
        <v>19.356999999999999</v>
      </c>
      <c r="R85">
        <v>74</v>
      </c>
      <c r="S85">
        <v>11.788</v>
      </c>
      <c r="T85">
        <v>80</v>
      </c>
      <c r="U85">
        <v>14.097</v>
      </c>
      <c r="W85">
        <f t="shared" ref="W85" si="7">AVERAGE(D85,F85,B85,H85,J85,L85,N85,P85,R85,T85,V85)</f>
        <v>63</v>
      </c>
      <c r="X85">
        <f t="shared" ref="X85" si="8">MIN(B85,D85,F85,H85,J85,L85,N85,P85,R85,T85)</f>
        <v>34</v>
      </c>
      <c r="Y85">
        <f t="shared" ref="Y85" si="9">MAX(B85,D85,F85,H85,J85,L85,N85,P85,R85,T85)</f>
        <v>80</v>
      </c>
      <c r="Z85">
        <f t="shared" ref="Z85" si="10">STDEV(D85,F85,B85,H85,J85,L85,N85,P85,R85,T85,V85)/SQRT(COUNT(D85,F85,B85,H85,J85,L85,N85,P85,R85,T85,V85))</f>
        <v>4.5922640264785395</v>
      </c>
    </row>
    <row r="86" spans="1:26" x14ac:dyDescent="0.25">
      <c r="A86" s="2">
        <v>75</v>
      </c>
      <c r="B86" s="2">
        <v>68</v>
      </c>
      <c r="C86" s="2">
        <v>10.018000000000001</v>
      </c>
      <c r="D86" s="2">
        <v>88</v>
      </c>
      <c r="E86" s="2">
        <v>12.93</v>
      </c>
      <c r="F86" s="2">
        <v>86</v>
      </c>
      <c r="G86" s="2">
        <v>10.284000000000001</v>
      </c>
      <c r="H86" s="2">
        <v>84</v>
      </c>
      <c r="I86">
        <v>12.997</v>
      </c>
      <c r="J86">
        <v>84</v>
      </c>
      <c r="K86">
        <v>14.331</v>
      </c>
      <c r="L86">
        <v>84</v>
      </c>
      <c r="M86">
        <v>14.111000000000001</v>
      </c>
      <c r="N86">
        <v>82</v>
      </c>
      <c r="O86">
        <v>14.121</v>
      </c>
      <c r="P86">
        <v>68</v>
      </c>
      <c r="Q86">
        <v>12.331</v>
      </c>
      <c r="R86">
        <v>86</v>
      </c>
      <c r="S86">
        <v>7.9770000000000003</v>
      </c>
      <c r="T86">
        <v>82</v>
      </c>
      <c r="U86">
        <v>14.612</v>
      </c>
      <c r="W86">
        <f t="shared" ref="W86:W91" si="11">AVERAGE(D86,F86,B86,H86,J86,L86,N86,P86,R86,T86,V86)</f>
        <v>81.2</v>
      </c>
      <c r="X86">
        <f t="shared" ref="X86:X91" si="12">MIN(B86,D86,F86,H86,J86,L86,N86,P86,R86,T86)</f>
        <v>68</v>
      </c>
      <c r="Y86">
        <f t="shared" ref="Y86:Y91" si="13">MAX(B86,D86,F86,H86,J86,L86,N86,P86,R86,T86)</f>
        <v>88</v>
      </c>
      <c r="Z86">
        <f t="shared" ref="Z86:Z91" si="14">STDEV(D86,F86,B86,H86,J86,L86,N86,P86,R86,T86,V86)/SQRT(COUNT(D86,F86,B86,H86,J86,L86,N86,P86,R86,T86,V86))</f>
        <v>2.2744962812309302</v>
      </c>
    </row>
    <row r="87" spans="1:26" x14ac:dyDescent="0.25">
      <c r="A87" s="2">
        <v>100</v>
      </c>
      <c r="B87" s="2">
        <v>84</v>
      </c>
      <c r="C87" s="2">
        <v>13.644</v>
      </c>
      <c r="D87" s="2">
        <v>86</v>
      </c>
      <c r="E87" s="2">
        <v>13.526999999999999</v>
      </c>
      <c r="F87" s="2">
        <v>68</v>
      </c>
      <c r="G87" s="2">
        <v>11.122999999999999</v>
      </c>
      <c r="H87" s="2">
        <v>58</v>
      </c>
      <c r="I87">
        <v>12.427</v>
      </c>
      <c r="J87">
        <v>92</v>
      </c>
      <c r="K87">
        <v>11.084</v>
      </c>
      <c r="L87">
        <v>78</v>
      </c>
      <c r="M87">
        <v>11.685</v>
      </c>
      <c r="N87">
        <v>96</v>
      </c>
      <c r="O87">
        <v>9.93</v>
      </c>
      <c r="P87">
        <v>92</v>
      </c>
      <c r="Q87">
        <v>11.596</v>
      </c>
      <c r="R87">
        <v>68</v>
      </c>
      <c r="S87">
        <v>12.382</v>
      </c>
      <c r="T87">
        <v>80</v>
      </c>
      <c r="U87">
        <v>12.03</v>
      </c>
      <c r="W87">
        <f t="shared" si="11"/>
        <v>80.2</v>
      </c>
      <c r="X87">
        <f t="shared" si="12"/>
        <v>58</v>
      </c>
      <c r="Y87">
        <f t="shared" si="13"/>
        <v>96</v>
      </c>
      <c r="Z87">
        <f t="shared" si="14"/>
        <v>3.9038442591886242</v>
      </c>
    </row>
    <row r="88" spans="1:26" x14ac:dyDescent="0.25">
      <c r="A88" s="2">
        <v>125</v>
      </c>
      <c r="B88" s="2">
        <v>70</v>
      </c>
      <c r="C88" s="2">
        <v>15.254</v>
      </c>
      <c r="D88" s="2">
        <v>70</v>
      </c>
      <c r="E88" s="2">
        <v>15.132</v>
      </c>
      <c r="F88" s="2">
        <v>72</v>
      </c>
      <c r="G88" s="2">
        <v>10.666</v>
      </c>
      <c r="H88" s="2">
        <v>78</v>
      </c>
      <c r="I88">
        <v>10.67</v>
      </c>
      <c r="J88">
        <v>84</v>
      </c>
      <c r="K88">
        <v>12.964</v>
      </c>
      <c r="L88">
        <v>58</v>
      </c>
      <c r="M88">
        <v>10.451000000000001</v>
      </c>
      <c r="N88">
        <v>58</v>
      </c>
      <c r="O88">
        <v>12.71</v>
      </c>
      <c r="P88">
        <v>68</v>
      </c>
      <c r="Q88">
        <v>12.744999999999999</v>
      </c>
      <c r="R88">
        <v>86</v>
      </c>
      <c r="S88">
        <v>12.305</v>
      </c>
      <c r="T88">
        <v>52</v>
      </c>
      <c r="U88">
        <v>17.033999999999999</v>
      </c>
      <c r="W88">
        <f t="shared" si="11"/>
        <v>69.599999999999994</v>
      </c>
      <c r="X88">
        <f t="shared" si="12"/>
        <v>52</v>
      </c>
      <c r="Y88">
        <f t="shared" si="13"/>
        <v>86</v>
      </c>
      <c r="Z88">
        <f t="shared" si="14"/>
        <v>3.5502738548518282</v>
      </c>
    </row>
    <row r="89" spans="1:26" x14ac:dyDescent="0.25">
      <c r="A89" s="2">
        <v>150</v>
      </c>
      <c r="B89" s="2">
        <v>62</v>
      </c>
      <c r="C89" s="2">
        <v>18.178000000000001</v>
      </c>
      <c r="D89" s="2">
        <v>84</v>
      </c>
      <c r="E89" s="2">
        <v>9.3539999999999992</v>
      </c>
      <c r="F89" s="2">
        <v>60</v>
      </c>
      <c r="G89" s="2">
        <v>13.026999999999999</v>
      </c>
      <c r="H89" s="2">
        <v>52</v>
      </c>
      <c r="I89">
        <v>7.9109999999999996</v>
      </c>
      <c r="J89">
        <v>78</v>
      </c>
      <c r="K89">
        <v>13.419</v>
      </c>
      <c r="L89">
        <v>80</v>
      </c>
      <c r="M89">
        <v>8.8559999999999999</v>
      </c>
      <c r="N89">
        <v>60</v>
      </c>
      <c r="O89">
        <v>9.89</v>
      </c>
      <c r="P89">
        <v>64</v>
      </c>
      <c r="Q89">
        <v>10.265000000000001</v>
      </c>
      <c r="R89">
        <v>78</v>
      </c>
      <c r="S89">
        <v>12.509</v>
      </c>
      <c r="T89">
        <v>48</v>
      </c>
      <c r="U89">
        <v>10.835000000000001</v>
      </c>
      <c r="W89">
        <f t="shared" si="11"/>
        <v>66.599999999999994</v>
      </c>
      <c r="X89">
        <f t="shared" si="12"/>
        <v>48</v>
      </c>
      <c r="Y89">
        <f t="shared" si="13"/>
        <v>84</v>
      </c>
      <c r="Z89">
        <f t="shared" si="14"/>
        <v>3.9670868124831591</v>
      </c>
    </row>
    <row r="90" spans="1:26" x14ac:dyDescent="0.25">
      <c r="A90" s="2">
        <v>175</v>
      </c>
      <c r="B90" s="2">
        <v>56</v>
      </c>
      <c r="C90" s="2">
        <v>14.461</v>
      </c>
      <c r="D90" s="2">
        <v>70</v>
      </c>
      <c r="E90" s="2">
        <v>14.532999999999999</v>
      </c>
      <c r="F90" s="2">
        <v>64</v>
      </c>
      <c r="G90" s="2">
        <v>13.680999999999999</v>
      </c>
      <c r="H90" s="2">
        <v>82</v>
      </c>
      <c r="I90">
        <v>11.364000000000001</v>
      </c>
      <c r="J90">
        <v>86</v>
      </c>
      <c r="K90">
        <v>0.86</v>
      </c>
      <c r="L90">
        <v>60</v>
      </c>
      <c r="M90">
        <v>14.375</v>
      </c>
      <c r="N90">
        <v>76</v>
      </c>
      <c r="O90">
        <v>10.175000000000001</v>
      </c>
      <c r="P90">
        <v>86</v>
      </c>
      <c r="Q90">
        <v>19.311</v>
      </c>
      <c r="R90">
        <v>64</v>
      </c>
      <c r="S90">
        <v>11.458</v>
      </c>
      <c r="T90">
        <v>72</v>
      </c>
      <c r="U90">
        <v>6.327</v>
      </c>
      <c r="W90">
        <f t="shared" si="11"/>
        <v>71.599999999999994</v>
      </c>
      <c r="X90">
        <f t="shared" si="12"/>
        <v>56</v>
      </c>
      <c r="Y90">
        <f t="shared" si="13"/>
        <v>86</v>
      </c>
      <c r="Z90">
        <f t="shared" si="14"/>
        <v>3.3967304540952012</v>
      </c>
    </row>
    <row r="91" spans="1:26" x14ac:dyDescent="0.25">
      <c r="A91" s="2">
        <v>200</v>
      </c>
      <c r="B91" s="2">
        <v>90</v>
      </c>
      <c r="C91" s="2">
        <v>12.342000000000001</v>
      </c>
      <c r="D91" s="2">
        <v>66</v>
      </c>
      <c r="E91" s="2">
        <v>15.157</v>
      </c>
      <c r="F91" s="2">
        <v>68</v>
      </c>
      <c r="G91" s="2">
        <v>12.819000000000001</v>
      </c>
      <c r="H91" s="2">
        <v>64</v>
      </c>
      <c r="I91">
        <v>8.56</v>
      </c>
      <c r="J91">
        <v>82</v>
      </c>
      <c r="K91">
        <v>6.1020000000000003</v>
      </c>
      <c r="L91">
        <v>84</v>
      </c>
      <c r="M91">
        <v>5.6059999999999999</v>
      </c>
      <c r="N91">
        <v>88</v>
      </c>
      <c r="O91">
        <v>6.69</v>
      </c>
      <c r="P91">
        <v>84</v>
      </c>
      <c r="Q91">
        <v>7.19</v>
      </c>
      <c r="R91">
        <v>76</v>
      </c>
      <c r="S91">
        <v>5.7590000000000003</v>
      </c>
      <c r="T91">
        <v>86</v>
      </c>
      <c r="U91">
        <v>7.0720000000000001</v>
      </c>
      <c r="W91">
        <f t="shared" si="11"/>
        <v>78.8</v>
      </c>
      <c r="X91">
        <f t="shared" si="12"/>
        <v>64</v>
      </c>
      <c r="Y91">
        <f t="shared" si="13"/>
        <v>90</v>
      </c>
      <c r="Z91">
        <f t="shared" si="14"/>
        <v>3.0433899228035508</v>
      </c>
    </row>
    <row r="92" spans="1:26" x14ac:dyDescent="0.25">
      <c r="A92" s="2"/>
      <c r="B92" s="2"/>
      <c r="C92" s="2"/>
      <c r="D92" s="2"/>
      <c r="E92" s="2"/>
      <c r="F92" s="2"/>
      <c r="G92" s="2"/>
    </row>
    <row r="93" spans="1:26" x14ac:dyDescent="0.25">
      <c r="A93" s="2"/>
      <c r="B93" s="2"/>
      <c r="C93" s="2"/>
      <c r="D93" s="2"/>
      <c r="E93" s="2"/>
      <c r="F93" s="2"/>
      <c r="G93" s="2"/>
      <c r="W93" t="s">
        <v>2</v>
      </c>
    </row>
    <row r="94" spans="1:26" x14ac:dyDescent="0.25">
      <c r="A94" s="2"/>
      <c r="B94" s="2" t="s">
        <v>14</v>
      </c>
      <c r="C94" s="2" t="s">
        <v>2</v>
      </c>
      <c r="D94" s="2" t="s">
        <v>1</v>
      </c>
      <c r="E94" s="2" t="s">
        <v>2</v>
      </c>
      <c r="F94" s="2" t="s">
        <v>1</v>
      </c>
      <c r="G94" s="2" t="s">
        <v>2</v>
      </c>
      <c r="H94" t="s">
        <v>1</v>
      </c>
      <c r="I94" t="s">
        <v>2</v>
      </c>
      <c r="J94" t="s">
        <v>1</v>
      </c>
      <c r="K94" t="s">
        <v>2</v>
      </c>
      <c r="L94" t="s">
        <v>1</v>
      </c>
      <c r="M94" t="s">
        <v>2</v>
      </c>
      <c r="N94" t="s">
        <v>1</v>
      </c>
      <c r="O94" t="s">
        <v>2</v>
      </c>
      <c r="P94" t="s">
        <v>1</v>
      </c>
      <c r="Q94" t="s">
        <v>2</v>
      </c>
      <c r="R94" t="s">
        <v>1</v>
      </c>
      <c r="S94" t="s">
        <v>2</v>
      </c>
      <c r="T94" t="s">
        <v>1</v>
      </c>
      <c r="U94" t="s">
        <v>2</v>
      </c>
      <c r="V94" t="s">
        <v>1</v>
      </c>
      <c r="W94" t="s">
        <v>9</v>
      </c>
      <c r="X94" t="s">
        <v>10</v>
      </c>
      <c r="Y94" t="s">
        <v>11</v>
      </c>
      <c r="Z94" t="s">
        <v>17</v>
      </c>
    </row>
    <row r="95" spans="1:26" x14ac:dyDescent="0.25">
      <c r="A95" s="2" t="s">
        <v>15</v>
      </c>
      <c r="B95" s="2">
        <v>1</v>
      </c>
      <c r="C95" s="2">
        <v>100</v>
      </c>
      <c r="D95" s="2">
        <v>11.417999999999999</v>
      </c>
      <c r="E95" s="2">
        <v>98</v>
      </c>
      <c r="F95" s="2">
        <v>11.388</v>
      </c>
      <c r="G95" s="2">
        <v>94</v>
      </c>
      <c r="H95">
        <v>10.869</v>
      </c>
      <c r="I95">
        <v>100</v>
      </c>
      <c r="J95">
        <v>17.602</v>
      </c>
      <c r="K95">
        <v>100</v>
      </c>
      <c r="L95">
        <v>11.795999999999999</v>
      </c>
      <c r="W95">
        <f>AVERAGE(C95,E95,G95,I95,K95,M95,O95,Q95,S95,U95)</f>
        <v>98.4</v>
      </c>
      <c r="X95">
        <f>MIN(C95,E95,G95,I95,K95,M95,O95,Q95,S95,U95)</f>
        <v>94</v>
      </c>
      <c r="Y95">
        <f>MAX(C95,E95,G95,I95,K95,M95,O95,Q95,S95,U95)</f>
        <v>100</v>
      </c>
      <c r="Z95">
        <f>STDEV(C95,E95,G95,I95,K95,M95,O95,Q95,S95,U95)/SQRT(COUNT(C95,E95,G95,I95,K95,M95,O95,Q95,S95,U95))</f>
        <v>1.16619037896906</v>
      </c>
    </row>
    <row r="96" spans="1:26" x14ac:dyDescent="0.25">
      <c r="A96" s="2"/>
      <c r="B96" s="2">
        <v>1.5</v>
      </c>
      <c r="C96" s="2">
        <v>100</v>
      </c>
      <c r="D96" s="2">
        <v>8.8209999999999997</v>
      </c>
      <c r="E96" s="2">
        <v>100</v>
      </c>
      <c r="F96" s="2">
        <v>7.6719999999999997</v>
      </c>
      <c r="G96" s="2">
        <v>100</v>
      </c>
      <c r="H96">
        <v>9.0519999999999996</v>
      </c>
      <c r="I96">
        <v>100</v>
      </c>
      <c r="J96">
        <v>9.4649999999999999</v>
      </c>
      <c r="K96">
        <v>100</v>
      </c>
      <c r="L96">
        <v>8.4670000000000005</v>
      </c>
      <c r="W96">
        <f t="shared" ref="W96:W102" si="15">AVERAGE(C96,E96,G96,I96,K96,M96,O96,Q96,S96,U96)</f>
        <v>100</v>
      </c>
      <c r="X96">
        <f t="shared" ref="X96:X102" si="16">MIN(C96,E96,G96,I96,K96,M96,O96,Q96,S96,U96)</f>
        <v>100</v>
      </c>
      <c r="Y96">
        <f t="shared" ref="Y96:Y102" si="17">MAX(C96,E96,G96,I96,K96,M96,O96,Q96,S96,U96)</f>
        <v>100</v>
      </c>
      <c r="Z96">
        <f t="shared" ref="Z96:Z102" si="18">STDEV(C96,E96,G96,I96,K96,M96,O96,Q96,S96,U96)/SQRT(COUNT(C96,E96,G96,I96,K96,M96,O96,Q96,S96,U96))</f>
        <v>0</v>
      </c>
    </row>
    <row r="97" spans="1:26" x14ac:dyDescent="0.25">
      <c r="A97" s="2"/>
      <c r="B97" s="2">
        <v>2</v>
      </c>
      <c r="C97" s="2">
        <v>100</v>
      </c>
      <c r="D97" s="2">
        <v>6.585</v>
      </c>
      <c r="E97" s="2">
        <v>98</v>
      </c>
      <c r="F97" s="2">
        <v>6.2069999999999999</v>
      </c>
      <c r="G97" s="2">
        <v>100</v>
      </c>
      <c r="H97">
        <v>7.4169999999999998</v>
      </c>
      <c r="I97">
        <v>98</v>
      </c>
      <c r="J97">
        <v>6.657</v>
      </c>
      <c r="K97">
        <v>98</v>
      </c>
      <c r="L97">
        <v>7.0819999999999999</v>
      </c>
      <c r="W97">
        <f t="shared" si="15"/>
        <v>98.8</v>
      </c>
      <c r="X97">
        <f t="shared" si="16"/>
        <v>98</v>
      </c>
      <c r="Y97">
        <f t="shared" si="17"/>
        <v>100</v>
      </c>
      <c r="Z97">
        <f t="shared" si="18"/>
        <v>0.48989794855663554</v>
      </c>
    </row>
    <row r="98" spans="1:26" x14ac:dyDescent="0.25">
      <c r="A98" s="2"/>
      <c r="B98" s="2">
        <v>2.25</v>
      </c>
      <c r="C98" s="2">
        <v>100</v>
      </c>
      <c r="D98" s="2">
        <v>6.15</v>
      </c>
      <c r="E98" s="2">
        <v>100</v>
      </c>
      <c r="F98" s="2">
        <v>6.0720000000000001</v>
      </c>
      <c r="G98" s="2">
        <v>100</v>
      </c>
      <c r="H98">
        <v>6.0149999999999997</v>
      </c>
      <c r="I98">
        <v>98</v>
      </c>
      <c r="J98">
        <v>10.541</v>
      </c>
      <c r="K98">
        <v>100</v>
      </c>
      <c r="L98">
        <v>6.0819999999999999</v>
      </c>
      <c r="W98" s="4">
        <f t="shared" si="15"/>
        <v>99.6</v>
      </c>
      <c r="X98" s="4">
        <f t="shared" si="16"/>
        <v>98</v>
      </c>
      <c r="Y98" s="4">
        <f t="shared" si="17"/>
        <v>100</v>
      </c>
      <c r="Z98" s="4">
        <f t="shared" si="18"/>
        <v>0.39999999999999997</v>
      </c>
    </row>
    <row r="99" spans="1:26" x14ac:dyDescent="0.25">
      <c r="A99" s="3" t="s">
        <v>16</v>
      </c>
      <c r="B99" s="3">
        <v>1</v>
      </c>
      <c r="C99" s="3">
        <v>84</v>
      </c>
      <c r="D99" s="2">
        <v>10.167</v>
      </c>
      <c r="E99" s="3">
        <v>88</v>
      </c>
      <c r="F99" s="2">
        <v>8.6010000000000009</v>
      </c>
      <c r="G99" s="3">
        <v>100</v>
      </c>
      <c r="H99" s="1">
        <v>9.8450000000000006</v>
      </c>
      <c r="I99" s="1">
        <v>72</v>
      </c>
      <c r="J99" s="1">
        <v>9.2789999999999999</v>
      </c>
      <c r="K99" s="1">
        <v>84</v>
      </c>
      <c r="L99" s="1">
        <v>10.067</v>
      </c>
      <c r="M99" s="6">
        <v>82</v>
      </c>
      <c r="N99" s="6">
        <v>8.6229999999999993</v>
      </c>
      <c r="O99" s="6">
        <v>88</v>
      </c>
      <c r="P99">
        <v>8.5489999999999995</v>
      </c>
      <c r="Q99">
        <v>82</v>
      </c>
      <c r="R99">
        <v>12.544</v>
      </c>
      <c r="S99">
        <v>90</v>
      </c>
      <c r="T99">
        <v>7.9050000000000002</v>
      </c>
      <c r="U99">
        <v>82</v>
      </c>
      <c r="V99">
        <v>9.2970000000000006</v>
      </c>
      <c r="W99" s="5">
        <f>AVERAGE(C99,E99,G99,I99,K99,M99,O99,Q99,S99,U99)</f>
        <v>85.2</v>
      </c>
      <c r="X99" s="5">
        <f>MIN(C99,E99,G99,I99,K99,M99,O99,Q99,S99,U99)</f>
        <v>72</v>
      </c>
      <c r="Y99" s="5">
        <f>MAX(C99,E99,G99,I99,K99,M99,O99,Q99,S99,U99)</f>
        <v>100</v>
      </c>
      <c r="Z99" s="5">
        <f>STDEV(C99,E99,G99,I99,K99,M99,O99,Q99,S99,U99)/SQRT(COUNT(C99,E99,G99,I99,K99,M99,O99,Q99,S99,U99))</f>
        <v>2.2744962812309302</v>
      </c>
    </row>
    <row r="100" spans="1:26" x14ac:dyDescent="0.25">
      <c r="A100" s="2"/>
      <c r="B100" s="2">
        <v>1.5</v>
      </c>
      <c r="C100" s="2">
        <v>74</v>
      </c>
      <c r="D100" s="2">
        <v>6.891</v>
      </c>
      <c r="E100" s="2">
        <v>74</v>
      </c>
      <c r="F100" s="2">
        <v>7.4619999999999997</v>
      </c>
      <c r="G100" s="2">
        <v>96</v>
      </c>
      <c r="H100">
        <v>10.612</v>
      </c>
      <c r="I100">
        <v>94</v>
      </c>
      <c r="J100">
        <v>7.5389999999999997</v>
      </c>
      <c r="K100">
        <v>100</v>
      </c>
      <c r="L100">
        <v>7.1749999999999998</v>
      </c>
      <c r="M100">
        <v>98</v>
      </c>
      <c r="N100">
        <v>6.8319999999999999</v>
      </c>
      <c r="O100">
        <v>96</v>
      </c>
      <c r="P100">
        <v>7.2519999999999998</v>
      </c>
      <c r="Q100">
        <v>72</v>
      </c>
      <c r="R100">
        <v>7.3970000000000002</v>
      </c>
      <c r="S100">
        <v>90</v>
      </c>
      <c r="T100">
        <v>10.72</v>
      </c>
      <c r="U100">
        <v>86</v>
      </c>
      <c r="V100">
        <v>7.3390000000000004</v>
      </c>
      <c r="W100">
        <f t="shared" si="15"/>
        <v>88</v>
      </c>
      <c r="X100">
        <f t="shared" si="16"/>
        <v>72</v>
      </c>
      <c r="Y100">
        <f t="shared" si="17"/>
        <v>100</v>
      </c>
      <c r="Z100">
        <f t="shared" si="18"/>
        <v>3.4383458555273672</v>
      </c>
    </row>
    <row r="101" spans="1:26" x14ac:dyDescent="0.25">
      <c r="A101" s="2"/>
      <c r="B101" s="2">
        <v>2</v>
      </c>
      <c r="C101" s="2">
        <v>98</v>
      </c>
      <c r="D101" s="2">
        <v>7.1689999999999996</v>
      </c>
      <c r="E101" s="2">
        <v>98</v>
      </c>
      <c r="F101" s="2">
        <v>6.66</v>
      </c>
      <c r="G101" s="2">
        <v>100</v>
      </c>
      <c r="H101">
        <v>6.2409999999999997</v>
      </c>
      <c r="I101">
        <v>98</v>
      </c>
      <c r="J101">
        <v>6.226</v>
      </c>
      <c r="K101">
        <v>100</v>
      </c>
      <c r="L101">
        <v>6.0339999999999998</v>
      </c>
      <c r="M101">
        <v>100</v>
      </c>
      <c r="N101">
        <v>5.9119999999999999</v>
      </c>
      <c r="O101">
        <v>72</v>
      </c>
      <c r="P101">
        <v>6.5350000000000001</v>
      </c>
      <c r="Q101">
        <v>94</v>
      </c>
      <c r="R101">
        <v>7.0579999999999998</v>
      </c>
      <c r="S101">
        <v>96</v>
      </c>
      <c r="T101">
        <v>6.7110000000000003</v>
      </c>
      <c r="U101">
        <v>96</v>
      </c>
      <c r="V101">
        <v>6.5940000000000003</v>
      </c>
      <c r="W101">
        <f t="shared" si="15"/>
        <v>95.2</v>
      </c>
      <c r="X101">
        <f t="shared" si="16"/>
        <v>72</v>
      </c>
      <c r="Y101">
        <f t="shared" si="17"/>
        <v>100</v>
      </c>
      <c r="Z101">
        <f t="shared" si="18"/>
        <v>2.6532998322843198</v>
      </c>
    </row>
    <row r="102" spans="1:26" x14ac:dyDescent="0.25">
      <c r="A102" s="2"/>
      <c r="B102" s="2">
        <v>2.25</v>
      </c>
      <c r="C102" s="2">
        <v>100</v>
      </c>
      <c r="D102" s="2">
        <v>6.3719999999999999</v>
      </c>
      <c r="E102" s="2">
        <v>92</v>
      </c>
      <c r="F102" s="2">
        <v>6.5650000000000004</v>
      </c>
      <c r="G102" s="2">
        <v>94</v>
      </c>
      <c r="H102">
        <v>14.699</v>
      </c>
      <c r="I102">
        <v>98</v>
      </c>
      <c r="J102">
        <v>6.7850000000000001</v>
      </c>
      <c r="K102">
        <v>98</v>
      </c>
      <c r="L102">
        <v>5.5039999999999996</v>
      </c>
      <c r="M102">
        <v>100</v>
      </c>
      <c r="N102">
        <v>5.8380000000000001</v>
      </c>
      <c r="O102">
        <v>98</v>
      </c>
      <c r="P102">
        <v>5.9640000000000004</v>
      </c>
      <c r="Q102">
        <v>96</v>
      </c>
      <c r="R102">
        <v>6.016</v>
      </c>
      <c r="S102">
        <v>98</v>
      </c>
      <c r="T102">
        <v>6.7530000000000001</v>
      </c>
      <c r="U102">
        <v>90</v>
      </c>
      <c r="V102">
        <v>6.4009999999999998</v>
      </c>
      <c r="W102">
        <f t="shared" si="15"/>
        <v>96.4</v>
      </c>
      <c r="X102">
        <f t="shared" si="16"/>
        <v>90</v>
      </c>
      <c r="Y102">
        <f t="shared" si="17"/>
        <v>100</v>
      </c>
      <c r="Z102">
        <f t="shared" si="18"/>
        <v>1.0666666666666667</v>
      </c>
    </row>
    <row r="103" spans="1:26" x14ac:dyDescent="0.25">
      <c r="A103" s="2"/>
      <c r="B103" s="2"/>
      <c r="C103" s="2"/>
      <c r="D103" s="2"/>
      <c r="E103" s="2"/>
      <c r="F103" s="2"/>
      <c r="G103" s="2"/>
    </row>
    <row r="105" spans="1:26" x14ac:dyDescent="0.25">
      <c r="B105" t="s">
        <v>6</v>
      </c>
      <c r="D105" t="s">
        <v>7</v>
      </c>
      <c r="F105" t="s">
        <v>8</v>
      </c>
    </row>
    <row r="106" spans="1:26" x14ac:dyDescent="0.25">
      <c r="A106" t="s">
        <v>0</v>
      </c>
      <c r="B106" t="s">
        <v>2</v>
      </c>
      <c r="C106" t="s">
        <v>1</v>
      </c>
      <c r="D106" t="s">
        <v>2</v>
      </c>
      <c r="E106" t="s">
        <v>1</v>
      </c>
      <c r="F106" t="s">
        <v>2</v>
      </c>
      <c r="G106" t="s">
        <v>1</v>
      </c>
      <c r="H106" t="s">
        <v>2</v>
      </c>
      <c r="I106" t="s">
        <v>1</v>
      </c>
      <c r="J106" t="s">
        <v>2</v>
      </c>
      <c r="K106" t="s">
        <v>1</v>
      </c>
      <c r="L106" t="s">
        <v>2</v>
      </c>
      <c r="M106" t="s">
        <v>1</v>
      </c>
      <c r="N106" t="s">
        <v>2</v>
      </c>
      <c r="O106" t="s">
        <v>1</v>
      </c>
      <c r="P106" t="s">
        <v>2</v>
      </c>
      <c r="Q106" t="s">
        <v>1</v>
      </c>
      <c r="R106" t="s">
        <v>2</v>
      </c>
      <c r="S106" t="s">
        <v>1</v>
      </c>
      <c r="T106" t="s">
        <v>2</v>
      </c>
      <c r="U106" t="s">
        <v>1</v>
      </c>
      <c r="W106" t="s">
        <v>9</v>
      </c>
      <c r="X106" t="s">
        <v>10</v>
      </c>
      <c r="Y106" t="s">
        <v>11</v>
      </c>
      <c r="Z106" t="s">
        <v>17</v>
      </c>
    </row>
    <row r="107" spans="1:26" x14ac:dyDescent="0.25">
      <c r="A107">
        <v>1E-3</v>
      </c>
      <c r="B107">
        <v>98</v>
      </c>
      <c r="C107">
        <v>31.149000000000001</v>
      </c>
      <c r="D107">
        <v>100</v>
      </c>
      <c r="E107">
        <v>18.530999999999999</v>
      </c>
      <c r="F107">
        <v>100</v>
      </c>
      <c r="G107">
        <v>12.406000000000001</v>
      </c>
      <c r="H107">
        <v>100</v>
      </c>
      <c r="I107">
        <v>13.188000000000001</v>
      </c>
      <c r="J107">
        <v>100</v>
      </c>
      <c r="K107">
        <v>13.532999999999999</v>
      </c>
      <c r="L107">
        <v>98</v>
      </c>
      <c r="M107">
        <v>12.106</v>
      </c>
      <c r="N107">
        <v>100</v>
      </c>
      <c r="O107">
        <v>15.750999999999999</v>
      </c>
      <c r="P107">
        <v>100</v>
      </c>
      <c r="Q107">
        <v>15.839</v>
      </c>
      <c r="R107">
        <v>100</v>
      </c>
      <c r="S107">
        <v>11.919</v>
      </c>
      <c r="T107">
        <v>100</v>
      </c>
      <c r="U107">
        <v>14.414</v>
      </c>
      <c r="W107">
        <f>AVERAGE(B107,D107,F107,H107,J107,N106,N107,P107,R107,T107)</f>
        <v>99.777777777777771</v>
      </c>
      <c r="X107">
        <f t="shared" ref="X107:X108" si="19">MIN(B107,D107,F107,H107,J107,P105,R105,P107,R107,T107)</f>
        <v>98</v>
      </c>
      <c r="Y107">
        <f t="shared" ref="Y107:Y108" si="20">MAX(B107,D107,F107,H107,J107,P105,R105,P107,R107,T107)</f>
        <v>100</v>
      </c>
      <c r="Z107">
        <f t="shared" ref="Z107:Z108" si="21">STDEV(B107,D107,F107,H107,J107,P105,R105,P107,R107,T107)/SQRT(COUNT(B107,D107,F107,H107,J107,P105,R105,P107,R107,T107))</f>
        <v>0.25</v>
      </c>
    </row>
    <row r="108" spans="1:26" x14ac:dyDescent="0.25">
      <c r="A108">
        <v>2.5000000000000001E-3</v>
      </c>
      <c r="B108">
        <v>96</v>
      </c>
      <c r="C108">
        <v>27.901</v>
      </c>
      <c r="D108">
        <v>92</v>
      </c>
      <c r="E108">
        <v>11.504</v>
      </c>
      <c r="F108">
        <v>98</v>
      </c>
      <c r="G108">
        <v>12.337999999999999</v>
      </c>
      <c r="H108">
        <v>98</v>
      </c>
      <c r="I108">
        <v>21.623999999999999</v>
      </c>
      <c r="J108">
        <v>100</v>
      </c>
      <c r="K108">
        <v>12.461</v>
      </c>
      <c r="L108">
        <v>100</v>
      </c>
      <c r="M108">
        <v>12.98</v>
      </c>
      <c r="N108">
        <v>100</v>
      </c>
      <c r="O108">
        <v>14.085000000000001</v>
      </c>
      <c r="P108">
        <v>100</v>
      </c>
      <c r="Q108">
        <v>13.738</v>
      </c>
      <c r="R108">
        <v>100</v>
      </c>
      <c r="S108">
        <v>13.8</v>
      </c>
      <c r="T108">
        <v>100</v>
      </c>
      <c r="U108">
        <v>11.87</v>
      </c>
      <c r="W108">
        <f>AVERAGE(B108,D108,F108,H108,J108,N107,N108,P108,R108,T108)</f>
        <v>98.4</v>
      </c>
      <c r="X108">
        <f t="shared" si="19"/>
        <v>92</v>
      </c>
      <c r="Y108">
        <f t="shared" si="20"/>
        <v>100</v>
      </c>
      <c r="Z108">
        <f t="shared" si="21"/>
        <v>1</v>
      </c>
    </row>
    <row r="109" spans="1:26" x14ac:dyDescent="0.25">
      <c r="A109">
        <v>5.0000000000000001E-3</v>
      </c>
      <c r="B109">
        <v>92</v>
      </c>
      <c r="C109">
        <v>22.193000000000001</v>
      </c>
      <c r="D109">
        <v>100</v>
      </c>
      <c r="E109">
        <v>15.522</v>
      </c>
      <c r="F109">
        <v>98</v>
      </c>
      <c r="G109">
        <v>37.432000000000002</v>
      </c>
      <c r="H109">
        <v>98</v>
      </c>
      <c r="I109">
        <v>13.78</v>
      </c>
      <c r="J109">
        <v>100</v>
      </c>
      <c r="K109">
        <v>12.12</v>
      </c>
      <c r="L109">
        <v>100</v>
      </c>
      <c r="M109">
        <v>12.59</v>
      </c>
      <c r="N109">
        <v>98</v>
      </c>
      <c r="O109">
        <v>11.055</v>
      </c>
      <c r="P109">
        <v>98</v>
      </c>
      <c r="Q109">
        <v>13.654999999999999</v>
      </c>
      <c r="R109">
        <v>100</v>
      </c>
      <c r="S109">
        <v>10.776999999999999</v>
      </c>
      <c r="T109">
        <v>98</v>
      </c>
      <c r="U109">
        <v>11.143000000000001</v>
      </c>
      <c r="W109">
        <f>AVERAGE(B109,D109,F109,H109,J109,P107,R107,P109,R109,T109)</f>
        <v>98.4</v>
      </c>
      <c r="X109">
        <f>MIN(B109,D109,F109,H109,J109,P107,R107,P109,R109,T109)</f>
        <v>92</v>
      </c>
      <c r="Y109">
        <f>MAX(B109,D109,F109,H109,J109,P107,R107,P109,R109,T109)</f>
        <v>100</v>
      </c>
      <c r="Z109">
        <f>STDEV(B109,D109,F109,H109,J109,P107,R107,P109,R109,T109)/SQRT(COUNT(B109,D109,F109,H109,J109,P107,R107,P109,R109,T109))</f>
        <v>0.77746025264603991</v>
      </c>
    </row>
    <row r="110" spans="1:26" x14ac:dyDescent="0.25">
      <c r="A110">
        <v>0.01</v>
      </c>
      <c r="B110">
        <v>76</v>
      </c>
      <c r="C110">
        <v>25.995000000000001</v>
      </c>
      <c r="D110">
        <v>86</v>
      </c>
      <c r="E110">
        <v>17.638000000000002</v>
      </c>
      <c r="F110">
        <v>96</v>
      </c>
      <c r="G110">
        <v>33.241999999999997</v>
      </c>
      <c r="H110" s="2">
        <v>64</v>
      </c>
      <c r="I110">
        <v>7.8780000000000001</v>
      </c>
      <c r="J110">
        <v>92</v>
      </c>
      <c r="K110">
        <v>10.500999999999999</v>
      </c>
      <c r="L110">
        <v>80</v>
      </c>
      <c r="M110">
        <v>17.378</v>
      </c>
      <c r="N110">
        <v>92</v>
      </c>
      <c r="O110">
        <v>12.395</v>
      </c>
      <c r="P110">
        <v>84</v>
      </c>
      <c r="Q110">
        <v>10.852</v>
      </c>
      <c r="R110">
        <v>64</v>
      </c>
      <c r="S110">
        <v>16.062000000000001</v>
      </c>
      <c r="T110">
        <v>60</v>
      </c>
      <c r="U110">
        <v>11.542999999999999</v>
      </c>
      <c r="W110">
        <f t="shared" ref="W110:W112" si="22">AVERAGE(B110,D110,F110,H110,J110,L110,N110,P110,R110,T110)</f>
        <v>79.400000000000006</v>
      </c>
      <c r="X110">
        <f t="shared" ref="X110:X112" si="23">MIN(B110,D110,F110,H110,J110,L110,N110,P110,R110,T110)</f>
        <v>60</v>
      </c>
      <c r="Y110">
        <f t="shared" ref="Y110:Y112" si="24">MAX(B110,D110,F110,H110,J110,L110,N110,P110,R110,T110)</f>
        <v>96</v>
      </c>
      <c r="Z110">
        <f t="shared" ref="Z110:Z112" si="25">STDEV(B110,D110,F110,H110,J110,L110,N110,P110,R110,T110)/SQRT(COUNT(B110,D110,F110,H110,J110,L110,N110,P110,R110,T110))</f>
        <v>4.1101500378128959</v>
      </c>
    </row>
    <row r="111" spans="1:26" x14ac:dyDescent="0.25">
      <c r="A111">
        <v>1.4999999999999999E-2</v>
      </c>
      <c r="B111">
        <v>52</v>
      </c>
      <c r="C111">
        <v>14.064</v>
      </c>
      <c r="D111">
        <v>62</v>
      </c>
      <c r="E111">
        <v>8.8249999999999993</v>
      </c>
      <c r="F111">
        <v>64</v>
      </c>
      <c r="G111">
        <v>27.114999999999998</v>
      </c>
      <c r="H111" s="2">
        <v>44</v>
      </c>
      <c r="I111">
        <v>12.007999999999999</v>
      </c>
      <c r="J111" s="2">
        <v>52</v>
      </c>
      <c r="K111">
        <v>13.000999999999999</v>
      </c>
      <c r="L111">
        <v>26</v>
      </c>
      <c r="M111">
        <v>9.4090000000000007</v>
      </c>
      <c r="N111">
        <v>70</v>
      </c>
      <c r="O111">
        <v>13.061</v>
      </c>
      <c r="P111">
        <v>84</v>
      </c>
      <c r="Q111">
        <v>14.393000000000001</v>
      </c>
      <c r="R111">
        <v>80</v>
      </c>
      <c r="S111">
        <v>10.75</v>
      </c>
      <c r="T111">
        <v>58</v>
      </c>
      <c r="U111">
        <v>17.427</v>
      </c>
      <c r="W111">
        <f t="shared" si="22"/>
        <v>59.2</v>
      </c>
      <c r="X111">
        <f t="shared" si="23"/>
        <v>26</v>
      </c>
      <c r="Y111">
        <f t="shared" si="24"/>
        <v>84</v>
      </c>
      <c r="Z111">
        <f t="shared" si="25"/>
        <v>5.4094567400268758</v>
      </c>
    </row>
    <row r="112" spans="1:26" x14ac:dyDescent="0.25">
      <c r="A112">
        <v>0.02</v>
      </c>
      <c r="B112">
        <v>20</v>
      </c>
      <c r="C112">
        <v>49.353999999999999</v>
      </c>
      <c r="D112">
        <v>60</v>
      </c>
      <c r="E112">
        <v>12.147</v>
      </c>
      <c r="F112">
        <v>20</v>
      </c>
      <c r="G112">
        <v>8.9329999999999998</v>
      </c>
      <c r="H112">
        <v>34</v>
      </c>
      <c r="I112">
        <v>7.9029999999999996</v>
      </c>
      <c r="J112" s="2">
        <v>46</v>
      </c>
      <c r="K112">
        <v>11.069000000000001</v>
      </c>
      <c r="L112">
        <v>48</v>
      </c>
      <c r="M112">
        <v>12.465</v>
      </c>
      <c r="N112">
        <v>54</v>
      </c>
      <c r="O112">
        <v>8.9559999999999995</v>
      </c>
      <c r="P112">
        <v>28</v>
      </c>
      <c r="Q112">
        <v>9.3140000000000001</v>
      </c>
      <c r="R112">
        <v>34</v>
      </c>
      <c r="S112">
        <v>12.587</v>
      </c>
      <c r="T112">
        <v>46</v>
      </c>
      <c r="U112">
        <v>10.86</v>
      </c>
      <c r="W112">
        <f t="shared" si="22"/>
        <v>39</v>
      </c>
      <c r="X112">
        <f t="shared" si="23"/>
        <v>20</v>
      </c>
      <c r="Y112">
        <f t="shared" si="24"/>
        <v>60</v>
      </c>
      <c r="Z112">
        <f t="shared" si="25"/>
        <v>4.3944409327138656</v>
      </c>
    </row>
    <row r="113" spans="1:26" x14ac:dyDescent="0.25">
      <c r="A113">
        <v>2.5000000000000001E-2</v>
      </c>
      <c r="B113">
        <v>14</v>
      </c>
      <c r="C113">
        <v>7.5170000000000003</v>
      </c>
      <c r="D113">
        <v>8</v>
      </c>
      <c r="E113">
        <v>13.644</v>
      </c>
      <c r="F113">
        <v>16</v>
      </c>
      <c r="G113">
        <v>25.077000000000002</v>
      </c>
      <c r="H113" s="2">
        <v>34</v>
      </c>
      <c r="I113">
        <v>9.577</v>
      </c>
      <c r="J113">
        <v>22</v>
      </c>
      <c r="K113">
        <v>5.59</v>
      </c>
      <c r="L113">
        <v>38</v>
      </c>
      <c r="M113">
        <v>7.1909999999999998</v>
      </c>
      <c r="N113">
        <v>34</v>
      </c>
      <c r="O113">
        <v>10.279</v>
      </c>
      <c r="P113">
        <v>50</v>
      </c>
      <c r="Q113">
        <v>7.6680000000000001</v>
      </c>
      <c r="R113">
        <v>42</v>
      </c>
      <c r="S113">
        <v>8.6959999999999997</v>
      </c>
      <c r="T113">
        <v>36</v>
      </c>
      <c r="U113">
        <v>9.8030000000000008</v>
      </c>
      <c r="W113">
        <f>AVERAGE(B113,D113,F113,H113,J113,L113,N113,P113,R113,T113)</f>
        <v>29.4</v>
      </c>
      <c r="X113">
        <f>MIN(B113,D113,F113,H113,J113,L113,N113,P113,R113,T113)</f>
        <v>8</v>
      </c>
      <c r="Y113">
        <f>MAX(B113,D113,F113,H113,J113,L113,N113,P113,R113,T113)</f>
        <v>50</v>
      </c>
      <c r="Z113">
        <f>STDEV(B113,D113,F113,H113,J113,L113,N113,P113,R113,T113)/SQRT(COUNT(B113,D113,F113,H113,J113,L113,N113,P113,R113,T113))</f>
        <v>4.3107101760872553</v>
      </c>
    </row>
  </sheetData>
  <pageMargins left="0.7" right="0.7" top="0.75" bottom="0.75" header="0.3" footer="0.3"/>
  <pageSetup paperSize="9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J</dc:creator>
  <cp:lastModifiedBy>Ben J</cp:lastModifiedBy>
  <dcterms:created xsi:type="dcterms:W3CDTF">2015-06-05T18:17:20Z</dcterms:created>
  <dcterms:modified xsi:type="dcterms:W3CDTF">2022-05-18T22:15:48Z</dcterms:modified>
</cp:coreProperties>
</file>