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02/"/>
    </mc:Choice>
  </mc:AlternateContent>
  <xr:revisionPtr revIDLastSave="0" documentId="13_ncr:1_{62C23C75-101B-E14D-B578-614FBBD5B16C}" xr6:coauthVersionLast="37" xr6:coauthVersionMax="37" xr10:uidLastSave="{00000000-0000-0000-0000-000000000000}"/>
  <bookViews>
    <workbookView xWindow="0" yWindow="460" windowWidth="25600" windowHeight="15540" xr2:uid="{6B2BACE4-D29B-AC4D-90BF-6B88B76DFC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 l="1"/>
  <c r="E6" i="1"/>
  <c r="E5" i="1"/>
  <c r="E4" i="1"/>
  <c r="E3" i="1"/>
  <c r="E2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P4" i="1"/>
  <c r="P6" i="1"/>
  <c r="P7" i="1"/>
  <c r="P2" i="1"/>
  <c r="G5" i="1"/>
  <c r="P5" i="1" s="1"/>
  <c r="H4" i="1"/>
  <c r="G3" i="1"/>
  <c r="P3" i="1" s="1"/>
  <c r="B3" i="1"/>
  <c r="L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F8" i="1"/>
  <c r="F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L4" i="1"/>
  <c r="L5" i="1" s="1"/>
  <c r="L6" i="1"/>
  <c r="L7" i="1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I4" i="1"/>
  <c r="K4" i="1" s="1"/>
  <c r="M4" i="1" s="1"/>
  <c r="N4" i="1" s="1"/>
  <c r="O4" i="1" s="1"/>
  <c r="J4" i="1"/>
  <c r="I3" i="1"/>
  <c r="J3" i="1"/>
  <c r="K3" i="1" s="1"/>
  <c r="M3" i="1" s="1"/>
  <c r="I5" i="1"/>
  <c r="J5" i="1"/>
  <c r="K5" i="1"/>
  <c r="M5" i="1" s="1"/>
  <c r="N5" i="1" s="1"/>
  <c r="I6" i="1"/>
  <c r="K6" i="1" s="1"/>
  <c r="M6" i="1" s="1"/>
  <c r="J6" i="1"/>
  <c r="I7" i="1"/>
  <c r="K7" i="1" s="1"/>
  <c r="M7" i="1" s="1"/>
  <c r="N7" i="1" s="1"/>
  <c r="O7" i="1" s="1"/>
  <c r="J7" i="1"/>
  <c r="I8" i="1"/>
  <c r="J8" i="1"/>
  <c r="K8" i="1" s="1"/>
  <c r="M8" i="1" s="1"/>
  <c r="I9" i="1"/>
  <c r="J9" i="1"/>
  <c r="K9" i="1"/>
  <c r="M9" i="1" s="1"/>
  <c r="I10" i="1"/>
  <c r="K10" i="1" s="1"/>
  <c r="M10" i="1" s="1"/>
  <c r="J10" i="1"/>
  <c r="I11" i="1"/>
  <c r="K11" i="1" s="1"/>
  <c r="M11" i="1" s="1"/>
  <c r="J11" i="1"/>
  <c r="I12" i="1"/>
  <c r="J12" i="1"/>
  <c r="K12" i="1" s="1"/>
  <c r="M12" i="1" s="1"/>
  <c r="I13" i="1"/>
  <c r="J13" i="1"/>
  <c r="K13" i="1"/>
  <c r="M13" i="1" s="1"/>
  <c r="I14" i="1"/>
  <c r="K14" i="1" s="1"/>
  <c r="M14" i="1" s="1"/>
  <c r="J14" i="1"/>
  <c r="I15" i="1"/>
  <c r="K15" i="1" s="1"/>
  <c r="M15" i="1" s="1"/>
  <c r="J15" i="1"/>
  <c r="I16" i="1"/>
  <c r="J16" i="1"/>
  <c r="K16" i="1" s="1"/>
  <c r="M16" i="1" s="1"/>
  <c r="I17" i="1"/>
  <c r="J17" i="1"/>
  <c r="K17" i="1"/>
  <c r="M17" i="1" s="1"/>
  <c r="I18" i="1"/>
  <c r="K18" i="1" s="1"/>
  <c r="M18" i="1" s="1"/>
  <c r="J18" i="1"/>
  <c r="I19" i="1"/>
  <c r="K19" i="1" s="1"/>
  <c r="M19" i="1" s="1"/>
  <c r="J19" i="1"/>
  <c r="I20" i="1"/>
  <c r="J20" i="1"/>
  <c r="K20" i="1" s="1"/>
  <c r="M20" i="1" s="1"/>
  <c r="I21" i="1"/>
  <c r="J21" i="1"/>
  <c r="K21" i="1"/>
  <c r="M21" i="1" s="1"/>
  <c r="I22" i="1"/>
  <c r="K22" i="1" s="1"/>
  <c r="M22" i="1" s="1"/>
  <c r="J22" i="1"/>
  <c r="I23" i="1"/>
  <c r="K23" i="1" s="1"/>
  <c r="M23" i="1" s="1"/>
  <c r="J23" i="1"/>
  <c r="I24" i="1"/>
  <c r="J24" i="1"/>
  <c r="K24" i="1" s="1"/>
  <c r="M24" i="1" s="1"/>
  <c r="I25" i="1"/>
  <c r="J25" i="1"/>
  <c r="K25" i="1"/>
  <c r="M25" i="1" s="1"/>
  <c r="I26" i="1"/>
  <c r="K26" i="1" s="1"/>
  <c r="M26" i="1" s="1"/>
  <c r="J26" i="1"/>
  <c r="I27" i="1"/>
  <c r="K27" i="1" s="1"/>
  <c r="M27" i="1" s="1"/>
  <c r="J27" i="1"/>
  <c r="I28" i="1"/>
  <c r="J28" i="1"/>
  <c r="K28" i="1" s="1"/>
  <c r="M28" i="1" s="1"/>
  <c r="I29" i="1"/>
  <c r="J29" i="1"/>
  <c r="K29" i="1"/>
  <c r="M29" i="1" s="1"/>
  <c r="I30" i="1"/>
  <c r="K30" i="1" s="1"/>
  <c r="M30" i="1" s="1"/>
  <c r="J30" i="1"/>
  <c r="I31" i="1"/>
  <c r="K31" i="1" s="1"/>
  <c r="M31" i="1" s="1"/>
  <c r="J31" i="1"/>
  <c r="I32" i="1"/>
  <c r="J32" i="1"/>
  <c r="K32" i="1" s="1"/>
  <c r="M32" i="1" s="1"/>
  <c r="I2" i="1"/>
  <c r="J2" i="1"/>
  <c r="K2" i="1"/>
  <c r="M2" i="1" s="1"/>
  <c r="C8" i="1"/>
  <c r="P8" i="1" s="1"/>
  <c r="O5" i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P33" i="1" l="1"/>
  <c r="E34" i="1"/>
  <c r="N8" i="1"/>
  <c r="O8" i="1" s="1"/>
  <c r="N6" i="1"/>
  <c r="O6" i="1" s="1"/>
  <c r="N3" i="1"/>
  <c r="O3" i="1" s="1"/>
  <c r="M33" i="1"/>
  <c r="N33" i="1" s="1"/>
  <c r="O33" i="1" s="1"/>
  <c r="L34" i="1"/>
  <c r="C9" i="1"/>
  <c r="P9" i="1" l="1"/>
  <c r="C10" i="1"/>
  <c r="M34" i="1"/>
  <c r="N34" i="1" s="1"/>
  <c r="O34" i="1" s="1"/>
  <c r="L35" i="1"/>
  <c r="N9" i="1"/>
  <c r="O9" i="1" s="1"/>
  <c r="E35" i="1"/>
  <c r="P34" i="1"/>
  <c r="L36" i="1" l="1"/>
  <c r="M35" i="1"/>
  <c r="N35" i="1" s="1"/>
  <c r="O35" i="1" s="1"/>
  <c r="P10" i="1"/>
  <c r="C11" i="1"/>
  <c r="N10" i="1"/>
  <c r="O10" i="1" s="1"/>
  <c r="E36" i="1"/>
  <c r="P35" i="1"/>
  <c r="P11" i="1" l="1"/>
  <c r="C12" i="1"/>
  <c r="N11" i="1"/>
  <c r="O11" i="1" s="1"/>
  <c r="E37" i="1"/>
  <c r="P36" i="1"/>
  <c r="M36" i="1"/>
  <c r="N36" i="1" s="1"/>
  <c r="O36" i="1" s="1"/>
  <c r="L37" i="1"/>
  <c r="P37" i="1" l="1"/>
  <c r="E38" i="1"/>
  <c r="M37" i="1"/>
  <c r="N37" i="1" s="1"/>
  <c r="O37" i="1" s="1"/>
  <c r="L38" i="1"/>
  <c r="P12" i="1"/>
  <c r="C13" i="1"/>
  <c r="N12" i="1"/>
  <c r="O12" i="1" s="1"/>
  <c r="M38" i="1" l="1"/>
  <c r="N38" i="1" s="1"/>
  <c r="O38" i="1" s="1"/>
  <c r="L39" i="1"/>
  <c r="P13" i="1"/>
  <c r="C14" i="1"/>
  <c r="N13" i="1"/>
  <c r="O13" i="1" s="1"/>
  <c r="E39" i="1"/>
  <c r="P38" i="1"/>
  <c r="L40" i="1" l="1"/>
  <c r="M39" i="1"/>
  <c r="N39" i="1" s="1"/>
  <c r="O39" i="1" s="1"/>
  <c r="P14" i="1"/>
  <c r="C15" i="1"/>
  <c r="N14" i="1"/>
  <c r="O14" i="1" s="1"/>
  <c r="P39" i="1"/>
  <c r="E40" i="1"/>
  <c r="P15" i="1" l="1"/>
  <c r="C16" i="1"/>
  <c r="N15" i="1"/>
  <c r="O15" i="1" s="1"/>
  <c r="E41" i="1"/>
  <c r="P40" i="1"/>
  <c r="M40" i="1"/>
  <c r="N40" i="1" s="1"/>
  <c r="O40" i="1" s="1"/>
  <c r="L41" i="1"/>
  <c r="P41" i="1" l="1"/>
  <c r="E42" i="1"/>
  <c r="L42" i="1"/>
  <c r="M41" i="1"/>
  <c r="N41" i="1" s="1"/>
  <c r="O41" i="1" s="1"/>
  <c r="P16" i="1"/>
  <c r="C17" i="1"/>
  <c r="N16" i="1"/>
  <c r="O16" i="1" s="1"/>
  <c r="M42" i="1" l="1"/>
  <c r="N42" i="1" s="1"/>
  <c r="O42" i="1" s="1"/>
  <c r="L43" i="1"/>
  <c r="P17" i="1"/>
  <c r="C18" i="1"/>
  <c r="N17" i="1"/>
  <c r="O17" i="1" s="1"/>
  <c r="E43" i="1"/>
  <c r="P42" i="1"/>
  <c r="E44" i="1" l="1"/>
  <c r="P43" i="1"/>
  <c r="L44" i="1"/>
  <c r="M43" i="1"/>
  <c r="N43" i="1" s="1"/>
  <c r="O43" i="1" s="1"/>
  <c r="P18" i="1"/>
  <c r="C19" i="1"/>
  <c r="N18" i="1"/>
  <c r="O18" i="1" s="1"/>
  <c r="M44" i="1" l="1"/>
  <c r="N44" i="1" s="1"/>
  <c r="O44" i="1" s="1"/>
  <c r="L45" i="1"/>
  <c r="P19" i="1"/>
  <c r="C20" i="1"/>
  <c r="N19" i="1"/>
  <c r="O19" i="1" s="1"/>
  <c r="E45" i="1"/>
  <c r="P44" i="1"/>
  <c r="P20" i="1" l="1"/>
  <c r="C21" i="1"/>
  <c r="N20" i="1"/>
  <c r="O20" i="1" s="1"/>
  <c r="P45" i="1"/>
  <c r="E46" i="1"/>
  <c r="L46" i="1"/>
  <c r="M45" i="1"/>
  <c r="N45" i="1" s="1"/>
  <c r="O45" i="1" s="1"/>
  <c r="M46" i="1" l="1"/>
  <c r="N46" i="1" s="1"/>
  <c r="O46" i="1" s="1"/>
  <c r="L47" i="1"/>
  <c r="P21" i="1"/>
  <c r="C22" i="1"/>
  <c r="N21" i="1"/>
  <c r="O21" i="1" s="1"/>
  <c r="E47" i="1"/>
  <c r="P46" i="1"/>
  <c r="P47" i="1" l="1"/>
  <c r="E48" i="1"/>
  <c r="L48" i="1"/>
  <c r="M47" i="1"/>
  <c r="N47" i="1" s="1"/>
  <c r="O47" i="1" s="1"/>
  <c r="P22" i="1"/>
  <c r="C23" i="1"/>
  <c r="N22" i="1"/>
  <c r="O22" i="1" s="1"/>
  <c r="M48" i="1" l="1"/>
  <c r="N48" i="1" s="1"/>
  <c r="O48" i="1" s="1"/>
  <c r="L49" i="1"/>
  <c r="P23" i="1"/>
  <c r="C24" i="1"/>
  <c r="N23" i="1"/>
  <c r="O23" i="1" s="1"/>
  <c r="E49" i="1"/>
  <c r="P48" i="1"/>
  <c r="P24" i="1" l="1"/>
  <c r="C25" i="1"/>
  <c r="N24" i="1"/>
  <c r="O24" i="1" s="1"/>
  <c r="P49" i="1"/>
  <c r="E50" i="1"/>
  <c r="L50" i="1"/>
  <c r="M49" i="1"/>
  <c r="N49" i="1" s="1"/>
  <c r="O49" i="1" s="1"/>
  <c r="M50" i="1" l="1"/>
  <c r="N50" i="1" s="1"/>
  <c r="O50" i="1" s="1"/>
  <c r="L51" i="1"/>
  <c r="P25" i="1"/>
  <c r="C26" i="1"/>
  <c r="N25" i="1"/>
  <c r="O25" i="1" s="1"/>
  <c r="E51" i="1"/>
  <c r="P50" i="1"/>
  <c r="P26" i="1" l="1"/>
  <c r="C27" i="1"/>
  <c r="N26" i="1"/>
  <c r="O26" i="1" s="1"/>
  <c r="E52" i="1"/>
  <c r="P51" i="1"/>
  <c r="L52" i="1"/>
  <c r="M51" i="1"/>
  <c r="N51" i="1" s="1"/>
  <c r="O51" i="1" s="1"/>
  <c r="M52" i="1" l="1"/>
  <c r="N52" i="1" s="1"/>
  <c r="O52" i="1" s="1"/>
  <c r="L53" i="1"/>
  <c r="E53" i="1"/>
  <c r="P52" i="1"/>
  <c r="P27" i="1"/>
  <c r="C28" i="1"/>
  <c r="N27" i="1"/>
  <c r="O27" i="1" s="1"/>
  <c r="P53" i="1" l="1"/>
  <c r="E54" i="1"/>
  <c r="P28" i="1"/>
  <c r="C29" i="1"/>
  <c r="N28" i="1"/>
  <c r="O28" i="1" s="1"/>
  <c r="L54" i="1"/>
  <c r="M53" i="1"/>
  <c r="N53" i="1" s="1"/>
  <c r="O53" i="1" s="1"/>
  <c r="P29" i="1" l="1"/>
  <c r="C30" i="1"/>
  <c r="N29" i="1"/>
  <c r="O29" i="1" s="1"/>
  <c r="M54" i="1"/>
  <c r="N54" i="1" s="1"/>
  <c r="O54" i="1" s="1"/>
  <c r="L55" i="1"/>
  <c r="E55" i="1"/>
  <c r="P54" i="1"/>
  <c r="P55" i="1" l="1"/>
  <c r="E56" i="1"/>
  <c r="P30" i="1"/>
  <c r="C31" i="1"/>
  <c r="N30" i="1"/>
  <c r="O30" i="1" s="1"/>
  <c r="L56" i="1"/>
  <c r="M55" i="1"/>
  <c r="N55" i="1" s="1"/>
  <c r="O55" i="1" s="1"/>
  <c r="M56" i="1" l="1"/>
  <c r="N56" i="1" s="1"/>
  <c r="O56" i="1" s="1"/>
  <c r="L57" i="1"/>
  <c r="P31" i="1"/>
  <c r="C32" i="1"/>
  <c r="N31" i="1"/>
  <c r="O31" i="1" s="1"/>
  <c r="E57" i="1"/>
  <c r="P56" i="1"/>
  <c r="P57" i="1" l="1"/>
  <c r="E58" i="1"/>
  <c r="P32" i="1"/>
  <c r="N32" i="1"/>
  <c r="O32" i="1" s="1"/>
  <c r="L58" i="1"/>
  <c r="M57" i="1"/>
  <c r="N57" i="1" s="1"/>
  <c r="O57" i="1" s="1"/>
  <c r="E59" i="1" l="1"/>
  <c r="P58" i="1"/>
  <c r="M58" i="1"/>
  <c r="N58" i="1" s="1"/>
  <c r="O58" i="1" s="1"/>
  <c r="L59" i="1"/>
  <c r="L60" i="1" l="1"/>
  <c r="M59" i="1"/>
  <c r="N59" i="1" s="1"/>
  <c r="O59" i="1" s="1"/>
  <c r="E60" i="1"/>
  <c r="P59" i="1"/>
  <c r="E61" i="1" l="1"/>
  <c r="P60" i="1"/>
  <c r="M60" i="1"/>
  <c r="N60" i="1" s="1"/>
  <c r="O60" i="1" s="1"/>
  <c r="L61" i="1"/>
  <c r="L62" i="1" l="1"/>
  <c r="M61" i="1"/>
  <c r="N61" i="1" s="1"/>
  <c r="O61" i="1" s="1"/>
  <c r="P61" i="1"/>
  <c r="E62" i="1"/>
  <c r="E63" i="1" l="1"/>
  <c r="P62" i="1"/>
  <c r="M62" i="1"/>
  <c r="N62" i="1" s="1"/>
  <c r="O62" i="1" s="1"/>
  <c r="L63" i="1"/>
  <c r="L64" i="1" l="1"/>
  <c r="M63" i="1"/>
  <c r="N63" i="1" s="1"/>
  <c r="O63" i="1" s="1"/>
  <c r="P63" i="1"/>
  <c r="E64" i="1"/>
  <c r="E65" i="1" l="1"/>
  <c r="P64" i="1"/>
  <c r="M64" i="1"/>
  <c r="N64" i="1" s="1"/>
  <c r="O64" i="1" s="1"/>
  <c r="L65" i="1"/>
  <c r="L66" i="1" l="1"/>
  <c r="M65" i="1"/>
  <c r="N65" i="1" s="1"/>
  <c r="O65" i="1" s="1"/>
  <c r="P65" i="1"/>
  <c r="E66" i="1"/>
  <c r="E67" i="1" l="1"/>
  <c r="P66" i="1"/>
  <c r="M66" i="1"/>
  <c r="N66" i="1" s="1"/>
  <c r="O66" i="1" s="1"/>
  <c r="L67" i="1"/>
  <c r="L68" i="1" l="1"/>
  <c r="M67" i="1"/>
  <c r="N67" i="1" s="1"/>
  <c r="O67" i="1" s="1"/>
  <c r="E68" i="1"/>
  <c r="P67" i="1"/>
  <c r="E69" i="1" l="1"/>
  <c r="P68" i="1"/>
  <c r="M68" i="1"/>
  <c r="N68" i="1" s="1"/>
  <c r="O68" i="1" s="1"/>
  <c r="L69" i="1"/>
  <c r="L70" i="1" l="1"/>
  <c r="M69" i="1"/>
  <c r="N69" i="1" s="1"/>
  <c r="O69" i="1" s="1"/>
  <c r="P69" i="1"/>
  <c r="E70" i="1"/>
  <c r="E71" i="1" l="1"/>
  <c r="P71" i="1" s="1"/>
  <c r="P70" i="1"/>
  <c r="M70" i="1"/>
  <c r="N70" i="1" s="1"/>
  <c r="O70" i="1" s="1"/>
  <c r="L71" i="1"/>
  <c r="M71" i="1" s="1"/>
  <c r="N71" i="1" s="1"/>
  <c r="O71" i="1" s="1"/>
</calcChain>
</file>

<file path=xl/sharedStrings.xml><?xml version="1.0" encoding="utf-8"?>
<sst xmlns="http://schemas.openxmlformats.org/spreadsheetml/2006/main" count="16" uniqueCount="16">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</sst>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  <xf numFmtId="10" fontId="0" fillId="0" borderId="0" xfId="2" applyNumberFormat="1" applyFont="1"/>
    <xf numFmtId="165" fontId="0" fillId="0" borderId="0" xfId="0" applyNumberForma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25471.510261746647</c:v>
                </c:pt>
                <c:pt idx="2">
                  <c:v>42427.967176367121</c:v>
                </c:pt>
                <c:pt idx="3">
                  <c:v>59929.457235665119</c:v>
                </c:pt>
                <c:pt idx="4">
                  <c:v>77993.62391703506</c:v>
                </c:pt>
                <c:pt idx="5">
                  <c:v>96638.685971877712</c:v>
                </c:pt>
                <c:pt idx="6">
                  <c:v>115883.45631882094</c:v>
                </c:pt>
                <c:pt idx="7">
                  <c:v>135747.36156189092</c:v>
                </c:pt>
                <c:pt idx="8">
                  <c:v>156250.46215444762</c:v>
                </c:pt>
                <c:pt idx="9">
                  <c:v>177413.47323040105</c:v>
                </c:pt>
                <c:pt idx="10">
                  <c:v>199257.78612494384</c:v>
                </c:pt>
                <c:pt idx="11">
                  <c:v>221805.49060778361</c:v>
                </c:pt>
                <c:pt idx="12">
                  <c:v>245079.39785262698</c:v>
                </c:pt>
                <c:pt idx="13">
                  <c:v>269103.06416746811</c:v>
                </c:pt>
                <c:pt idx="14">
                  <c:v>293900.81551105483</c:v>
                </c:pt>
                <c:pt idx="15">
                  <c:v>319497.77282176103</c:v>
                </c:pt>
                <c:pt idx="16">
                  <c:v>345919.87818597065</c:v>
                </c:pt>
                <c:pt idx="17">
                  <c:v>373193.92187399464</c:v>
                </c:pt>
                <c:pt idx="18">
                  <c:v>401347.57027247635</c:v>
                </c:pt>
                <c:pt idx="19">
                  <c:v>430409.39474322274</c:v>
                </c:pt>
                <c:pt idx="20">
                  <c:v>460408.90143939503</c:v>
                </c:pt>
                <c:pt idx="21">
                  <c:v>491376.56211104197</c:v>
                </c:pt>
                <c:pt idx="22">
                  <c:v>523343.84593302576</c:v>
                </c:pt>
                <c:pt idx="23">
                  <c:v>556343.2523895097</c:v>
                </c:pt>
                <c:pt idx="24">
                  <c:v>590408.34525031957</c:v>
                </c:pt>
                <c:pt idx="25">
                  <c:v>625573.78767568211</c:v>
                </c:pt>
                <c:pt idx="26">
                  <c:v>661875.37848707428</c:v>
                </c:pt>
                <c:pt idx="27">
                  <c:v>699350.08964318037</c:v>
                </c:pt>
                <c:pt idx="28">
                  <c:v>738036.10496127477</c:v>
                </c:pt>
                <c:pt idx="29">
                  <c:v>777972.86012569908</c:v>
                </c:pt>
                <c:pt idx="30">
                  <c:v>819201.08402651083</c:v>
                </c:pt>
                <c:pt idx="31">
                  <c:v>843777.11654730618</c:v>
                </c:pt>
                <c:pt idx="32">
                  <c:v>869090.43004372541</c:v>
                </c:pt>
                <c:pt idx="33">
                  <c:v>895163.14294503722</c:v>
                </c:pt>
                <c:pt idx="34">
                  <c:v>922018.0372333884</c:v>
                </c:pt>
                <c:pt idx="35">
                  <c:v>949678.57835039007</c:v>
                </c:pt>
                <c:pt idx="36">
                  <c:v>978168.93570090178</c:v>
                </c:pt>
                <c:pt idx="37">
                  <c:v>1007514.0037719288</c:v>
                </c:pt>
                <c:pt idx="38">
                  <c:v>1037739.4238850868</c:v>
                </c:pt>
                <c:pt idx="39">
                  <c:v>1068871.6066016394</c:v>
                </c:pt>
                <c:pt idx="40">
                  <c:v>1100937.7547996887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-0.75368458899185542</c:v>
                </c:pt>
                <c:pt idx="2">
                  <c:v>0.37891341406305168</c:v>
                </c:pt>
                <c:pt idx="3">
                  <c:v>0.25449345745021718</c:v>
                </c:pt>
                <c:pt idx="4">
                  <c:v>0.19757373464619754</c:v>
                </c:pt>
                <c:pt idx="5">
                  <c:v>0.12762033041868479</c:v>
                </c:pt>
                <c:pt idx="6">
                  <c:v>9.7957771794393245E-2</c:v>
                </c:pt>
                <c:pt idx="7">
                  <c:v>0.10180707771273019</c:v>
                </c:pt>
                <c:pt idx="8">
                  <c:v>9.4516616521544528E-2</c:v>
                </c:pt>
                <c:pt idx="9">
                  <c:v>0.11120610065458818</c:v>
                </c:pt>
                <c:pt idx="10">
                  <c:v>0.10413355823681948</c:v>
                </c:pt>
                <c:pt idx="11">
                  <c:v>9.8405185146436314E-2</c:v>
                </c:pt>
                <c:pt idx="12">
                  <c:v>9.367221201848934E-2</c:v>
                </c:pt>
                <c:pt idx="13">
                  <c:v>8.969690360199524E-2</c:v>
                </c:pt>
                <c:pt idx="14">
                  <c:v>8.6311629817000871E-2</c:v>
                </c:pt>
                <c:pt idx="15">
                  <c:v>8.3394798217715047E-2</c:v>
                </c:pt>
                <c:pt idx="16">
                  <c:v>8.0856064465673894E-2</c:v>
                </c:pt>
                <c:pt idx="17">
                  <c:v>7.8626899954152951E-2</c:v>
                </c:pt>
                <c:pt idx="18">
                  <c:v>7.6654381561405471E-2</c:v>
                </c:pt>
                <c:pt idx="19">
                  <c:v>7.489698856814031E-2</c:v>
                </c:pt>
                <c:pt idx="20">
                  <c:v>7.3321688584785313E-2</c:v>
                </c:pt>
                <c:pt idx="21">
                  <c:v>7.1901873713958731E-2</c:v>
                </c:pt>
                <c:pt idx="22">
                  <c:v>7.0615870952075041E-2</c:v>
                </c:pt>
                <c:pt idx="23">
                  <c:v>6.944584868657569E-2</c:v>
                </c:pt>
                <c:pt idx="24">
                  <c:v>6.8377001624502262E-2</c:v>
                </c:pt>
                <c:pt idx="25">
                  <c:v>6.7396934808650957E-2</c:v>
                </c:pt>
                <c:pt idx="26">
                  <c:v>6.649519220714728E-2</c:v>
                </c:pt>
                <c:pt idx="27">
                  <c:v>6.5662891779567745E-2</c:v>
                </c:pt>
                <c:pt idx="28">
                  <c:v>6.4892439979655894E-2</c:v>
                </c:pt>
                <c:pt idx="29">
                  <c:v>6.4177306227745479E-2</c:v>
                </c:pt>
                <c:pt idx="30">
                  <c:v>6.3511843153706588E-2</c:v>
                </c:pt>
                <c:pt idx="31">
                  <c:v>6.2542357279826849E-2</c:v>
                </c:pt>
                <c:pt idx="32">
                  <c:v>6.2542357279826863E-2</c:v>
                </c:pt>
                <c:pt idx="33">
                  <c:v>6.2542357279826863E-2</c:v>
                </c:pt>
                <c:pt idx="34">
                  <c:v>6.2542357279826877E-2</c:v>
                </c:pt>
                <c:pt idx="35">
                  <c:v>6.2542357279826821E-2</c:v>
                </c:pt>
                <c:pt idx="36">
                  <c:v>6.2542357279826807E-2</c:v>
                </c:pt>
                <c:pt idx="37">
                  <c:v>6.2542357279826807E-2</c:v>
                </c:pt>
                <c:pt idx="38">
                  <c:v>6.2542357279826891E-2</c:v>
                </c:pt>
                <c:pt idx="39">
                  <c:v>6.2542357279826835E-2</c:v>
                </c:pt>
                <c:pt idx="40">
                  <c:v>6.2542357279826905E-2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-64660.099999999991</c:v>
                </c:pt>
                <c:pt idx="1">
                  <c:v>-23244.079999999994</c:v>
                </c:pt>
                <c:pt idx="2">
                  <c:v>-7304.9599999999982</c:v>
                </c:pt>
                <c:pt idx="3">
                  <c:v>-6703.85</c:v>
                </c:pt>
                <c:pt idx="4">
                  <c:v>-6223.6799999999985</c:v>
                </c:pt>
                <c:pt idx="5">
                  <c:v>-8691.4900000000016</c:v>
                </c:pt>
                <c:pt idx="6">
                  <c:v>-9778.260000000002</c:v>
                </c:pt>
                <c:pt idx="7">
                  <c:v>-8066.1492000000035</c:v>
                </c:pt>
                <c:pt idx="8">
                  <c:v>-7672.7192760000016</c:v>
                </c:pt>
                <c:pt idx="9">
                  <c:v>-3787.0064542800064</c:v>
                </c:pt>
                <c:pt idx="10">
                  <c:v>-3369.6166479084059</c:v>
                </c:pt>
                <c:pt idx="11">
                  <c:v>-2939.7051473456559</c:v>
                </c:pt>
                <c:pt idx="12">
                  <c:v>-2496.8963017660226</c:v>
                </c:pt>
                <c:pt idx="13">
                  <c:v>-2040.8031908190078</c:v>
                </c:pt>
                <c:pt idx="14">
                  <c:v>-1571.0272865435763</c:v>
                </c:pt>
                <c:pt idx="15">
                  <c:v>-1087.158105139888</c:v>
                </c:pt>
                <c:pt idx="16">
                  <c:v>-588.77284829407836</c:v>
                </c:pt>
                <c:pt idx="17">
                  <c:v>-75.436033742897052</c:v>
                </c:pt>
                <c:pt idx="18">
                  <c:v>453.30088524481107</c:v>
                </c:pt>
                <c:pt idx="19">
                  <c:v>997.8999118021602</c:v>
                </c:pt>
                <c:pt idx="20">
                  <c:v>1558.8369091562217</c:v>
                </c:pt>
                <c:pt idx="21">
                  <c:v>2136.602016430912</c:v>
                </c:pt>
                <c:pt idx="22">
                  <c:v>2731.700076923833</c:v>
                </c:pt>
                <c:pt idx="23">
                  <c:v>3344.6510792315494</c:v>
                </c:pt>
                <c:pt idx="24">
                  <c:v>3975.9906116084949</c:v>
                </c:pt>
                <c:pt idx="25">
                  <c:v>4626.2703299567456</c:v>
                </c:pt>
                <c:pt idx="26">
                  <c:v>5296.0584398554493</c:v>
                </c:pt>
                <c:pt idx="27">
                  <c:v>5985.9401930511103</c:v>
                </c:pt>
                <c:pt idx="28">
                  <c:v>6696.5183988426434</c:v>
                </c:pt>
                <c:pt idx="29">
                  <c:v>7428.4139508079279</c:v>
                </c:pt>
                <c:pt idx="30">
                  <c:v>8182.2663693321665</c:v>
                </c:pt>
                <c:pt idx="31">
                  <c:v>26658.734360412134</c:v>
                </c:pt>
                <c:pt idx="32">
                  <c:v>27458.4963912245</c:v>
                </c:pt>
                <c:pt idx="33">
                  <c:v>28282.251282961235</c:v>
                </c:pt>
                <c:pt idx="34">
                  <c:v>29130.718821450078</c:v>
                </c:pt>
                <c:pt idx="35">
                  <c:v>30004.640386093575</c:v>
                </c:pt>
                <c:pt idx="36">
                  <c:v>30904.779597676381</c:v>
                </c:pt>
                <c:pt idx="37">
                  <c:v>31831.922985606678</c:v>
                </c:pt>
                <c:pt idx="38">
                  <c:v>32786.880675174878</c:v>
                </c:pt>
                <c:pt idx="39">
                  <c:v>33770.48709543013</c:v>
                </c:pt>
                <c:pt idx="40">
                  <c:v>34783.601708293034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zoomScale="101" workbookViewId="0">
      <selection activeCell="E9" sqref="E9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8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14</v>
      </c>
      <c r="F1" s="1" t="s">
        <v>3</v>
      </c>
      <c r="G1" s="1" t="s">
        <v>11</v>
      </c>
      <c r="H1" s="1" t="s">
        <v>13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5" t="s">
        <v>15</v>
      </c>
      <c r="O1" s="1" t="s">
        <v>9</v>
      </c>
      <c r="P1" s="1" t="s">
        <v>12</v>
      </c>
      <c r="Q1" s="14"/>
    </row>
    <row r="2" spans="1:17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-2046.7-C2-D2</f>
        <v>-281.66000000000003</v>
      </c>
      <c r="F2" s="5">
        <v>-454</v>
      </c>
      <c r="G2" s="5">
        <v>0</v>
      </c>
      <c r="H2" s="5">
        <v>-34651.699999999997</v>
      </c>
      <c r="I2" s="10">
        <f t="shared" ref="I2:I32" si="0">0.035/12</f>
        <v>2.9166666666666668E-3</v>
      </c>
      <c r="J2" s="3">
        <f t="shared" ref="J2:J32" si="1">(A2-2012)*12</f>
        <v>0</v>
      </c>
      <c r="K2" s="5">
        <f t="shared" ref="K2:K32" si="2">-328457*((1+I2)^360-(1+I2)^J2)/((1+I2)^360-1)</f>
        <v>-328457</v>
      </c>
      <c r="L2" s="5">
        <v>337500</v>
      </c>
      <c r="M2" s="5">
        <f t="shared" ref="M2:M65" si="3">K2+L2</f>
        <v>9043</v>
      </c>
      <c r="N2" s="7"/>
      <c r="O2" s="11"/>
      <c r="P2" s="8">
        <f>12*(C2+D2+E2+F2+G2)+H2</f>
        <v>-64660.099999999991</v>
      </c>
    </row>
    <row r="3" spans="1:17" x14ac:dyDescent="0.2">
      <c r="A3" s="3">
        <v>2013</v>
      </c>
      <c r="B3" s="4">
        <f>B2</f>
        <v>0.03</v>
      </c>
      <c r="C3" s="5">
        <v>-1475</v>
      </c>
      <c r="D3" s="5">
        <v>-290.04000000000002</v>
      </c>
      <c r="E3" s="5">
        <f>-2062.95-C3-D3</f>
        <v>-297.9099999999998</v>
      </c>
      <c r="F3" s="5">
        <v>-454</v>
      </c>
      <c r="G3" s="5">
        <f>(6149.9+1998)/12</f>
        <v>678.99166666666667</v>
      </c>
      <c r="H3" s="5">
        <v>-1188.58</v>
      </c>
      <c r="I3" s="10">
        <f t="shared" si="0"/>
        <v>2.9166666666666668E-3</v>
      </c>
      <c r="J3" s="3">
        <f t="shared" si="1"/>
        <v>12</v>
      </c>
      <c r="K3" s="5">
        <f t="shared" si="2"/>
        <v>-322153.48973825335</v>
      </c>
      <c r="L3" s="5">
        <f t="shared" ref="L3:L34" si="4">L2*(1+B3)</f>
        <v>347625</v>
      </c>
      <c r="M3" s="5">
        <f t="shared" si="3"/>
        <v>25471.510261746647</v>
      </c>
      <c r="N3" s="8">
        <f>M3-M2+12*(C3+D3+E3+F3+G3)+H3</f>
        <v>-6815.569738253349</v>
      </c>
      <c r="O3" s="13">
        <f>N3/M2</f>
        <v>-0.75368458899185542</v>
      </c>
      <c r="P3" s="8">
        <f t="shared" ref="P3:P66" si="5">12*(C3+D3+E3+F3+G3)+H3</f>
        <v>-23244.079999999994</v>
      </c>
    </row>
    <row r="4" spans="1:17" x14ac:dyDescent="0.2">
      <c r="A4" s="3">
        <v>2014</v>
      </c>
      <c r="B4" s="4">
        <f>B2</f>
        <v>0.03</v>
      </c>
      <c r="C4" s="5">
        <v>-1475</v>
      </c>
      <c r="D4" s="5">
        <v>-290.04000000000002</v>
      </c>
      <c r="E4" s="5">
        <f>-2073.7-C4-D4</f>
        <v>-308.6599999999998</v>
      </c>
      <c r="F4" s="5">
        <v>-454</v>
      </c>
      <c r="G4" s="5">
        <v>1998</v>
      </c>
      <c r="H4" s="5">
        <f>-913.59-34.97</f>
        <v>-948.56000000000006</v>
      </c>
      <c r="I4" s="10">
        <f t="shared" si="0"/>
        <v>2.9166666666666668E-3</v>
      </c>
      <c r="J4" s="3">
        <f t="shared" si="1"/>
        <v>24</v>
      </c>
      <c r="K4" s="5">
        <f t="shared" si="2"/>
        <v>-315625.78282363288</v>
      </c>
      <c r="L4" s="5">
        <f t="shared" si="4"/>
        <v>358053.75</v>
      </c>
      <c r="M4" s="5">
        <f t="shared" si="3"/>
        <v>42427.967176367121</v>
      </c>
      <c r="N4" s="8">
        <f t="shared" ref="N4:N67" si="6">M4-M3+12*(C4+D4+E4+F4+G4)+H4</f>
        <v>9651.4969146204767</v>
      </c>
      <c r="O4" s="13">
        <f t="shared" ref="O4:O67" si="7">N4/M3</f>
        <v>0.37891341406305168</v>
      </c>
      <c r="P4" s="8">
        <f t="shared" si="5"/>
        <v>-7304.9599999999982</v>
      </c>
    </row>
    <row r="5" spans="1:17" x14ac:dyDescent="0.2">
      <c r="A5" s="3">
        <v>2015</v>
      </c>
      <c r="B5" s="4">
        <f>B2</f>
        <v>0.03</v>
      </c>
      <c r="C5" s="5">
        <v>-1475</v>
      </c>
      <c r="D5" s="5">
        <v>-290.04000000000002</v>
      </c>
      <c r="E5" s="5">
        <f>-2048.67-C5-D5</f>
        <v>-283.63000000000005</v>
      </c>
      <c r="F5" s="5">
        <v>-475</v>
      </c>
      <c r="G5" s="5">
        <f>(1998+22590)/12</f>
        <v>2049</v>
      </c>
      <c r="H5" s="5">
        <v>-1007.81</v>
      </c>
      <c r="I5" s="10">
        <f t="shared" si="0"/>
        <v>2.9166666666666668E-3</v>
      </c>
      <c r="J5" s="3">
        <f t="shared" si="1"/>
        <v>36</v>
      </c>
      <c r="K5" s="5">
        <f t="shared" si="2"/>
        <v>-308865.90526433487</v>
      </c>
      <c r="L5" s="5">
        <f t="shared" si="4"/>
        <v>368795.36249999999</v>
      </c>
      <c r="M5" s="5">
        <f t="shared" si="3"/>
        <v>59929.457235665119</v>
      </c>
      <c r="N5" s="8">
        <f t="shared" si="6"/>
        <v>10797.640059297997</v>
      </c>
      <c r="O5" s="13">
        <f t="shared" si="7"/>
        <v>0.25449345745021718</v>
      </c>
      <c r="P5" s="8">
        <f t="shared" si="5"/>
        <v>-6703.85</v>
      </c>
    </row>
    <row r="6" spans="1:17" x14ac:dyDescent="0.2">
      <c r="A6" s="3">
        <v>2016</v>
      </c>
      <c r="B6" s="4">
        <f>B2</f>
        <v>0.03</v>
      </c>
      <c r="C6" s="5">
        <v>-1475</v>
      </c>
      <c r="D6" s="5">
        <v>-290.04000000000002</v>
      </c>
      <c r="E6" s="5">
        <f>-2078.64-C6-D6</f>
        <v>-313.59999999999985</v>
      </c>
      <c r="F6" s="5">
        <v>-540</v>
      </c>
      <c r="G6" s="5">
        <v>2100</v>
      </c>
      <c r="H6" s="5">
        <v>0</v>
      </c>
      <c r="I6" s="10">
        <f t="shared" si="0"/>
        <v>2.9166666666666668E-3</v>
      </c>
      <c r="J6" s="3">
        <f t="shared" si="1"/>
        <v>48</v>
      </c>
      <c r="K6" s="5">
        <f t="shared" si="2"/>
        <v>-301865.59945796494</v>
      </c>
      <c r="L6" s="5">
        <f t="shared" si="4"/>
        <v>379859.223375</v>
      </c>
      <c r="M6" s="5">
        <f>K6+L6</f>
        <v>77993.62391703506</v>
      </c>
      <c r="N6" s="8">
        <f t="shared" si="6"/>
        <v>11840.486681369943</v>
      </c>
      <c r="O6" s="13">
        <f t="shared" si="7"/>
        <v>0.19757373464619754</v>
      </c>
      <c r="P6" s="8">
        <f t="shared" si="5"/>
        <v>-6223.6799999999985</v>
      </c>
    </row>
    <row r="7" spans="1:17" x14ac:dyDescent="0.2">
      <c r="A7" s="3">
        <v>2017</v>
      </c>
      <c r="B7" s="4">
        <f>B2</f>
        <v>0.03</v>
      </c>
      <c r="C7" s="5">
        <v>-1475</v>
      </c>
      <c r="D7" s="5">
        <v>-290.04000000000002</v>
      </c>
      <c r="E7" s="5">
        <f>-2132.15-C7-D7</f>
        <v>-367.11000000000007</v>
      </c>
      <c r="F7" s="12">
        <v>-553</v>
      </c>
      <c r="G7" s="5">
        <v>2100</v>
      </c>
      <c r="H7" s="5">
        <v>-1669.69</v>
      </c>
      <c r="I7" s="10">
        <f t="shared" si="0"/>
        <v>2.9166666666666668E-3</v>
      </c>
      <c r="J7" s="3">
        <f t="shared" si="1"/>
        <v>60</v>
      </c>
      <c r="K7" s="5">
        <f t="shared" si="2"/>
        <v>-294616.31410437229</v>
      </c>
      <c r="L7" s="5">
        <f t="shared" si="4"/>
        <v>391255.00007625</v>
      </c>
      <c r="M7" s="5">
        <f t="shared" si="3"/>
        <v>96638.685971877712</v>
      </c>
      <c r="N7" s="8">
        <f t="shared" si="6"/>
        <v>9953.5720548426507</v>
      </c>
      <c r="O7" s="13">
        <f t="shared" si="7"/>
        <v>0.12762033041868479</v>
      </c>
      <c r="P7" s="8">
        <f t="shared" si="5"/>
        <v>-8691.4900000000016</v>
      </c>
    </row>
    <row r="8" spans="1:17" x14ac:dyDescent="0.2">
      <c r="A8" s="3">
        <v>2018</v>
      </c>
      <c r="B8" s="4">
        <f>B2</f>
        <v>0.03</v>
      </c>
      <c r="C8" s="5">
        <f t="shared" ref="C8:C32" si="8">C7</f>
        <v>-1475</v>
      </c>
      <c r="D8" s="5">
        <v>-290.04000000000002</v>
      </c>
      <c r="E8" s="5">
        <f>-2234.42-C8-D8</f>
        <v>-469.38000000000005</v>
      </c>
      <c r="F8" s="5">
        <f t="shared" ref="F8:F34" si="9">F7*(1+B8)</f>
        <v>-569.59</v>
      </c>
      <c r="G8" s="5">
        <v>2100</v>
      </c>
      <c r="H8" s="5">
        <v>-1330.14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 t="shared" si="4"/>
        <v>402992.65007853752</v>
      </c>
      <c r="M8" s="5">
        <f t="shared" si="3"/>
        <v>115883.45631882094</v>
      </c>
      <c r="N8" s="8">
        <f t="shared" si="6"/>
        <v>9466.5103469432288</v>
      </c>
      <c r="O8" s="13">
        <f t="shared" si="7"/>
        <v>9.7957771794393245E-2</v>
      </c>
      <c r="P8" s="8">
        <f t="shared" si="5"/>
        <v>-9778.260000000002</v>
      </c>
    </row>
    <row r="9" spans="1:17" x14ac:dyDescent="0.2">
      <c r="A9" s="3">
        <v>2019</v>
      </c>
      <c r="B9" s="4">
        <f>B2</f>
        <v>0.03</v>
      </c>
      <c r="C9" s="5">
        <f t="shared" si="8"/>
        <v>-1475</v>
      </c>
      <c r="D9" s="5">
        <v>-290.04000000000002</v>
      </c>
      <c r="E9" s="5">
        <f t="shared" ref="E8:E67" si="10">E8*(1+B9)</f>
        <v>-483.46140000000008</v>
      </c>
      <c r="F9" s="5">
        <f t="shared" si="9"/>
        <v>-586.67770000000007</v>
      </c>
      <c r="G9" s="5">
        <f t="shared" ref="G9:G39" si="11">G8*(1+B8)</f>
        <v>2163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si="4"/>
        <v>415082.42958089366</v>
      </c>
      <c r="M9" s="5">
        <f t="shared" si="3"/>
        <v>135747.36156189092</v>
      </c>
      <c r="N9" s="8">
        <f t="shared" si="6"/>
        <v>11797.756043069978</v>
      </c>
      <c r="O9" s="13">
        <f t="shared" si="7"/>
        <v>0.10180707771273019</v>
      </c>
      <c r="P9" s="8">
        <f t="shared" si="5"/>
        <v>-8066.1492000000035</v>
      </c>
    </row>
    <row r="10" spans="1:17" x14ac:dyDescent="0.2">
      <c r="A10" s="3">
        <v>2020</v>
      </c>
      <c r="B10" s="4">
        <f>B2</f>
        <v>0.03</v>
      </c>
      <c r="C10" s="5">
        <f t="shared" si="8"/>
        <v>-1475</v>
      </c>
      <c r="D10" s="5">
        <v>-290.04000000000002</v>
      </c>
      <c r="E10" s="5">
        <f t="shared" si="10"/>
        <v>-497.9652420000001</v>
      </c>
      <c r="F10" s="5">
        <f t="shared" si="9"/>
        <v>-604.27803100000006</v>
      </c>
      <c r="G10" s="5">
        <f t="shared" si="11"/>
        <v>2227.89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4"/>
        <v>427534.90246832051</v>
      </c>
      <c r="M10" s="5">
        <f t="shared" si="3"/>
        <v>156250.46215444762</v>
      </c>
      <c r="N10" s="8">
        <f t="shared" si="6"/>
        <v>12830.381316556699</v>
      </c>
      <c r="O10" s="13">
        <f t="shared" si="7"/>
        <v>9.4516616521544528E-2</v>
      </c>
      <c r="P10" s="8">
        <f t="shared" si="5"/>
        <v>-7672.7192760000016</v>
      </c>
    </row>
    <row r="11" spans="1:17" x14ac:dyDescent="0.2">
      <c r="A11" s="3">
        <v>2021</v>
      </c>
      <c r="B11" s="4">
        <f>B2</f>
        <v>0.03</v>
      </c>
      <c r="C11" s="5">
        <f t="shared" si="8"/>
        <v>-1475</v>
      </c>
      <c r="D11" s="5">
        <v>0</v>
      </c>
      <c r="E11" s="5">
        <f t="shared" si="10"/>
        <v>-512.90419926000015</v>
      </c>
      <c r="F11" s="5">
        <f t="shared" si="9"/>
        <v>-622.40637193000009</v>
      </c>
      <c r="G11" s="5">
        <f t="shared" si="11"/>
        <v>2294.7266999999997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4"/>
        <v>440360.94954237016</v>
      </c>
      <c r="M11" s="5">
        <f t="shared" si="3"/>
        <v>177413.47323040105</v>
      </c>
      <c r="N11" s="8">
        <f t="shared" si="6"/>
        <v>17376.004621673423</v>
      </c>
      <c r="O11" s="13">
        <f t="shared" si="7"/>
        <v>0.11120610065458818</v>
      </c>
      <c r="P11" s="8">
        <f t="shared" si="5"/>
        <v>-3787.0064542800064</v>
      </c>
    </row>
    <row r="12" spans="1:17" x14ac:dyDescent="0.2">
      <c r="A12" s="3">
        <v>2022</v>
      </c>
      <c r="B12" s="4">
        <f>B2</f>
        <v>0.03</v>
      </c>
      <c r="C12" s="5">
        <f t="shared" si="8"/>
        <v>-1475</v>
      </c>
      <c r="D12" s="5">
        <v>0</v>
      </c>
      <c r="E12" s="5">
        <f t="shared" si="10"/>
        <v>-528.29132523780015</v>
      </c>
      <c r="F12" s="5">
        <f t="shared" si="9"/>
        <v>-641.07856308790008</v>
      </c>
      <c r="G12" s="5">
        <f t="shared" si="11"/>
        <v>2363.5685009999997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4"/>
        <v>453571.7780286413</v>
      </c>
      <c r="M12" s="5">
        <f t="shared" si="3"/>
        <v>199257.78612494384</v>
      </c>
      <c r="N12" s="8">
        <f t="shared" si="6"/>
        <v>18474.696246634383</v>
      </c>
      <c r="O12" s="13">
        <f t="shared" si="7"/>
        <v>0.10413355823681948</v>
      </c>
      <c r="P12" s="8">
        <f t="shared" si="5"/>
        <v>-3369.6166479084059</v>
      </c>
    </row>
    <row r="13" spans="1:17" x14ac:dyDescent="0.2">
      <c r="A13" s="3">
        <v>2023</v>
      </c>
      <c r="B13" s="4">
        <f>B2</f>
        <v>0.03</v>
      </c>
      <c r="C13" s="5">
        <f t="shared" si="8"/>
        <v>-1475</v>
      </c>
      <c r="D13" s="5">
        <v>0</v>
      </c>
      <c r="E13" s="5">
        <f t="shared" si="10"/>
        <v>-544.14006499493416</v>
      </c>
      <c r="F13" s="5">
        <f t="shared" si="9"/>
        <v>-660.31091998053705</v>
      </c>
      <c r="G13" s="5">
        <f t="shared" si="11"/>
        <v>2434.47555603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4"/>
        <v>467178.93136950053</v>
      </c>
      <c r="M13" s="5">
        <f t="shared" si="3"/>
        <v>221805.49060778361</v>
      </c>
      <c r="N13" s="8">
        <f t="shared" si="6"/>
        <v>19607.999335494107</v>
      </c>
      <c r="O13" s="13">
        <f t="shared" si="7"/>
        <v>9.8405185146436314E-2</v>
      </c>
      <c r="P13" s="8">
        <f t="shared" si="5"/>
        <v>-2939.7051473456559</v>
      </c>
    </row>
    <row r="14" spans="1:17" x14ac:dyDescent="0.2">
      <c r="A14" s="3">
        <v>2024</v>
      </c>
      <c r="B14" s="4">
        <f>B2</f>
        <v>0.03</v>
      </c>
      <c r="C14" s="5">
        <f t="shared" si="8"/>
        <v>-1475</v>
      </c>
      <c r="D14" s="5">
        <v>0</v>
      </c>
      <c r="E14" s="5">
        <f t="shared" si="10"/>
        <v>-560.46426694478225</v>
      </c>
      <c r="F14" s="5">
        <f t="shared" si="9"/>
        <v>-680.12024757995323</v>
      </c>
      <c r="G14" s="5">
        <f t="shared" si="11"/>
        <v>2507.5098227109002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4"/>
        <v>481194.29931058554</v>
      </c>
      <c r="M14" s="5">
        <f t="shared" si="3"/>
        <v>245079.39785262698</v>
      </c>
      <c r="N14" s="8">
        <f t="shared" si="6"/>
        <v>20777.010943077352</v>
      </c>
      <c r="O14" s="13">
        <f t="shared" si="7"/>
        <v>9.367221201848934E-2</v>
      </c>
      <c r="P14" s="8">
        <f t="shared" si="5"/>
        <v>-2496.8963017660226</v>
      </c>
    </row>
    <row r="15" spans="1:17" x14ac:dyDescent="0.2">
      <c r="A15" s="3">
        <v>2025</v>
      </c>
      <c r="B15" s="4">
        <f>B2</f>
        <v>0.03</v>
      </c>
      <c r="C15" s="5">
        <f t="shared" si="8"/>
        <v>-1475</v>
      </c>
      <c r="D15" s="5">
        <v>0</v>
      </c>
      <c r="E15" s="5">
        <f t="shared" si="10"/>
        <v>-577.27819495312576</v>
      </c>
      <c r="F15" s="5">
        <f t="shared" si="9"/>
        <v>-700.52385500735181</v>
      </c>
      <c r="G15" s="5">
        <f t="shared" si="11"/>
        <v>2582.735117392227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4"/>
        <v>495630.12828990311</v>
      </c>
      <c r="M15" s="5">
        <f t="shared" si="3"/>
        <v>269103.06416746811</v>
      </c>
      <c r="N15" s="8">
        <f t="shared" si="6"/>
        <v>21982.863124022122</v>
      </c>
      <c r="O15" s="13">
        <f t="shared" si="7"/>
        <v>8.969690360199524E-2</v>
      </c>
      <c r="P15" s="8">
        <f t="shared" si="5"/>
        <v>-2040.8031908190078</v>
      </c>
    </row>
    <row r="16" spans="1:17" x14ac:dyDescent="0.2">
      <c r="A16" s="3">
        <v>2026</v>
      </c>
      <c r="B16" s="4">
        <f>B2</f>
        <v>0.03</v>
      </c>
      <c r="C16" s="5">
        <f t="shared" si="8"/>
        <v>-1475</v>
      </c>
      <c r="D16" s="5">
        <v>0</v>
      </c>
      <c r="E16" s="5">
        <f t="shared" si="10"/>
        <v>-594.59654080171958</v>
      </c>
      <c r="F16" s="5">
        <f t="shared" si="9"/>
        <v>-721.53957065757243</v>
      </c>
      <c r="G16" s="5">
        <f t="shared" si="11"/>
        <v>2660.2171709139939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4"/>
        <v>510499.03213860019</v>
      </c>
      <c r="M16" s="5">
        <f t="shared" si="3"/>
        <v>293900.81551105483</v>
      </c>
      <c r="N16" s="8">
        <f t="shared" si="6"/>
        <v>23226.724057043139</v>
      </c>
      <c r="O16" s="13">
        <f t="shared" si="7"/>
        <v>8.6311629817000871E-2</v>
      </c>
      <c r="P16" s="8">
        <f t="shared" si="5"/>
        <v>-1571.0272865435763</v>
      </c>
    </row>
    <row r="17" spans="1:16" x14ac:dyDescent="0.2">
      <c r="A17" s="3">
        <v>2027</v>
      </c>
      <c r="B17" s="4">
        <f>B2</f>
        <v>0.03</v>
      </c>
      <c r="C17" s="5">
        <f t="shared" si="8"/>
        <v>-1475</v>
      </c>
      <c r="D17" s="5">
        <v>0</v>
      </c>
      <c r="E17" s="5">
        <f t="shared" si="10"/>
        <v>-612.43443702577122</v>
      </c>
      <c r="F17" s="5">
        <f t="shared" si="9"/>
        <v>-743.18575777729961</v>
      </c>
      <c r="G17" s="5">
        <f t="shared" si="11"/>
        <v>2740.0236860414138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4"/>
        <v>525814.0031027582</v>
      </c>
      <c r="M17" s="5">
        <f t="shared" si="3"/>
        <v>319497.77282176103</v>
      </c>
      <c r="N17" s="8">
        <f t="shared" si="6"/>
        <v>24509.799205566313</v>
      </c>
      <c r="O17" s="13">
        <f t="shared" si="7"/>
        <v>8.3394798217715047E-2</v>
      </c>
      <c r="P17" s="8">
        <f t="shared" si="5"/>
        <v>-1087.158105139888</v>
      </c>
    </row>
    <row r="18" spans="1:16" x14ac:dyDescent="0.2">
      <c r="A18" s="3">
        <v>2028</v>
      </c>
      <c r="B18" s="4">
        <f>B2</f>
        <v>0.03</v>
      </c>
      <c r="C18" s="5">
        <f t="shared" si="8"/>
        <v>-1475</v>
      </c>
      <c r="D18" s="5">
        <v>0</v>
      </c>
      <c r="E18" s="5">
        <f t="shared" si="10"/>
        <v>-630.80747013654434</v>
      </c>
      <c r="F18" s="5">
        <f t="shared" si="9"/>
        <v>-765.48133051061859</v>
      </c>
      <c r="G18" s="5">
        <f t="shared" si="11"/>
        <v>2822.2243966226565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4"/>
        <v>541588.42319584091</v>
      </c>
      <c r="M18" s="5">
        <f t="shared" si="3"/>
        <v>345919.87818597065</v>
      </c>
      <c r="N18" s="8">
        <f t="shared" si="6"/>
        <v>25833.332515915543</v>
      </c>
      <c r="O18" s="13">
        <f t="shared" si="7"/>
        <v>8.0856064465673894E-2</v>
      </c>
      <c r="P18" s="8">
        <f t="shared" si="5"/>
        <v>-588.77284829407836</v>
      </c>
    </row>
    <row r="19" spans="1:16" x14ac:dyDescent="0.2">
      <c r="A19" s="3">
        <v>2029</v>
      </c>
      <c r="B19" s="4">
        <f>B2</f>
        <v>0.03</v>
      </c>
      <c r="C19" s="5">
        <f t="shared" si="8"/>
        <v>-1475</v>
      </c>
      <c r="D19" s="5">
        <v>0</v>
      </c>
      <c r="E19" s="5">
        <f t="shared" si="10"/>
        <v>-649.73169424064065</v>
      </c>
      <c r="F19" s="5">
        <f t="shared" si="9"/>
        <v>-788.44577042593721</v>
      </c>
      <c r="G19" s="5">
        <f t="shared" si="11"/>
        <v>2906.8911285213362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4"/>
        <v>557836.07589171617</v>
      </c>
      <c r="M19" s="5">
        <f t="shared" si="3"/>
        <v>373193.92187399464</v>
      </c>
      <c r="N19" s="8">
        <f t="shared" si="6"/>
        <v>27198.607654281092</v>
      </c>
      <c r="O19" s="13">
        <f t="shared" si="7"/>
        <v>7.8626899954152951E-2</v>
      </c>
      <c r="P19" s="8">
        <f t="shared" si="5"/>
        <v>-75.436033742897052</v>
      </c>
    </row>
    <row r="20" spans="1:16" x14ac:dyDescent="0.2">
      <c r="A20" s="3">
        <v>2030</v>
      </c>
      <c r="B20" s="4">
        <f>B2</f>
        <v>0.03</v>
      </c>
      <c r="C20" s="5">
        <f t="shared" si="8"/>
        <v>-1475</v>
      </c>
      <c r="D20" s="5">
        <v>0</v>
      </c>
      <c r="E20" s="5">
        <f t="shared" si="10"/>
        <v>-669.22364506785993</v>
      </c>
      <c r="F20" s="5">
        <f t="shared" si="9"/>
        <v>-812.09914353871534</v>
      </c>
      <c r="G20" s="5">
        <f t="shared" si="11"/>
        <v>2994.0978623769765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4"/>
        <v>574571.15816846769</v>
      </c>
      <c r="M20" s="5">
        <f t="shared" si="3"/>
        <v>401347.57027247635</v>
      </c>
      <c r="N20" s="8">
        <f t="shared" si="6"/>
        <v>28606.949283726528</v>
      </c>
      <c r="O20" s="13">
        <f t="shared" si="7"/>
        <v>7.6654381561405471E-2</v>
      </c>
      <c r="P20" s="8">
        <f t="shared" si="5"/>
        <v>453.30088524481107</v>
      </c>
    </row>
    <row r="21" spans="1:16" x14ac:dyDescent="0.2">
      <c r="A21" s="3">
        <v>2031</v>
      </c>
      <c r="B21" s="4">
        <f>B2</f>
        <v>0.03</v>
      </c>
      <c r="C21" s="5">
        <f t="shared" si="8"/>
        <v>-1475</v>
      </c>
      <c r="D21" s="5">
        <v>0</v>
      </c>
      <c r="E21" s="5">
        <f t="shared" si="10"/>
        <v>-689.30035441989571</v>
      </c>
      <c r="F21" s="5">
        <f t="shared" si="9"/>
        <v>-836.46211784487684</v>
      </c>
      <c r="G21" s="5">
        <f t="shared" si="11"/>
        <v>3083.9207982482858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4"/>
        <v>591808.29291352176</v>
      </c>
      <c r="M21" s="7">
        <f t="shared" si="3"/>
        <v>430409.39474322274</v>
      </c>
      <c r="N21" s="8">
        <f t="shared" si="6"/>
        <v>30059.724382548549</v>
      </c>
      <c r="O21" s="13">
        <f t="shared" si="7"/>
        <v>7.489698856814031E-2</v>
      </c>
      <c r="P21" s="8">
        <f t="shared" si="5"/>
        <v>997.8999118021602</v>
      </c>
    </row>
    <row r="22" spans="1:16" x14ac:dyDescent="0.2">
      <c r="A22" s="3">
        <v>2032</v>
      </c>
      <c r="B22" s="4">
        <f>B2</f>
        <v>0.03</v>
      </c>
      <c r="C22" s="5">
        <f t="shared" si="8"/>
        <v>-1475</v>
      </c>
      <c r="D22" s="5">
        <v>0</v>
      </c>
      <c r="E22" s="5">
        <f t="shared" si="10"/>
        <v>-709.97936505249265</v>
      </c>
      <c r="F22" s="5">
        <f t="shared" si="9"/>
        <v>-861.55598138022322</v>
      </c>
      <c r="G22" s="5">
        <f t="shared" si="11"/>
        <v>3176.4384221957343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4"/>
        <v>609562.54170092742</v>
      </c>
      <c r="M22" s="7">
        <f t="shared" si="3"/>
        <v>460408.90143939503</v>
      </c>
      <c r="N22" s="8">
        <f t="shared" si="6"/>
        <v>31558.343605328511</v>
      </c>
      <c r="O22" s="13">
        <f t="shared" si="7"/>
        <v>7.3321688584785313E-2</v>
      </c>
      <c r="P22" s="8">
        <f t="shared" si="5"/>
        <v>1558.8369091562217</v>
      </c>
    </row>
    <row r="23" spans="1:16" x14ac:dyDescent="0.2">
      <c r="A23" s="3">
        <v>2033</v>
      </c>
      <c r="B23" s="4">
        <f>B2</f>
        <v>0.03</v>
      </c>
      <c r="C23" s="5">
        <f t="shared" si="8"/>
        <v>-1475</v>
      </c>
      <c r="D23" s="5">
        <v>0</v>
      </c>
      <c r="E23" s="5">
        <f t="shared" si="10"/>
        <v>-731.27874600406744</v>
      </c>
      <c r="F23" s="5">
        <f t="shared" si="9"/>
        <v>-887.40266082162998</v>
      </c>
      <c r="G23" s="5">
        <f t="shared" si="11"/>
        <v>3271.7315748616065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4"/>
        <v>627849.41795195523</v>
      </c>
      <c r="M23" s="7">
        <f t="shared" si="3"/>
        <v>491376.56211104197</v>
      </c>
      <c r="N23" s="8">
        <f t="shared" si="6"/>
        <v>33104.262688077855</v>
      </c>
      <c r="O23" s="13">
        <f t="shared" si="7"/>
        <v>7.1901873713958731E-2</v>
      </c>
      <c r="P23" s="8">
        <f t="shared" si="5"/>
        <v>2136.602016430912</v>
      </c>
    </row>
    <row r="24" spans="1:16" x14ac:dyDescent="0.2">
      <c r="A24" s="3">
        <v>2034</v>
      </c>
      <c r="B24" s="4">
        <f>B2</f>
        <v>0.03</v>
      </c>
      <c r="C24" s="5">
        <f t="shared" si="8"/>
        <v>-1475</v>
      </c>
      <c r="D24" s="5">
        <v>0</v>
      </c>
      <c r="E24" s="5">
        <f t="shared" si="10"/>
        <v>-753.21710838418949</v>
      </c>
      <c r="F24" s="5">
        <f t="shared" si="9"/>
        <v>-914.02474064627893</v>
      </c>
      <c r="G24" s="5">
        <f t="shared" si="11"/>
        <v>3369.8835221074546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4"/>
        <v>646684.90049051389</v>
      </c>
      <c r="M24" s="7">
        <f t="shared" si="3"/>
        <v>523343.84593302576</v>
      </c>
      <c r="N24" s="8">
        <f t="shared" si="6"/>
        <v>34698.983898907623</v>
      </c>
      <c r="O24" s="13">
        <f t="shared" si="7"/>
        <v>7.0615870952075041E-2</v>
      </c>
      <c r="P24" s="8">
        <f t="shared" si="5"/>
        <v>2731.700076923833</v>
      </c>
    </row>
    <row r="25" spans="1:16" x14ac:dyDescent="0.2">
      <c r="A25" s="3">
        <v>2035</v>
      </c>
      <c r="B25" s="4">
        <f>B2</f>
        <v>0.03</v>
      </c>
      <c r="C25" s="5">
        <f t="shared" si="8"/>
        <v>-1475</v>
      </c>
      <c r="D25" s="5">
        <v>0</v>
      </c>
      <c r="E25" s="5">
        <f t="shared" si="10"/>
        <v>-775.81362163571521</v>
      </c>
      <c r="F25" s="5">
        <f t="shared" si="9"/>
        <v>-941.44548286566737</v>
      </c>
      <c r="G25" s="5">
        <f t="shared" si="11"/>
        <v>3470.9800277706781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4"/>
        <v>666085.44750522927</v>
      </c>
      <c r="M25" s="7">
        <f t="shared" si="3"/>
        <v>556343.2523895097</v>
      </c>
      <c r="N25" s="8">
        <f t="shared" si="6"/>
        <v>36344.057535715488</v>
      </c>
      <c r="O25" s="13">
        <f t="shared" si="7"/>
        <v>6.944584868657569E-2</v>
      </c>
      <c r="P25" s="8">
        <f t="shared" si="5"/>
        <v>3344.6510792315494</v>
      </c>
    </row>
    <row r="26" spans="1:16" x14ac:dyDescent="0.2">
      <c r="A26" s="3">
        <v>2036</v>
      </c>
      <c r="B26" s="4">
        <f>B2</f>
        <v>0.03</v>
      </c>
      <c r="C26" s="5">
        <f t="shared" si="8"/>
        <v>-1475</v>
      </c>
      <c r="D26" s="5">
        <v>0</v>
      </c>
      <c r="E26" s="5">
        <f t="shared" si="10"/>
        <v>-799.08803028478667</v>
      </c>
      <c r="F26" s="5">
        <f t="shared" si="9"/>
        <v>-969.68884735163738</v>
      </c>
      <c r="G26" s="5">
        <f t="shared" si="11"/>
        <v>3575.1094286037987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4"/>
        <v>686068.01093038614</v>
      </c>
      <c r="M26" s="7">
        <f t="shared" si="3"/>
        <v>590408.34525031957</v>
      </c>
      <c r="N26" s="8">
        <f t="shared" si="6"/>
        <v>38041.083472418373</v>
      </c>
      <c r="O26" s="13">
        <f t="shared" si="7"/>
        <v>6.8377001624502262E-2</v>
      </c>
      <c r="P26" s="8">
        <f t="shared" si="5"/>
        <v>3975.9906116084949</v>
      </c>
    </row>
    <row r="27" spans="1:16" x14ac:dyDescent="0.2">
      <c r="A27" s="3">
        <v>2037</v>
      </c>
      <c r="B27" s="4">
        <f>B2</f>
        <v>0.03</v>
      </c>
      <c r="C27" s="5">
        <f t="shared" si="8"/>
        <v>-1475</v>
      </c>
      <c r="D27" s="5">
        <v>0</v>
      </c>
      <c r="E27" s="5">
        <f t="shared" si="10"/>
        <v>-823.06067119333034</v>
      </c>
      <c r="F27" s="5">
        <f t="shared" si="9"/>
        <v>-998.77951277218654</v>
      </c>
      <c r="G27" s="5">
        <f t="shared" si="11"/>
        <v>3682.3627114619126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4"/>
        <v>706650.05125829775</v>
      </c>
      <c r="M27" s="7">
        <f t="shared" si="3"/>
        <v>625573.78767568211</v>
      </c>
      <c r="N27" s="8">
        <f t="shared" si="6"/>
        <v>39791.712755319277</v>
      </c>
      <c r="O27" s="13">
        <f t="shared" si="7"/>
        <v>6.7396934808650957E-2</v>
      </c>
      <c r="P27" s="8">
        <f t="shared" si="5"/>
        <v>4626.2703299567456</v>
      </c>
    </row>
    <row r="28" spans="1:16" x14ac:dyDescent="0.2">
      <c r="A28" s="3">
        <v>2038</v>
      </c>
      <c r="B28" s="4">
        <f>B2</f>
        <v>0.03</v>
      </c>
      <c r="C28" s="5">
        <f t="shared" si="8"/>
        <v>-1475</v>
      </c>
      <c r="D28" s="5">
        <v>0</v>
      </c>
      <c r="E28" s="5">
        <f t="shared" si="10"/>
        <v>-847.75249132913029</v>
      </c>
      <c r="F28" s="5">
        <f t="shared" si="9"/>
        <v>-1028.7428981553521</v>
      </c>
      <c r="G28" s="5">
        <f t="shared" si="11"/>
        <v>3792.83359280577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4"/>
        <v>727849.55279604672</v>
      </c>
      <c r="M28" s="7">
        <f t="shared" si="3"/>
        <v>661875.37848707428</v>
      </c>
      <c r="N28" s="8">
        <f t="shared" si="6"/>
        <v>41597.649251247625</v>
      </c>
      <c r="O28" s="13">
        <f t="shared" si="7"/>
        <v>6.649519220714728E-2</v>
      </c>
      <c r="P28" s="8">
        <f t="shared" si="5"/>
        <v>5296.0584398554493</v>
      </c>
    </row>
    <row r="29" spans="1:16" x14ac:dyDescent="0.2">
      <c r="A29" s="3">
        <v>2039</v>
      </c>
      <c r="B29" s="4">
        <f>B2</f>
        <v>0.03</v>
      </c>
      <c r="C29" s="5">
        <f t="shared" si="8"/>
        <v>-1475</v>
      </c>
      <c r="D29" s="5">
        <v>0</v>
      </c>
      <c r="E29" s="5">
        <f t="shared" si="10"/>
        <v>-873.18506606900428</v>
      </c>
      <c r="F29" s="5">
        <f t="shared" si="9"/>
        <v>-1059.6051851000127</v>
      </c>
      <c r="G29" s="5">
        <f t="shared" si="11"/>
        <v>3906.6186005899431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4"/>
        <v>749685.03937992814</v>
      </c>
      <c r="M29" s="7">
        <f t="shared" si="3"/>
        <v>699350.08964318037</v>
      </c>
      <c r="N29" s="8">
        <f t="shared" si="6"/>
        <v>43460.651349157197</v>
      </c>
      <c r="O29" s="13">
        <f t="shared" si="7"/>
        <v>6.5662891779567745E-2</v>
      </c>
      <c r="P29" s="8">
        <f t="shared" si="5"/>
        <v>5985.9401930511103</v>
      </c>
    </row>
    <row r="30" spans="1:16" x14ac:dyDescent="0.2">
      <c r="A30" s="3">
        <v>2040</v>
      </c>
      <c r="B30" s="4">
        <f>B2</f>
        <v>0.03</v>
      </c>
      <c r="C30" s="5">
        <f t="shared" si="8"/>
        <v>-1475</v>
      </c>
      <c r="D30" s="5">
        <v>0</v>
      </c>
      <c r="E30" s="5">
        <f t="shared" si="10"/>
        <v>-899.38061805107441</v>
      </c>
      <c r="F30" s="5">
        <f t="shared" si="9"/>
        <v>-1091.3933406530132</v>
      </c>
      <c r="G30" s="5">
        <f t="shared" si="11"/>
        <v>4023.8171586076414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4"/>
        <v>772175.59056132601</v>
      </c>
      <c r="M30" s="7">
        <f t="shared" si="3"/>
        <v>738036.10496127477</v>
      </c>
      <c r="N30" s="8">
        <f t="shared" si="6"/>
        <v>45382.533716937047</v>
      </c>
      <c r="O30" s="13">
        <f t="shared" si="7"/>
        <v>6.4892439979655894E-2</v>
      </c>
      <c r="P30" s="8">
        <f t="shared" si="5"/>
        <v>6696.5183988426434</v>
      </c>
    </row>
    <row r="31" spans="1:16" x14ac:dyDescent="0.2">
      <c r="A31" s="3">
        <v>2041</v>
      </c>
      <c r="B31" s="4">
        <f>B2</f>
        <v>0.03</v>
      </c>
      <c r="C31" s="5">
        <f t="shared" si="8"/>
        <v>-1475</v>
      </c>
      <c r="D31" s="5">
        <v>0</v>
      </c>
      <c r="E31" s="5">
        <f t="shared" si="10"/>
        <v>-926.36203659260661</v>
      </c>
      <c r="F31" s="5">
        <f t="shared" si="9"/>
        <v>-1124.1351408726036</v>
      </c>
      <c r="G31" s="5">
        <f t="shared" si="11"/>
        <v>4144.531673365871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4"/>
        <v>795340.8582781658</v>
      </c>
      <c r="M31" s="7">
        <f t="shared" si="3"/>
        <v>777972.86012569908</v>
      </c>
      <c r="N31" s="8">
        <f t="shared" si="6"/>
        <v>47365.169115232231</v>
      </c>
      <c r="O31" s="13">
        <f t="shared" si="7"/>
        <v>6.4177306227745479E-2</v>
      </c>
      <c r="P31" s="8">
        <f t="shared" si="5"/>
        <v>7428.4139508079279</v>
      </c>
    </row>
    <row r="32" spans="1:16" x14ac:dyDescent="0.2">
      <c r="A32" s="3">
        <v>2042</v>
      </c>
      <c r="B32" s="4">
        <f>B2</f>
        <v>0.03</v>
      </c>
      <c r="C32" s="5">
        <f t="shared" si="8"/>
        <v>-1475</v>
      </c>
      <c r="D32" s="5">
        <v>0</v>
      </c>
      <c r="E32" s="5">
        <f t="shared" si="10"/>
        <v>-954.15289769038486</v>
      </c>
      <c r="F32" s="5">
        <f t="shared" si="9"/>
        <v>-1157.8591950987818</v>
      </c>
      <c r="G32" s="5">
        <f t="shared" si="11"/>
        <v>4268.8676235668472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4"/>
        <v>819201.08402651083</v>
      </c>
      <c r="M32" s="7">
        <f t="shared" si="3"/>
        <v>819201.08402651083</v>
      </c>
      <c r="N32" s="8">
        <f t="shared" si="6"/>
        <v>49410.490270143913</v>
      </c>
      <c r="O32" s="13">
        <f t="shared" si="7"/>
        <v>6.3511843153706588E-2</v>
      </c>
      <c r="P32" s="8">
        <f t="shared" si="5"/>
        <v>8182.2663693321665</v>
      </c>
    </row>
    <row r="33" spans="1:16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10"/>
        <v>-982.77748462109639</v>
      </c>
      <c r="F33" s="5">
        <f t="shared" si="9"/>
        <v>-1192.5949709517454</v>
      </c>
      <c r="G33" s="5">
        <f t="shared" si="11"/>
        <v>4396.9336522738531</v>
      </c>
      <c r="H33" s="5">
        <v>0</v>
      </c>
      <c r="K33" s="7">
        <v>0</v>
      </c>
      <c r="L33" s="7">
        <f t="shared" si="4"/>
        <v>843777.11654730618</v>
      </c>
      <c r="M33" s="7">
        <f t="shared" si="3"/>
        <v>843777.11654730618</v>
      </c>
      <c r="N33" s="8">
        <f t="shared" si="6"/>
        <v>51234.766881207492</v>
      </c>
      <c r="O33" s="13">
        <f t="shared" si="7"/>
        <v>6.2542357279826849E-2</v>
      </c>
      <c r="P33" s="8">
        <f t="shared" si="5"/>
        <v>26658.734360412134</v>
      </c>
    </row>
    <row r="34" spans="1:16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10"/>
        <v>-1012.2608091597293</v>
      </c>
      <c r="F34" s="5">
        <f t="shared" si="9"/>
        <v>-1228.3728200802977</v>
      </c>
      <c r="G34" s="5">
        <f t="shared" si="11"/>
        <v>4528.8416618420688</v>
      </c>
      <c r="H34" s="5">
        <v>0</v>
      </c>
      <c r="K34" s="7">
        <v>0</v>
      </c>
      <c r="L34" s="7">
        <f t="shared" si="4"/>
        <v>869090.43004372541</v>
      </c>
      <c r="M34" s="7">
        <f t="shared" si="3"/>
        <v>869090.43004372541</v>
      </c>
      <c r="N34" s="8">
        <f t="shared" si="6"/>
        <v>52771.809887643729</v>
      </c>
      <c r="O34" s="13">
        <f t="shared" si="7"/>
        <v>6.2542357279826863E-2</v>
      </c>
      <c r="P34" s="8">
        <f t="shared" si="5"/>
        <v>27458.4963912245</v>
      </c>
    </row>
    <row r="35" spans="1:16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10"/>
        <v>-1042.6286334345211</v>
      </c>
      <c r="F35" s="5">
        <f t="shared" ref="F35:F71" si="12">F34*(1+B35)</f>
        <v>-1265.2240046827067</v>
      </c>
      <c r="G35" s="5">
        <f t="shared" si="11"/>
        <v>4664.7069116973307</v>
      </c>
      <c r="H35" s="5">
        <v>0</v>
      </c>
      <c r="K35" s="7">
        <v>0</v>
      </c>
      <c r="L35" s="7">
        <f t="shared" ref="L35:L71" si="13">L34*(1+B35)</f>
        <v>895163.14294503722</v>
      </c>
      <c r="M35" s="7">
        <f t="shared" si="3"/>
        <v>895163.14294503722</v>
      </c>
      <c r="N35" s="8">
        <f t="shared" si="6"/>
        <v>54354.964184273049</v>
      </c>
      <c r="O35" s="13">
        <f t="shared" si="7"/>
        <v>6.2542357279826863E-2</v>
      </c>
      <c r="P35" s="8">
        <f t="shared" si="5"/>
        <v>28282.251282961235</v>
      </c>
    </row>
    <row r="36" spans="1:16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10"/>
        <v>-1073.9074924375568</v>
      </c>
      <c r="F36" s="5">
        <f t="shared" si="12"/>
        <v>-1303.1807248231878</v>
      </c>
      <c r="G36" s="5">
        <f t="shared" si="11"/>
        <v>4804.6481190482509</v>
      </c>
      <c r="H36" s="5">
        <v>0</v>
      </c>
      <c r="K36" s="7">
        <v>0</v>
      </c>
      <c r="L36" s="7">
        <f t="shared" si="13"/>
        <v>922018.0372333884</v>
      </c>
      <c r="M36" s="7">
        <f t="shared" si="3"/>
        <v>922018.0372333884</v>
      </c>
      <c r="N36" s="8">
        <f t="shared" si="6"/>
        <v>55985.613109801256</v>
      </c>
      <c r="O36" s="13">
        <f t="shared" si="7"/>
        <v>6.2542357279826877E-2</v>
      </c>
      <c r="P36" s="8">
        <f t="shared" si="5"/>
        <v>29130.718821450078</v>
      </c>
    </row>
    <row r="37" spans="1:16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10"/>
        <v>-1106.1247172106835</v>
      </c>
      <c r="F37" s="5">
        <f t="shared" si="12"/>
        <v>-1342.2761465678834</v>
      </c>
      <c r="G37" s="5">
        <f t="shared" si="11"/>
        <v>4948.7875626196983</v>
      </c>
      <c r="H37" s="5">
        <v>0</v>
      </c>
      <c r="K37" s="7">
        <v>0</v>
      </c>
      <c r="L37" s="7">
        <f t="shared" si="13"/>
        <v>949678.57835039007</v>
      </c>
      <c r="M37" s="7">
        <f t="shared" si="3"/>
        <v>949678.57835039007</v>
      </c>
      <c r="N37" s="8">
        <f t="shared" si="6"/>
        <v>57665.181503095249</v>
      </c>
      <c r="O37" s="13">
        <f t="shared" si="7"/>
        <v>6.2542357279826821E-2</v>
      </c>
      <c r="P37" s="8">
        <f t="shared" si="5"/>
        <v>30004.640386093575</v>
      </c>
    </row>
    <row r="38" spans="1:16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10"/>
        <v>-1139.3084587270039</v>
      </c>
      <c r="F38" s="5">
        <f t="shared" si="12"/>
        <v>-1382.5444309649199</v>
      </c>
      <c r="G38" s="5">
        <f t="shared" si="11"/>
        <v>5097.251189498289</v>
      </c>
      <c r="H38" s="5">
        <v>0</v>
      </c>
      <c r="K38" s="7">
        <v>0</v>
      </c>
      <c r="L38" s="7">
        <f t="shared" si="13"/>
        <v>978168.93570090178</v>
      </c>
      <c r="M38" s="7">
        <f t="shared" si="3"/>
        <v>978168.93570090178</v>
      </c>
      <c r="N38" s="8">
        <f t="shared" si="6"/>
        <v>59395.13694818809</v>
      </c>
      <c r="O38" s="13">
        <f t="shared" si="7"/>
        <v>6.2542357279826807E-2</v>
      </c>
      <c r="P38" s="8">
        <f t="shared" si="5"/>
        <v>30904.779597676381</v>
      </c>
    </row>
    <row r="39" spans="1:16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10"/>
        <v>-1173.4877124888139</v>
      </c>
      <c r="F39" s="5">
        <f t="shared" si="12"/>
        <v>-1424.0207638938675</v>
      </c>
      <c r="G39" s="5">
        <f t="shared" si="11"/>
        <v>5250.1687251832382</v>
      </c>
      <c r="H39" s="5">
        <v>0</v>
      </c>
      <c r="K39" s="7">
        <v>0</v>
      </c>
      <c r="L39" s="7">
        <f t="shared" si="13"/>
        <v>1007514.0037719288</v>
      </c>
      <c r="M39" s="7">
        <f t="shared" si="3"/>
        <v>1007514.0037719288</v>
      </c>
      <c r="N39" s="8">
        <f t="shared" si="6"/>
        <v>61176.991056633735</v>
      </c>
      <c r="O39" s="13">
        <f t="shared" si="7"/>
        <v>6.2542357279826807E-2</v>
      </c>
      <c r="P39" s="8">
        <f t="shared" si="5"/>
        <v>31831.922985606678</v>
      </c>
    </row>
    <row r="40" spans="1:16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10"/>
        <v>-1208.6923438634783</v>
      </c>
      <c r="F40" s="5">
        <f t="shared" si="12"/>
        <v>-1466.7413868106835</v>
      </c>
      <c r="G40" s="5">
        <f t="shared" ref="G40:G71" si="14">G39*(1+B39)</f>
        <v>5407.6737869387352</v>
      </c>
      <c r="H40" s="5">
        <v>0</v>
      </c>
      <c r="K40" s="7">
        <v>0</v>
      </c>
      <c r="L40" s="7">
        <f t="shared" si="13"/>
        <v>1037739.4238850868</v>
      </c>
      <c r="M40" s="7">
        <f t="shared" si="3"/>
        <v>1037739.4238850868</v>
      </c>
      <c r="N40" s="8">
        <f t="shared" si="6"/>
        <v>63012.300788332825</v>
      </c>
      <c r="O40" s="13">
        <f t="shared" si="7"/>
        <v>6.2542357279826891E-2</v>
      </c>
      <c r="P40" s="8">
        <f t="shared" si="5"/>
        <v>32786.880675174878</v>
      </c>
    </row>
    <row r="41" spans="1:16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10"/>
        <v>-1244.9531141793827</v>
      </c>
      <c r="F41" s="5">
        <f t="shared" si="12"/>
        <v>-1510.743628415004</v>
      </c>
      <c r="G41" s="5">
        <f t="shared" si="14"/>
        <v>5569.9040005468978</v>
      </c>
      <c r="H41" s="5">
        <v>0</v>
      </c>
      <c r="K41" s="7">
        <v>0</v>
      </c>
      <c r="L41" s="7">
        <f t="shared" si="13"/>
        <v>1068871.6066016394</v>
      </c>
      <c r="M41" s="7">
        <f t="shared" si="3"/>
        <v>1068871.6066016394</v>
      </c>
      <c r="N41" s="8">
        <f t="shared" si="6"/>
        <v>64902.669811982763</v>
      </c>
      <c r="O41" s="13">
        <f t="shared" si="7"/>
        <v>6.2542357279826835E-2</v>
      </c>
      <c r="P41" s="8">
        <f t="shared" si="5"/>
        <v>33770.48709543013</v>
      </c>
    </row>
    <row r="42" spans="1:16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10"/>
        <v>-1282.3017076047643</v>
      </c>
      <c r="F42" s="5">
        <f t="shared" si="12"/>
        <v>-1556.065937267454</v>
      </c>
      <c r="G42" s="5">
        <f t="shared" si="14"/>
        <v>5737.0011205633045</v>
      </c>
      <c r="H42" s="5">
        <v>0</v>
      </c>
      <c r="K42" s="7">
        <v>0</v>
      </c>
      <c r="L42" s="7">
        <f t="shared" si="13"/>
        <v>1100937.7547996887</v>
      </c>
      <c r="M42" s="7">
        <f t="shared" si="3"/>
        <v>1100937.7547996887</v>
      </c>
      <c r="N42" s="8">
        <f t="shared" si="6"/>
        <v>66849.749906342317</v>
      </c>
      <c r="O42" s="13">
        <f t="shared" si="7"/>
        <v>6.2542357279826905E-2</v>
      </c>
      <c r="P42" s="8">
        <f t="shared" si="5"/>
        <v>34783.601708293034</v>
      </c>
    </row>
    <row r="43" spans="1:16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10"/>
        <v>-1320.7707588329072</v>
      </c>
      <c r="F43" s="5">
        <f t="shared" si="12"/>
        <v>-1602.7479153854777</v>
      </c>
      <c r="G43" s="5">
        <f t="shared" si="14"/>
        <v>5909.1111541802038</v>
      </c>
      <c r="H43" s="5">
        <v>0</v>
      </c>
      <c r="K43" s="7">
        <v>0</v>
      </c>
      <c r="L43" s="7">
        <f t="shared" si="13"/>
        <v>1133965.8874436794</v>
      </c>
      <c r="M43" s="7">
        <f t="shared" si="3"/>
        <v>1133965.8874436794</v>
      </c>
      <c r="N43" s="8">
        <f t="shared" si="6"/>
        <v>68855.242403532509</v>
      </c>
      <c r="O43" s="13">
        <f t="shared" si="7"/>
        <v>6.2542357279826821E-2</v>
      </c>
      <c r="P43" s="8">
        <f t="shared" si="5"/>
        <v>35827.109759541825</v>
      </c>
    </row>
    <row r="44" spans="1:16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10"/>
        <v>-1360.3938815978945</v>
      </c>
      <c r="F44" s="5">
        <f t="shared" si="12"/>
        <v>-1650.8303528470419</v>
      </c>
      <c r="G44" s="5">
        <f t="shared" si="14"/>
        <v>6086.3844888056101</v>
      </c>
      <c r="H44" s="5">
        <v>0</v>
      </c>
      <c r="K44" s="7">
        <v>0</v>
      </c>
      <c r="L44" s="7">
        <f t="shared" si="13"/>
        <v>1167984.8640669899</v>
      </c>
      <c r="M44" s="7">
        <f t="shared" si="3"/>
        <v>1167984.8640669899</v>
      </c>
      <c r="N44" s="8">
        <f t="shared" si="6"/>
        <v>70920.89967563856</v>
      </c>
      <c r="O44" s="13">
        <f t="shared" si="7"/>
        <v>6.2542357279826891E-2</v>
      </c>
      <c r="P44" s="8">
        <f t="shared" si="5"/>
        <v>36901.923052328086</v>
      </c>
    </row>
    <row r="45" spans="1:16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10"/>
        <v>-1401.2056980458315</v>
      </c>
      <c r="F45" s="5">
        <f t="shared" si="12"/>
        <v>-1700.3552634324533</v>
      </c>
      <c r="G45" s="5">
        <f t="shared" si="14"/>
        <v>6268.9760234697787</v>
      </c>
      <c r="H45" s="5">
        <v>0</v>
      </c>
      <c r="K45" s="7">
        <v>0</v>
      </c>
      <c r="L45" s="7">
        <f t="shared" si="13"/>
        <v>1203024.4099889996</v>
      </c>
      <c r="M45" s="7">
        <f t="shared" si="3"/>
        <v>1203024.4099889996</v>
      </c>
      <c r="N45" s="8">
        <f t="shared" si="6"/>
        <v>73048.526665907673</v>
      </c>
      <c r="O45" s="13">
        <f t="shared" si="7"/>
        <v>6.2542357279826849E-2</v>
      </c>
      <c r="P45" s="8">
        <f t="shared" si="5"/>
        <v>38008.980743897926</v>
      </c>
    </row>
    <row r="46" spans="1:16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10"/>
        <v>-1443.2418689872065</v>
      </c>
      <c r="F46" s="5">
        <f t="shared" si="12"/>
        <v>-1751.3659213354269</v>
      </c>
      <c r="G46" s="5">
        <f t="shared" si="14"/>
        <v>6457.045304173872</v>
      </c>
      <c r="H46" s="5">
        <v>0</v>
      </c>
      <c r="K46" s="7">
        <v>0</v>
      </c>
      <c r="L46" s="7">
        <f t="shared" si="13"/>
        <v>1239115.1422886697</v>
      </c>
      <c r="M46" s="7">
        <f t="shared" si="3"/>
        <v>1239115.1422886697</v>
      </c>
      <c r="N46" s="8">
        <f t="shared" si="6"/>
        <v>75239.982465884968</v>
      </c>
      <c r="O46" s="13">
        <f t="shared" si="7"/>
        <v>6.2542357279826905E-2</v>
      </c>
      <c r="P46" s="8">
        <f t="shared" si="5"/>
        <v>39149.250166214864</v>
      </c>
    </row>
    <row r="47" spans="1:16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10"/>
        <v>-1486.5391250568227</v>
      </c>
      <c r="F47" s="5">
        <f t="shared" si="12"/>
        <v>-1803.9068989754899</v>
      </c>
      <c r="G47" s="5">
        <f t="shared" si="14"/>
        <v>6650.7566632990884</v>
      </c>
      <c r="H47" s="5">
        <v>0</v>
      </c>
      <c r="K47" s="7">
        <v>0</v>
      </c>
      <c r="L47" s="7">
        <f t="shared" si="13"/>
        <v>1276288.5965573299</v>
      </c>
      <c r="M47" s="7">
        <f t="shared" si="3"/>
        <v>1276288.5965573299</v>
      </c>
      <c r="N47" s="8">
        <f t="shared" si="6"/>
        <v>77497.181939861475</v>
      </c>
      <c r="O47" s="13">
        <f t="shared" si="7"/>
        <v>6.2542357279826863E-2</v>
      </c>
      <c r="P47" s="8">
        <f t="shared" si="5"/>
        <v>40323.727671201312</v>
      </c>
    </row>
    <row r="48" spans="1:16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10"/>
        <v>-1531.1352988085275</v>
      </c>
      <c r="F48" s="5">
        <f t="shared" si="12"/>
        <v>-1858.0241059447546</v>
      </c>
      <c r="G48" s="5">
        <f t="shared" si="14"/>
        <v>6850.2793631980612</v>
      </c>
      <c r="H48" s="5">
        <v>0</v>
      </c>
      <c r="K48" s="7">
        <v>0</v>
      </c>
      <c r="L48" s="7">
        <f t="shared" si="13"/>
        <v>1314577.2544540497</v>
      </c>
      <c r="M48" s="7">
        <f t="shared" si="3"/>
        <v>1314577.2544540497</v>
      </c>
      <c r="N48" s="8">
        <f t="shared" si="6"/>
        <v>79822.097398057231</v>
      </c>
      <c r="O48" s="13">
        <f t="shared" si="7"/>
        <v>6.254235727982678E-2</v>
      </c>
      <c r="P48" s="8">
        <f t="shared" si="5"/>
        <v>41533.439501337351</v>
      </c>
    </row>
    <row r="49" spans="1:16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10"/>
        <v>-1577.0693577727834</v>
      </c>
      <c r="F49" s="5">
        <f t="shared" si="12"/>
        <v>-1913.7648291230973</v>
      </c>
      <c r="G49" s="5">
        <f t="shared" si="14"/>
        <v>7055.7877440940028</v>
      </c>
      <c r="H49" s="5">
        <v>0</v>
      </c>
      <c r="K49" s="7">
        <v>0</v>
      </c>
      <c r="L49" s="7">
        <f t="shared" si="13"/>
        <v>1354014.5720876714</v>
      </c>
      <c r="M49" s="7">
        <f t="shared" si="3"/>
        <v>1354014.5720876714</v>
      </c>
      <c r="N49" s="8">
        <f t="shared" si="6"/>
        <v>82216.760319999099</v>
      </c>
      <c r="O49" s="13">
        <f t="shared" si="7"/>
        <v>6.2542357279826905E-2</v>
      </c>
      <c r="P49" s="8">
        <f t="shared" si="5"/>
        <v>42779.442686377472</v>
      </c>
    </row>
    <row r="50" spans="1:16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10"/>
        <v>-1624.381438505967</v>
      </c>
      <c r="F50" s="5">
        <f t="shared" si="12"/>
        <v>-1971.1777739967904</v>
      </c>
      <c r="G50" s="5">
        <f t="shared" si="14"/>
        <v>7267.4613764168234</v>
      </c>
      <c r="H50" s="5">
        <v>0</v>
      </c>
      <c r="K50" s="7">
        <v>0</v>
      </c>
      <c r="L50" s="7">
        <f t="shared" si="13"/>
        <v>1394635.0092503016</v>
      </c>
      <c r="M50" s="7">
        <f t="shared" si="3"/>
        <v>1394635.0092503016</v>
      </c>
      <c r="N50" s="8">
        <f t="shared" si="6"/>
        <v>84683.263129599043</v>
      </c>
      <c r="O50" s="13">
        <f t="shared" si="7"/>
        <v>6.2542357279826877E-2</v>
      </c>
      <c r="P50" s="8">
        <f t="shared" si="5"/>
        <v>44062.82596696879</v>
      </c>
    </row>
    <row r="51" spans="1:16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10"/>
        <v>-1673.112881661146</v>
      </c>
      <c r="F51" s="5">
        <f t="shared" si="12"/>
        <v>-2030.3131072166941</v>
      </c>
      <c r="G51" s="5">
        <f t="shared" si="14"/>
        <v>7485.485217709328</v>
      </c>
      <c r="H51" s="5">
        <v>0</v>
      </c>
      <c r="K51" s="7">
        <v>0</v>
      </c>
      <c r="L51" s="7">
        <f t="shared" si="13"/>
        <v>1436474.0595278107</v>
      </c>
      <c r="M51" s="7">
        <f t="shared" si="3"/>
        <v>1436474.0595278107</v>
      </c>
      <c r="N51" s="8">
        <f t="shared" si="6"/>
        <v>87223.761023486877</v>
      </c>
      <c r="O51" s="13">
        <f t="shared" si="7"/>
        <v>6.2542357279826766E-2</v>
      </c>
      <c r="P51" s="8">
        <f t="shared" si="5"/>
        <v>45384.710745977856</v>
      </c>
    </row>
    <row r="52" spans="1:16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10"/>
        <v>-1723.3062681109805</v>
      </c>
      <c r="F52" s="5">
        <f t="shared" si="12"/>
        <v>-2091.2225004331949</v>
      </c>
      <c r="G52" s="5">
        <f t="shared" si="14"/>
        <v>7710.0497742406078</v>
      </c>
      <c r="H52" s="5">
        <v>0</v>
      </c>
      <c r="K52" s="7">
        <v>0</v>
      </c>
      <c r="L52" s="7">
        <f t="shared" si="13"/>
        <v>1479568.281313645</v>
      </c>
      <c r="M52" s="7">
        <f t="shared" si="3"/>
        <v>1479568.281313645</v>
      </c>
      <c r="N52" s="8">
        <f t="shared" si="6"/>
        <v>89840.473854191485</v>
      </c>
      <c r="O52" s="13">
        <f t="shared" si="7"/>
        <v>6.2542357279826766E-2</v>
      </c>
      <c r="P52" s="8">
        <f t="shared" si="5"/>
        <v>46746.252068357193</v>
      </c>
    </row>
    <row r="53" spans="1:16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10"/>
        <v>-1775.00545615431</v>
      </c>
      <c r="F53" s="5">
        <f t="shared" si="12"/>
        <v>-2153.9591754461908</v>
      </c>
      <c r="G53" s="5">
        <f t="shared" si="14"/>
        <v>7941.3512674678259</v>
      </c>
      <c r="H53" s="5">
        <v>0</v>
      </c>
      <c r="K53" s="7">
        <v>0</v>
      </c>
      <c r="L53" s="7">
        <f t="shared" si="13"/>
        <v>1523955.3297530543</v>
      </c>
      <c r="M53" s="7">
        <f t="shared" si="3"/>
        <v>1523955.3297530543</v>
      </c>
      <c r="N53" s="8">
        <f t="shared" si="6"/>
        <v>92535.688069817246</v>
      </c>
      <c r="O53" s="13">
        <f t="shared" si="7"/>
        <v>6.254235727982678E-2</v>
      </c>
      <c r="P53" s="8">
        <f t="shared" si="5"/>
        <v>48148.639630407895</v>
      </c>
    </row>
    <row r="54" spans="1:16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10"/>
        <v>-1828.2556198389393</v>
      </c>
      <c r="F54" s="5">
        <f t="shared" si="12"/>
        <v>-2218.5779507095767</v>
      </c>
      <c r="G54" s="5">
        <f t="shared" si="14"/>
        <v>8179.5918054918611</v>
      </c>
      <c r="H54" s="5">
        <v>0</v>
      </c>
      <c r="K54" s="7">
        <v>0</v>
      </c>
      <c r="L54" s="7">
        <f t="shared" si="13"/>
        <v>1569673.989645646</v>
      </c>
      <c r="M54" s="7">
        <f t="shared" si="3"/>
        <v>1569673.989645646</v>
      </c>
      <c r="N54" s="8">
        <f t="shared" si="6"/>
        <v>95311.758711911796</v>
      </c>
      <c r="O54" s="13">
        <f t="shared" si="7"/>
        <v>6.2542357279826807E-2</v>
      </c>
      <c r="P54" s="8">
        <f t="shared" si="5"/>
        <v>49593.098819320141</v>
      </c>
    </row>
    <row r="55" spans="1:16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10"/>
        <v>-1883.1032884341075</v>
      </c>
      <c r="F55" s="5">
        <f t="shared" si="12"/>
        <v>-2285.1352892308641</v>
      </c>
      <c r="G55" s="5">
        <f t="shared" si="14"/>
        <v>8424.9795596566164</v>
      </c>
      <c r="H55" s="5">
        <v>0</v>
      </c>
      <c r="K55" s="7">
        <v>0</v>
      </c>
      <c r="L55" s="7">
        <f t="shared" si="13"/>
        <v>1616764.2093350154</v>
      </c>
      <c r="M55" s="7">
        <f t="shared" si="3"/>
        <v>1616764.2093350154</v>
      </c>
      <c r="N55" s="8">
        <f t="shared" si="6"/>
        <v>98171.111473269179</v>
      </c>
      <c r="O55" s="13">
        <f t="shared" si="7"/>
        <v>6.2542357279826821E-2</v>
      </c>
      <c r="P55" s="8">
        <f t="shared" si="5"/>
        <v>51080.891783899737</v>
      </c>
    </row>
    <row r="56" spans="1:16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10"/>
        <v>-1939.5963870871308</v>
      </c>
      <c r="F56" s="5">
        <f t="shared" si="12"/>
        <v>-2353.6893479077903</v>
      </c>
      <c r="G56" s="5">
        <f t="shared" si="14"/>
        <v>8677.7289464463156</v>
      </c>
      <c r="H56" s="5">
        <v>0</v>
      </c>
      <c r="K56" s="7">
        <v>0</v>
      </c>
      <c r="L56" s="7">
        <f t="shared" si="13"/>
        <v>1665267.1356150659</v>
      </c>
      <c r="M56" s="7">
        <f t="shared" si="3"/>
        <v>1665267.1356150659</v>
      </c>
      <c r="N56" s="8">
        <f t="shared" si="6"/>
        <v>101116.24481746728</v>
      </c>
      <c r="O56" s="13">
        <f t="shared" si="7"/>
        <v>6.2542357279826835E-2</v>
      </c>
      <c r="P56" s="8">
        <f t="shared" si="5"/>
        <v>52613.318537416737</v>
      </c>
    </row>
    <row r="57" spans="1:16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10"/>
        <v>-1997.7842786997448</v>
      </c>
      <c r="F57" s="5">
        <f t="shared" si="12"/>
        <v>-2424.3000283450242</v>
      </c>
      <c r="G57" s="5">
        <f t="shared" si="14"/>
        <v>8938.0608148397059</v>
      </c>
      <c r="H57" s="5">
        <v>0</v>
      </c>
      <c r="K57" s="7">
        <v>0</v>
      </c>
      <c r="L57" s="7">
        <f t="shared" si="13"/>
        <v>1715225.1496835179</v>
      </c>
      <c r="M57" s="7">
        <f t="shared" si="3"/>
        <v>1715225.1496835179</v>
      </c>
      <c r="N57" s="8">
        <f t="shared" si="6"/>
        <v>104149.73216199118</v>
      </c>
      <c r="O57" s="13">
        <f t="shared" si="7"/>
        <v>6.2542357279826766E-2</v>
      </c>
      <c r="P57" s="8">
        <f t="shared" si="5"/>
        <v>54191.718093539239</v>
      </c>
    </row>
    <row r="58" spans="1:16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10"/>
        <v>-2057.7178070607374</v>
      </c>
      <c r="F58" s="5">
        <f t="shared" si="12"/>
        <v>-2497.0290291953752</v>
      </c>
      <c r="G58" s="5">
        <f t="shared" si="14"/>
        <v>9206.2026392848966</v>
      </c>
      <c r="H58" s="5">
        <v>0</v>
      </c>
      <c r="K58" s="7">
        <v>0</v>
      </c>
      <c r="L58" s="7">
        <f t="shared" si="13"/>
        <v>1766681.9041740235</v>
      </c>
      <c r="M58" s="7">
        <f t="shared" si="3"/>
        <v>1766681.9041740235</v>
      </c>
      <c r="N58" s="8">
        <f t="shared" si="6"/>
        <v>107274.22412685108</v>
      </c>
      <c r="O58" s="13">
        <f t="shared" si="7"/>
        <v>6.2542357279826863E-2</v>
      </c>
      <c r="P58" s="8">
        <f t="shared" si="5"/>
        <v>55817.469636345413</v>
      </c>
    </row>
    <row r="59" spans="1:16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10"/>
        <v>-2119.4493412725596</v>
      </c>
      <c r="F59" s="5">
        <f t="shared" si="12"/>
        <v>-2571.9399000712365</v>
      </c>
      <c r="G59" s="5">
        <f t="shared" si="14"/>
        <v>9482.3887184634441</v>
      </c>
      <c r="H59" s="5">
        <v>0</v>
      </c>
      <c r="K59" s="7">
        <v>0</v>
      </c>
      <c r="L59" s="7">
        <f t="shared" si="13"/>
        <v>1819682.3612992442</v>
      </c>
      <c r="M59" s="7">
        <f t="shared" si="3"/>
        <v>1819682.3612992442</v>
      </c>
      <c r="N59" s="8">
        <f t="shared" si="6"/>
        <v>110492.45085065646</v>
      </c>
      <c r="O59" s="13">
        <f t="shared" si="7"/>
        <v>6.2542357279826766E-2</v>
      </c>
      <c r="P59" s="8">
        <f t="shared" si="5"/>
        <v>57491.993725435779</v>
      </c>
    </row>
    <row r="60" spans="1:16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10"/>
        <v>-2183.0328215107365</v>
      </c>
      <c r="F60" s="5">
        <f t="shared" si="12"/>
        <v>-2649.0980970733735</v>
      </c>
      <c r="G60" s="5">
        <f t="shared" si="14"/>
        <v>9766.8603800173478</v>
      </c>
      <c r="H60" s="5">
        <v>0</v>
      </c>
      <c r="K60" s="7">
        <v>0</v>
      </c>
      <c r="L60" s="7">
        <f t="shared" si="13"/>
        <v>1874272.8321382217</v>
      </c>
      <c r="M60" s="7">
        <f t="shared" si="3"/>
        <v>1874272.8321382217</v>
      </c>
      <c r="N60" s="8">
        <f t="shared" si="6"/>
        <v>113807.22437617634</v>
      </c>
      <c r="O60" s="13">
        <f t="shared" si="7"/>
        <v>6.2542357279826877E-2</v>
      </c>
      <c r="P60" s="8">
        <f t="shared" si="5"/>
        <v>59216.753537198849</v>
      </c>
    </row>
    <row r="61" spans="1:16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10"/>
        <v>-2248.5238061560585</v>
      </c>
      <c r="F61" s="5">
        <f t="shared" si="12"/>
        <v>-2728.5710399855748</v>
      </c>
      <c r="G61" s="5">
        <f t="shared" si="14"/>
        <v>10059.866191417868</v>
      </c>
      <c r="H61" s="5">
        <v>0</v>
      </c>
      <c r="K61" s="7">
        <v>0</v>
      </c>
      <c r="L61" s="7">
        <f t="shared" si="13"/>
        <v>1930501.0171023684</v>
      </c>
      <c r="M61" s="7">
        <f t="shared" si="3"/>
        <v>1930501.0171023684</v>
      </c>
      <c r="N61" s="8">
        <f t="shared" si="6"/>
        <v>117221.44110746152</v>
      </c>
      <c r="O61" s="13">
        <f t="shared" si="7"/>
        <v>6.2542357279826807E-2</v>
      </c>
      <c r="P61" s="8">
        <f t="shared" si="5"/>
        <v>60993.256143314815</v>
      </c>
    </row>
    <row r="62" spans="1:16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10"/>
        <v>-2315.9795203407402</v>
      </c>
      <c r="F62" s="5">
        <f t="shared" si="12"/>
        <v>-2810.4281711851422</v>
      </c>
      <c r="G62" s="5">
        <f t="shared" si="14"/>
        <v>10361.662177160404</v>
      </c>
      <c r="H62" s="5">
        <v>0</v>
      </c>
      <c r="K62" s="7">
        <v>0</v>
      </c>
      <c r="L62" s="7">
        <f t="shared" si="13"/>
        <v>1988416.0476154394</v>
      </c>
      <c r="M62" s="7">
        <f t="shared" si="3"/>
        <v>1988416.0476154394</v>
      </c>
      <c r="N62" s="8">
        <f t="shared" si="6"/>
        <v>120738.08434068525</v>
      </c>
      <c r="O62" s="13">
        <f t="shared" si="7"/>
        <v>6.2542357279826752E-2</v>
      </c>
      <c r="P62" s="8">
        <f t="shared" si="5"/>
        <v>62823.053827614254</v>
      </c>
    </row>
    <row r="63" spans="1:16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10"/>
        <v>-2385.4589059509626</v>
      </c>
      <c r="F63" s="5">
        <f t="shared" si="12"/>
        <v>-2894.7410163206964</v>
      </c>
      <c r="G63" s="5">
        <f t="shared" si="14"/>
        <v>10672.512042475217</v>
      </c>
      <c r="H63" s="5">
        <v>0</v>
      </c>
      <c r="K63" s="7">
        <v>0</v>
      </c>
      <c r="L63" s="7">
        <f t="shared" si="13"/>
        <v>2048068.5290439026</v>
      </c>
      <c r="M63" s="7">
        <f t="shared" si="3"/>
        <v>2048068.5290439026</v>
      </c>
      <c r="N63" s="8">
        <f t="shared" si="6"/>
        <v>124360.22687090594</v>
      </c>
      <c r="O63" s="13">
        <f t="shared" si="7"/>
        <v>6.2542357279826821E-2</v>
      </c>
      <c r="P63" s="8">
        <f t="shared" si="5"/>
        <v>64707.745442442698</v>
      </c>
    </row>
    <row r="64" spans="1:16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10"/>
        <v>-2457.0226731294915</v>
      </c>
      <c r="F64" s="5">
        <f t="shared" si="12"/>
        <v>-2981.5832468103172</v>
      </c>
      <c r="G64" s="5">
        <f t="shared" si="14"/>
        <v>10992.687403749473</v>
      </c>
      <c r="H64" s="5">
        <v>0</v>
      </c>
      <c r="K64" s="7">
        <v>0</v>
      </c>
      <c r="L64" s="7">
        <f t="shared" si="13"/>
        <v>2109510.5849152198</v>
      </c>
      <c r="M64" s="7">
        <f t="shared" si="3"/>
        <v>2109510.5849152198</v>
      </c>
      <c r="N64" s="8">
        <f t="shared" si="6"/>
        <v>128091.03367703313</v>
      </c>
      <c r="O64" s="13">
        <f t="shared" si="7"/>
        <v>6.2542357279826821E-2</v>
      </c>
      <c r="P64" s="8">
        <f t="shared" si="5"/>
        <v>66648.977805715971</v>
      </c>
    </row>
    <row r="65" spans="1:16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10"/>
        <v>-2530.7333533233764</v>
      </c>
      <c r="F65" s="5">
        <f t="shared" si="12"/>
        <v>-3071.0307442146268</v>
      </c>
      <c r="G65" s="5">
        <f t="shared" si="14"/>
        <v>11322.468025861957</v>
      </c>
      <c r="H65" s="5">
        <v>0</v>
      </c>
      <c r="K65" s="7">
        <v>0</v>
      </c>
      <c r="L65" s="7">
        <f t="shared" si="13"/>
        <v>2172795.9024626766</v>
      </c>
      <c r="M65" s="7">
        <f t="shared" si="3"/>
        <v>2172795.9024626766</v>
      </c>
      <c r="N65" s="8">
        <f t="shared" si="6"/>
        <v>131933.76468734426</v>
      </c>
      <c r="O65" s="13">
        <f t="shared" si="7"/>
        <v>6.2542357279826877E-2</v>
      </c>
      <c r="P65" s="8">
        <f t="shared" si="5"/>
        <v>68648.447139887445</v>
      </c>
    </row>
    <row r="66" spans="1:16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10"/>
        <v>-2606.6553539230777</v>
      </c>
      <c r="F66" s="5">
        <f t="shared" si="12"/>
        <v>-3163.1616665410656</v>
      </c>
      <c r="G66" s="5">
        <f t="shared" si="14"/>
        <v>11662.142066637816</v>
      </c>
      <c r="H66" s="5">
        <v>0</v>
      </c>
      <c r="K66" s="7">
        <v>0</v>
      </c>
      <c r="L66" s="7">
        <f t="shared" si="13"/>
        <v>2237979.7795365569</v>
      </c>
      <c r="M66" s="7">
        <f t="shared" ref="M66:M71" si="15">K66+L66</f>
        <v>2237979.7795365569</v>
      </c>
      <c r="N66" s="8">
        <f t="shared" si="6"/>
        <v>135891.77762796436</v>
      </c>
      <c r="O66" s="13">
        <f t="shared" si="7"/>
        <v>6.2542357279826766E-2</v>
      </c>
      <c r="P66" s="8">
        <f t="shared" si="5"/>
        <v>70707.900554084074</v>
      </c>
    </row>
    <row r="67" spans="1:16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10"/>
        <v>-2684.8550145407698</v>
      </c>
      <c r="F67" s="5">
        <f t="shared" si="12"/>
        <v>-3258.0565165372977</v>
      </c>
      <c r="G67" s="5">
        <f t="shared" si="14"/>
        <v>12012.006328636951</v>
      </c>
      <c r="H67" s="5">
        <v>0</v>
      </c>
      <c r="K67" s="7">
        <v>0</v>
      </c>
      <c r="L67" s="7">
        <f t="shared" si="13"/>
        <v>2305119.1729226536</v>
      </c>
      <c r="M67" s="7">
        <f t="shared" si="15"/>
        <v>2305119.1729226536</v>
      </c>
      <c r="N67" s="8">
        <f t="shared" si="6"/>
        <v>139968.5309568033</v>
      </c>
      <c r="O67" s="13">
        <f t="shared" si="7"/>
        <v>6.254235727982678E-2</v>
      </c>
      <c r="P67" s="8">
        <f t="shared" ref="P67:P71" si="16">12*(C67+D67+E67+F67+G67)+H67</f>
        <v>72829.137570706604</v>
      </c>
    </row>
    <row r="68" spans="1:16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ref="E68:E71" si="17">E67*(1+B68)</f>
        <v>-2765.4006649769931</v>
      </c>
      <c r="F68" s="5">
        <f t="shared" si="12"/>
        <v>-3355.7982120334168</v>
      </c>
      <c r="G68" s="5">
        <f t="shared" si="14"/>
        <v>12372.366518496061</v>
      </c>
      <c r="H68" s="5">
        <v>0</v>
      </c>
      <c r="K68" s="7">
        <v>0</v>
      </c>
      <c r="L68" s="7">
        <f t="shared" si="13"/>
        <v>2374272.7481103335</v>
      </c>
      <c r="M68" s="7">
        <f t="shared" si="15"/>
        <v>2374272.7481103335</v>
      </c>
      <c r="N68" s="8">
        <f t="shared" ref="N68:N71" si="18">M68-M67+12*(C68+D68+E68+F68+G68)+H68</f>
        <v>144167.58688550766</v>
      </c>
      <c r="O68" s="13">
        <f t="shared" ref="O68:O71" si="19">N68/M67</f>
        <v>6.2542357279826891E-2</v>
      </c>
      <c r="P68" s="8">
        <f t="shared" si="16"/>
        <v>75014.011697827809</v>
      </c>
    </row>
    <row r="69" spans="1:16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17"/>
        <v>-2848.3626849263028</v>
      </c>
      <c r="F69" s="5">
        <f t="shared" si="12"/>
        <v>-3456.4721583944192</v>
      </c>
      <c r="G69" s="5">
        <f t="shared" si="14"/>
        <v>12743.537514050942</v>
      </c>
      <c r="H69" s="5">
        <v>0</v>
      </c>
      <c r="K69" s="7">
        <v>0</v>
      </c>
      <c r="L69" s="7">
        <f t="shared" si="13"/>
        <v>2445500.9305536435</v>
      </c>
      <c r="M69" s="7">
        <f t="shared" si="15"/>
        <v>2445500.9305536435</v>
      </c>
      <c r="N69" s="8">
        <f t="shared" si="18"/>
        <v>148492.61449207267</v>
      </c>
      <c r="O69" s="13">
        <f t="shared" si="19"/>
        <v>6.2542357279826793E-2</v>
      </c>
      <c r="P69" s="8">
        <f t="shared" si="16"/>
        <v>77264.432048762639</v>
      </c>
    </row>
    <row r="70" spans="1:16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17"/>
        <v>-2933.8135654740918</v>
      </c>
      <c r="F70" s="5">
        <f t="shared" si="12"/>
        <v>-3560.1663231462521</v>
      </c>
      <c r="G70" s="5">
        <f t="shared" si="14"/>
        <v>13125.84363947247</v>
      </c>
      <c r="H70" s="5">
        <v>0</v>
      </c>
      <c r="K70" s="7">
        <v>0</v>
      </c>
      <c r="L70" s="7">
        <f t="shared" si="13"/>
        <v>2518865.9584702528</v>
      </c>
      <c r="M70" s="7">
        <f t="shared" si="15"/>
        <v>2518865.9584702528</v>
      </c>
      <c r="N70" s="8">
        <f t="shared" si="18"/>
        <v>152947.39292683481</v>
      </c>
      <c r="O70" s="13">
        <f t="shared" si="19"/>
        <v>6.254235727982678E-2</v>
      </c>
      <c r="P70" s="8">
        <f t="shared" si="16"/>
        <v>79582.365010225505</v>
      </c>
    </row>
    <row r="71" spans="1:16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17"/>
        <v>-3021.8279724383146</v>
      </c>
      <c r="F71" s="5">
        <f t="shared" si="12"/>
        <v>-3666.9713128406397</v>
      </c>
      <c r="G71" s="5">
        <f t="shared" si="14"/>
        <v>13519.618948656645</v>
      </c>
      <c r="H71" s="5">
        <v>0</v>
      </c>
      <c r="K71" s="7">
        <v>0</v>
      </c>
      <c r="L71" s="7">
        <f t="shared" si="13"/>
        <v>2594431.9372243606</v>
      </c>
      <c r="M71" s="7">
        <f t="shared" si="15"/>
        <v>2594431.9372243606</v>
      </c>
      <c r="N71" s="8">
        <f t="shared" si="18"/>
        <v>157535.81471464015</v>
      </c>
      <c r="O71" s="13">
        <f t="shared" si="19"/>
        <v>6.2542357279826891E-2</v>
      </c>
      <c r="P71" s="8">
        <f t="shared" si="16"/>
        <v>81969.835960532306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2018-10-11T00:57:35Z</dcterms:modified>
</cp:coreProperties>
</file>