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github/benofben/the_intelligent_property_investor/excel/2/"/>
    </mc:Choice>
  </mc:AlternateContent>
  <bookViews>
    <workbookView xWindow="0" yWindow="0" windowWidth="25600" windowHeight="16000" xr2:uid="{6B2BACE4-D29B-AC4D-90BF-6B88B76DFC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3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H32" i="1"/>
  <c r="G32" i="1"/>
  <c r="B32" i="1"/>
  <c r="H31" i="1"/>
  <c r="G31" i="1"/>
  <c r="B31" i="1"/>
  <c r="H30" i="1"/>
  <c r="G30" i="1"/>
  <c r="I30" i="1" s="1"/>
  <c r="B30" i="1"/>
  <c r="H29" i="1"/>
  <c r="G29" i="1"/>
  <c r="I29" i="1" s="1"/>
  <c r="B29" i="1"/>
  <c r="H28" i="1"/>
  <c r="G28" i="1"/>
  <c r="B28" i="1"/>
  <c r="H27" i="1"/>
  <c r="G27" i="1"/>
  <c r="B27" i="1"/>
  <c r="H26" i="1"/>
  <c r="G26" i="1"/>
  <c r="I26" i="1" s="1"/>
  <c r="B26" i="1"/>
  <c r="H25" i="1"/>
  <c r="G25" i="1"/>
  <c r="I25" i="1" s="1"/>
  <c r="B25" i="1"/>
  <c r="H24" i="1"/>
  <c r="G24" i="1"/>
  <c r="B24" i="1"/>
  <c r="H23" i="1"/>
  <c r="G23" i="1"/>
  <c r="B23" i="1"/>
  <c r="H22" i="1"/>
  <c r="G22" i="1"/>
  <c r="B22" i="1"/>
  <c r="H21" i="1"/>
  <c r="G21" i="1"/>
  <c r="I21" i="1" s="1"/>
  <c r="B21" i="1"/>
  <c r="H20" i="1"/>
  <c r="G20" i="1"/>
  <c r="B20" i="1"/>
  <c r="H19" i="1"/>
  <c r="G19" i="1"/>
  <c r="B19" i="1"/>
  <c r="H18" i="1"/>
  <c r="G18" i="1"/>
  <c r="I18" i="1" s="1"/>
  <c r="B18" i="1"/>
  <c r="H17" i="1"/>
  <c r="G17" i="1"/>
  <c r="I17" i="1" s="1"/>
  <c r="B17" i="1"/>
  <c r="H16" i="1"/>
  <c r="G16" i="1"/>
  <c r="B16" i="1"/>
  <c r="H15" i="1"/>
  <c r="G15" i="1"/>
  <c r="B15" i="1"/>
  <c r="H14" i="1"/>
  <c r="G14" i="1"/>
  <c r="B14" i="1"/>
  <c r="H13" i="1"/>
  <c r="G13" i="1"/>
  <c r="I13" i="1" s="1"/>
  <c r="B13" i="1"/>
  <c r="H12" i="1"/>
  <c r="G12" i="1"/>
  <c r="B12" i="1"/>
  <c r="H11" i="1"/>
  <c r="G11" i="1"/>
  <c r="B11" i="1"/>
  <c r="H10" i="1"/>
  <c r="G10" i="1"/>
  <c r="B10" i="1"/>
  <c r="H9" i="1"/>
  <c r="G9" i="1"/>
  <c r="I9" i="1" s="1"/>
  <c r="B9" i="1"/>
  <c r="H8" i="1"/>
  <c r="G8" i="1"/>
  <c r="C8" i="1"/>
  <c r="B8" i="1"/>
  <c r="H7" i="1"/>
  <c r="G7" i="1"/>
  <c r="H6" i="1"/>
  <c r="G6" i="1"/>
  <c r="E6" i="1"/>
  <c r="H5" i="1"/>
  <c r="G5" i="1"/>
  <c r="E5" i="1"/>
  <c r="H4" i="1"/>
  <c r="G4" i="1"/>
  <c r="E4" i="1"/>
  <c r="H3" i="1"/>
  <c r="G3" i="1"/>
  <c r="E3" i="1"/>
  <c r="H2" i="1"/>
  <c r="G2" i="1"/>
  <c r="E2" i="1"/>
  <c r="I19" i="1" l="1"/>
  <c r="I23" i="1"/>
  <c r="I31" i="1"/>
  <c r="I32" i="1"/>
  <c r="I11" i="1"/>
  <c r="I3" i="1"/>
  <c r="I4" i="1"/>
  <c r="I12" i="1"/>
  <c r="I5" i="1"/>
  <c r="I6" i="1"/>
  <c r="I15" i="1"/>
  <c r="I20" i="1"/>
  <c r="I24" i="1"/>
  <c r="I28" i="1"/>
  <c r="I2" i="1"/>
  <c r="K2" i="1" s="1"/>
  <c r="E7" i="1"/>
  <c r="E8" i="1" s="1"/>
  <c r="E9" i="1" s="1"/>
  <c r="E10" i="1" s="1"/>
  <c r="E11" i="1" s="1"/>
  <c r="I7" i="1"/>
  <c r="I10" i="1"/>
  <c r="I16" i="1"/>
  <c r="I27" i="1"/>
  <c r="C9" i="1"/>
  <c r="I8" i="1"/>
  <c r="I14" i="1"/>
  <c r="I22" i="1"/>
  <c r="E12" i="1" l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C10" i="1"/>
  <c r="C11" i="1" l="1"/>
  <c r="C12" i="1" l="1"/>
  <c r="C13" i="1" l="1"/>
  <c r="C14" i="1" l="1"/>
  <c r="C15" i="1" l="1"/>
  <c r="C16" i="1" l="1"/>
  <c r="C17" i="1" l="1"/>
  <c r="C18" i="1" l="1"/>
  <c r="C19" i="1" l="1"/>
  <c r="C20" i="1" l="1"/>
  <c r="C21" i="1" l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J3" i="1"/>
  <c r="K3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J4" i="1"/>
  <c r="K4" i="1" s="1"/>
  <c r="J5" i="1" l="1"/>
  <c r="J6" i="1" l="1"/>
  <c r="K5" i="1"/>
  <c r="K6" i="1" l="1"/>
  <c r="J7" i="1"/>
  <c r="J8" i="1" l="1"/>
  <c r="K7" i="1"/>
  <c r="K8" i="1" l="1"/>
  <c r="J9" i="1"/>
  <c r="J10" i="1" l="1"/>
  <c r="K9" i="1"/>
  <c r="K10" i="1" l="1"/>
  <c r="J11" i="1"/>
  <c r="K11" i="1" l="1"/>
  <c r="J12" i="1"/>
  <c r="K12" i="1" l="1"/>
  <c r="J13" i="1"/>
  <c r="J14" i="1" l="1"/>
  <c r="K13" i="1"/>
  <c r="J15" i="1" l="1"/>
  <c r="K14" i="1"/>
  <c r="K15" i="1" l="1"/>
  <c r="J16" i="1"/>
  <c r="K16" i="1" l="1"/>
  <c r="J17" i="1"/>
  <c r="J18" i="1" l="1"/>
  <c r="K17" i="1"/>
  <c r="J19" i="1" l="1"/>
  <c r="K18" i="1"/>
  <c r="K19" i="1" l="1"/>
  <c r="J20" i="1"/>
  <c r="K20" i="1" l="1"/>
  <c r="J21" i="1"/>
  <c r="K21" i="1" l="1"/>
  <c r="J22" i="1"/>
  <c r="J23" i="1" l="1"/>
  <c r="K22" i="1"/>
  <c r="K23" i="1" l="1"/>
  <c r="J24" i="1"/>
  <c r="K24" i="1" l="1"/>
  <c r="J25" i="1"/>
  <c r="J26" i="1" l="1"/>
  <c r="K25" i="1"/>
  <c r="J27" i="1" l="1"/>
  <c r="K26" i="1"/>
  <c r="J28" i="1" l="1"/>
  <c r="K27" i="1"/>
  <c r="K28" i="1" l="1"/>
  <c r="J29" i="1"/>
  <c r="J30" i="1" l="1"/>
  <c r="K29" i="1"/>
  <c r="J31" i="1" l="1"/>
  <c r="K30" i="1"/>
  <c r="K31" i="1" l="1"/>
  <c r="J32" i="1"/>
  <c r="K32" i="1" l="1"/>
  <c r="J33" i="1"/>
  <c r="K33" i="1" l="1"/>
  <c r="J34" i="1"/>
  <c r="K34" i="1" l="1"/>
  <c r="J35" i="1"/>
  <c r="K35" i="1" l="1"/>
  <c r="J36" i="1"/>
  <c r="K36" i="1" l="1"/>
  <c r="J37" i="1"/>
  <c r="J38" i="1" l="1"/>
  <c r="K37" i="1"/>
  <c r="J39" i="1" l="1"/>
  <c r="K38" i="1"/>
  <c r="K39" i="1" l="1"/>
  <c r="J40" i="1"/>
  <c r="J41" i="1" l="1"/>
  <c r="K40" i="1"/>
  <c r="J42" i="1" l="1"/>
  <c r="K41" i="1"/>
  <c r="J43" i="1" l="1"/>
  <c r="K42" i="1"/>
  <c r="K43" i="1" l="1"/>
  <c r="J44" i="1"/>
  <c r="K44" i="1" l="1"/>
  <c r="J45" i="1"/>
  <c r="J46" i="1" l="1"/>
  <c r="K45" i="1"/>
  <c r="K46" i="1" l="1"/>
  <c r="J47" i="1"/>
  <c r="J48" i="1" l="1"/>
  <c r="K47" i="1"/>
  <c r="K48" i="1" l="1"/>
  <c r="J49" i="1"/>
  <c r="J50" i="1" l="1"/>
  <c r="K49" i="1"/>
  <c r="K50" i="1" l="1"/>
  <c r="J51" i="1"/>
  <c r="K51" i="1" l="1"/>
  <c r="J52" i="1"/>
  <c r="K52" i="1" l="1"/>
  <c r="J53" i="1"/>
  <c r="J54" i="1" l="1"/>
  <c r="K53" i="1"/>
  <c r="K54" i="1" l="1"/>
  <c r="J55" i="1"/>
  <c r="K55" i="1" l="1"/>
  <c r="J56" i="1"/>
  <c r="J57" i="1" l="1"/>
  <c r="K56" i="1"/>
  <c r="J58" i="1" l="1"/>
  <c r="K57" i="1"/>
  <c r="K58" i="1" l="1"/>
  <c r="J59" i="1"/>
  <c r="K59" i="1" l="1"/>
  <c r="J60" i="1"/>
  <c r="J61" i="1" l="1"/>
  <c r="K60" i="1"/>
  <c r="K61" i="1" l="1"/>
  <c r="J62" i="1"/>
  <c r="K62" i="1" l="1"/>
  <c r="J63" i="1"/>
  <c r="K63" i="1" l="1"/>
  <c r="J64" i="1"/>
  <c r="J65" i="1" l="1"/>
  <c r="K64" i="1"/>
  <c r="K65" i="1" l="1"/>
  <c r="J66" i="1"/>
  <c r="J67" i="1" l="1"/>
  <c r="K66" i="1"/>
  <c r="K67" i="1" l="1"/>
  <c r="J68" i="1"/>
  <c r="J69" i="1" l="1"/>
  <c r="K68" i="1"/>
  <c r="J70" i="1" l="1"/>
  <c r="K69" i="1"/>
  <c r="K70" i="1" l="1"/>
  <c r="J71" i="1"/>
  <c r="K71" i="1" s="1"/>
</calcChain>
</file>

<file path=xl/sharedStrings.xml><?xml version="1.0" encoding="utf-8"?>
<sst xmlns="http://schemas.openxmlformats.org/spreadsheetml/2006/main" count="13" uniqueCount="13">
  <si>
    <t>Year</t>
  </si>
  <si>
    <t>Appreciation</t>
  </si>
  <si>
    <t>Mortgage Payment</t>
  </si>
  <si>
    <t>Tax Payment</t>
  </si>
  <si>
    <t>HOA Payment</t>
  </si>
  <si>
    <t>Monthly Interest</t>
  </si>
  <si>
    <t>Months Paid</t>
  </si>
  <si>
    <t>Loan Balance</t>
  </si>
  <si>
    <t>Value</t>
  </si>
  <si>
    <t>Equity</t>
  </si>
  <si>
    <t>Return on Equity</t>
  </si>
  <si>
    <t>PMI Payment</t>
  </si>
  <si>
    <t>Δ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</si>
</sst>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Fill="1"/>
    <xf numFmtId="0" fontId="4" fillId="0" borderId="0" xfId="0" applyFont="1"/>
    <xf numFmtId="0" fontId="0" fillId="0" borderId="0" xfId="0" applyFill="1"/>
    <xf numFmtId="9" fontId="0" fillId="0" borderId="0" xfId="0" applyNumberFormat="1" applyFill="1"/>
    <xf numFmtId="44" fontId="0" fillId="0" borderId="0" xfId="1" applyFont="1" applyFill="1"/>
    <xf numFmtId="164" fontId="0" fillId="0" borderId="0" xfId="2" applyNumberFormat="1" applyFont="1"/>
    <xf numFmtId="44" fontId="0" fillId="0" borderId="0" xfId="1" applyFont="1"/>
    <xf numFmtId="44" fontId="0" fillId="0" borderId="0" xfId="0" applyNumberFormat="1"/>
    <xf numFmtId="0" fontId="2" fillId="0" borderId="0" xfId="0" applyFont="1"/>
    <xf numFmtId="164" fontId="0" fillId="0" borderId="0" xfId="2" applyNumberFormat="1" applyFont="1" applyFill="1"/>
    <xf numFmtId="9" fontId="0" fillId="0" borderId="0" xfId="2" applyFont="1"/>
    <xf numFmtId="44" fontId="1" fillId="0" borderId="0" xfId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6533-4FC3-8F4F-BA09-1D518A28119D}">
  <dimension ref="A1:M71"/>
  <sheetViews>
    <sheetView tabSelected="1" zoomScale="101" workbookViewId="0">
      <selection activeCell="F7" sqref="F7"/>
    </sheetView>
  </sheetViews>
  <sheetFormatPr baseColWidth="10" defaultRowHeight="16" x14ac:dyDescent="0.2"/>
  <cols>
    <col min="1" max="2" width="11" bestFit="1" customWidth="1"/>
    <col min="3" max="3" width="15.33203125" customWidth="1"/>
    <col min="4" max="4" width="13.83203125" customWidth="1"/>
    <col min="5" max="5" width="16.6640625" customWidth="1"/>
    <col min="6" max="6" width="11.1640625" bestFit="1" customWidth="1"/>
    <col min="7" max="7" width="14.83203125" customWidth="1"/>
    <col min="8" max="8" width="12.1640625" customWidth="1"/>
    <col min="9" max="9" width="13.6640625" customWidth="1"/>
    <col min="10" max="10" width="14" customWidth="1"/>
    <col min="11" max="11" width="14.83203125" customWidth="1"/>
    <col min="12" max="12" width="15.6640625" customWidth="1"/>
    <col min="13" max="13" width="14.1640625" customWidth="1"/>
  </cols>
  <sheetData>
    <row r="1" spans="1:13" x14ac:dyDescent="0.2">
      <c r="A1" s="1" t="s">
        <v>0</v>
      </c>
      <c r="B1" s="2" t="s">
        <v>1</v>
      </c>
      <c r="C1" s="1" t="s">
        <v>2</v>
      </c>
      <c r="D1" s="9" t="s">
        <v>11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2" t="s">
        <v>12</v>
      </c>
      <c r="M1" s="1" t="s">
        <v>10</v>
      </c>
    </row>
    <row r="2" spans="1:13" x14ac:dyDescent="0.2">
      <c r="A2" s="3">
        <v>2012</v>
      </c>
      <c r="B2" s="4">
        <v>0.03</v>
      </c>
      <c r="C2" s="5">
        <v>-1475</v>
      </c>
      <c r="D2" s="5">
        <v>-290.04000000000002</v>
      </c>
      <c r="E2" s="5">
        <f>-2062.95-C2</f>
        <v>-587.94999999999982</v>
      </c>
      <c r="F2" s="5">
        <v>-454</v>
      </c>
      <c r="G2" s="10">
        <f t="shared" ref="G2:G32" si="0">0.035/12</f>
        <v>2.9166666666666668E-3</v>
      </c>
      <c r="H2" s="3">
        <f>(A2-2012)*12</f>
        <v>0</v>
      </c>
      <c r="I2" s="5">
        <f t="shared" ref="I2:I32" si="1">-328457*((1+G2)^360-(1+G2)^H2)/((1+G2)^360-1)</f>
        <v>-328457</v>
      </c>
      <c r="J2" s="5">
        <v>337500</v>
      </c>
      <c r="K2" s="5">
        <f t="shared" ref="K2:K65" si="2">I2+J2</f>
        <v>9043</v>
      </c>
      <c r="L2" s="7">
        <v>0</v>
      </c>
      <c r="M2">
        <v>0</v>
      </c>
    </row>
    <row r="3" spans="1:13" x14ac:dyDescent="0.2">
      <c r="A3" s="3">
        <v>2013</v>
      </c>
      <c r="B3" s="4">
        <v>0.03</v>
      </c>
      <c r="C3" s="5">
        <v>-1475</v>
      </c>
      <c r="D3" s="5">
        <v>-290.04000000000002</v>
      </c>
      <c r="E3" s="5">
        <f>-2062.95-C3</f>
        <v>-587.94999999999982</v>
      </c>
      <c r="F3" s="5">
        <f>F2*(1+B3)</f>
        <v>-467.62</v>
      </c>
      <c r="G3" s="10">
        <f t="shared" si="0"/>
        <v>2.9166666666666668E-3</v>
      </c>
      <c r="H3" s="3">
        <f>(A3-2012)*12</f>
        <v>12</v>
      </c>
      <c r="I3" s="5">
        <f t="shared" si="1"/>
        <v>-322153.48973825335</v>
      </c>
      <c r="J3" s="5">
        <f>J2*(1+B3)</f>
        <v>347625</v>
      </c>
      <c r="K3" s="5">
        <f t="shared" si="2"/>
        <v>25471.510261746647</v>
      </c>
      <c r="L3" s="8">
        <f>K3-K2</f>
        <v>16428.510261746647</v>
      </c>
      <c r="M3" s="11">
        <f>L3/K2</f>
        <v>1.8167101915013433</v>
      </c>
    </row>
    <row r="4" spans="1:13" x14ac:dyDescent="0.2">
      <c r="A4" s="3">
        <v>2014</v>
      </c>
      <c r="B4" s="4">
        <v>0.03</v>
      </c>
      <c r="C4" s="5">
        <v>-1475</v>
      </c>
      <c r="D4" s="5">
        <v>-290.04000000000002</v>
      </c>
      <c r="E4" s="5">
        <f>-2062.95-C4</f>
        <v>-587.94999999999982</v>
      </c>
      <c r="F4" s="5">
        <f>F3*(1+B4)</f>
        <v>-481.64860000000004</v>
      </c>
      <c r="G4" s="10">
        <f t="shared" si="0"/>
        <v>2.9166666666666668E-3</v>
      </c>
      <c r="H4" s="3">
        <f>(A4-2012)*12</f>
        <v>24</v>
      </c>
      <c r="I4" s="5">
        <f t="shared" si="1"/>
        <v>-315625.78282363288</v>
      </c>
      <c r="J4" s="5">
        <f>J3*(1+B4)</f>
        <v>358053.75</v>
      </c>
      <c r="K4" s="5">
        <f t="shared" si="2"/>
        <v>42427.967176367121</v>
      </c>
      <c r="L4" s="8">
        <f t="shared" ref="L4:L67" si="3">K4-K3</f>
        <v>16956.456914620474</v>
      </c>
      <c r="M4" s="11">
        <f t="shared" ref="M4:M67" si="4">L4/K3</f>
        <v>0.66570284762760379</v>
      </c>
    </row>
    <row r="5" spans="1:13" x14ac:dyDescent="0.2">
      <c r="A5" s="3">
        <v>2015</v>
      </c>
      <c r="B5" s="4">
        <v>0.03</v>
      </c>
      <c r="C5" s="5">
        <v>-1475</v>
      </c>
      <c r="D5" s="5">
        <v>-290.04000000000002</v>
      </c>
      <c r="E5" s="5">
        <f>-2048.67-C5</f>
        <v>-573.67000000000007</v>
      </c>
      <c r="F5" s="5">
        <f>F4*(1+B5)</f>
        <v>-496.09805800000004</v>
      </c>
      <c r="G5" s="10">
        <f t="shared" si="0"/>
        <v>2.9166666666666668E-3</v>
      </c>
      <c r="H5" s="3">
        <f>(A5-2012)*12</f>
        <v>36</v>
      </c>
      <c r="I5" s="5">
        <f t="shared" si="1"/>
        <v>-308865.90526433487</v>
      </c>
      <c r="J5" s="5">
        <f>J4*(1+B5)</f>
        <v>368795.36249999999</v>
      </c>
      <c r="K5" s="5">
        <f t="shared" si="2"/>
        <v>59929.457235665119</v>
      </c>
      <c r="L5" s="8">
        <f t="shared" si="3"/>
        <v>17501.490059297998</v>
      </c>
      <c r="M5" s="11">
        <f t="shared" si="4"/>
        <v>0.41249890635925951</v>
      </c>
    </row>
    <row r="6" spans="1:13" x14ac:dyDescent="0.2">
      <c r="A6" s="3">
        <v>2016</v>
      </c>
      <c r="B6" s="4">
        <v>0.03</v>
      </c>
      <c r="C6" s="5">
        <v>-1475</v>
      </c>
      <c r="D6" s="5">
        <v>-290.04000000000002</v>
      </c>
      <c r="E6" s="5">
        <f>-2048.67-C6</f>
        <v>-573.67000000000007</v>
      </c>
      <c r="F6" s="5">
        <f>F5*(1+B6)</f>
        <v>-510.98099974000007</v>
      </c>
      <c r="G6" s="10">
        <f t="shared" si="0"/>
        <v>2.9166666666666668E-3</v>
      </c>
      <c r="H6" s="3">
        <f>(A6-2012)*12</f>
        <v>48</v>
      </c>
      <c r="I6" s="5">
        <f t="shared" si="1"/>
        <v>-301865.59945796494</v>
      </c>
      <c r="J6" s="5">
        <f>J5*(1+B6)</f>
        <v>379859.223375</v>
      </c>
      <c r="K6" s="5">
        <f>I6+J6</f>
        <v>77993.62391703506</v>
      </c>
      <c r="L6" s="8">
        <f t="shared" si="3"/>
        <v>18064.166681369941</v>
      </c>
      <c r="M6" s="11">
        <f t="shared" si="4"/>
        <v>0.30142383252921612</v>
      </c>
    </row>
    <row r="7" spans="1:13" x14ac:dyDescent="0.2">
      <c r="A7" s="3">
        <v>2017</v>
      </c>
      <c r="B7" s="4">
        <v>0.03</v>
      </c>
      <c r="C7" s="5">
        <v>-1475</v>
      </c>
      <c r="D7" s="5">
        <v>-290.04000000000002</v>
      </c>
      <c r="E7" s="5">
        <f>E6*1.03</f>
        <v>-590.88010000000008</v>
      </c>
      <c r="F7" s="12">
        <f>F6*(1+B7)</f>
        <v>-526.31042973220008</v>
      </c>
      <c r="G7" s="10">
        <f t="shared" si="0"/>
        <v>2.9166666666666668E-3</v>
      </c>
      <c r="H7" s="3">
        <f>(A7-2012)*12</f>
        <v>60</v>
      </c>
      <c r="I7" s="5">
        <f t="shared" si="1"/>
        <v>-294616.31410437229</v>
      </c>
      <c r="J7" s="5">
        <f>J6*(1+B7)</f>
        <v>391255.00007625</v>
      </c>
      <c r="K7" s="5">
        <f t="shared" si="2"/>
        <v>96638.685971877712</v>
      </c>
      <c r="L7" s="8">
        <f t="shared" si="3"/>
        <v>18645.062054842652</v>
      </c>
      <c r="M7" s="11">
        <f t="shared" si="4"/>
        <v>0.23905879889202419</v>
      </c>
    </row>
    <row r="8" spans="1:13" x14ac:dyDescent="0.2">
      <c r="A8" s="3">
        <v>2018</v>
      </c>
      <c r="B8" s="4">
        <f>B2</f>
        <v>0.03</v>
      </c>
      <c r="C8" s="5">
        <f t="shared" ref="C8:C32" si="5">C7</f>
        <v>-1475</v>
      </c>
      <c r="D8" s="5">
        <v>-290.04000000000002</v>
      </c>
      <c r="E8" s="5">
        <f t="shared" ref="E8:E71" si="6">E7*1.03</f>
        <v>-608.60650300000009</v>
      </c>
      <c r="F8" s="5">
        <f>F7*(1+B8)</f>
        <v>-542.09974262416608</v>
      </c>
      <c r="G8" s="10">
        <f t="shared" si="0"/>
        <v>2.9166666666666668E-3</v>
      </c>
      <c r="H8" s="3">
        <f>(A8-2012)*12</f>
        <v>72</v>
      </c>
      <c r="I8" s="5">
        <f t="shared" si="1"/>
        <v>-287109.19375971658</v>
      </c>
      <c r="J8" s="5">
        <f>J7*(1+B8)</f>
        <v>402992.65007853752</v>
      </c>
      <c r="K8" s="5">
        <f t="shared" si="2"/>
        <v>115883.45631882094</v>
      </c>
      <c r="L8" s="8">
        <f t="shared" si="3"/>
        <v>19244.770346943231</v>
      </c>
      <c r="M8" s="11">
        <f t="shared" si="4"/>
        <v>0.19914147376283184</v>
      </c>
    </row>
    <row r="9" spans="1:13" x14ac:dyDescent="0.2">
      <c r="A9" s="3">
        <v>2019</v>
      </c>
      <c r="B9" s="4">
        <f>B2</f>
        <v>0.03</v>
      </c>
      <c r="C9" s="5">
        <f t="shared" si="5"/>
        <v>-1475</v>
      </c>
      <c r="D9" s="5">
        <v>-290.04000000000002</v>
      </c>
      <c r="E9" s="5">
        <f t="shared" si="6"/>
        <v>-626.86469809000016</v>
      </c>
      <c r="F9" s="5">
        <f>F8*(1+B9)</f>
        <v>-558.36273490289113</v>
      </c>
      <c r="G9" s="10">
        <f t="shared" si="0"/>
        <v>2.9166666666666668E-3</v>
      </c>
      <c r="H9" s="3">
        <f>(A9-2012)*12</f>
        <v>84</v>
      </c>
      <c r="I9" s="5">
        <f t="shared" si="1"/>
        <v>-279335.06801900273</v>
      </c>
      <c r="J9" s="5">
        <f>J8*(1+B9)</f>
        <v>415082.42958089366</v>
      </c>
      <c r="K9" s="5">
        <f t="shared" si="2"/>
        <v>135747.36156189092</v>
      </c>
      <c r="L9" s="8">
        <f t="shared" si="3"/>
        <v>19863.905243069981</v>
      </c>
      <c r="M9" s="11">
        <f t="shared" si="4"/>
        <v>0.17141277861457632</v>
      </c>
    </row>
    <row r="10" spans="1:13" x14ac:dyDescent="0.2">
      <c r="A10" s="3">
        <v>2020</v>
      </c>
      <c r="B10" s="4">
        <f>B2</f>
        <v>0.03</v>
      </c>
      <c r="C10" s="5">
        <f t="shared" si="5"/>
        <v>-1475</v>
      </c>
      <c r="D10" s="5">
        <v>-290.04000000000002</v>
      </c>
      <c r="E10" s="5">
        <f t="shared" si="6"/>
        <v>-645.67063903270014</v>
      </c>
      <c r="F10" s="5">
        <f>F9*(1+B10)</f>
        <v>-575.11361694997788</v>
      </c>
      <c r="G10" s="10">
        <f t="shared" si="0"/>
        <v>2.9166666666666668E-3</v>
      </c>
      <c r="H10" s="3">
        <f>(A10-2012)*12</f>
        <v>96</v>
      </c>
      <c r="I10" s="5">
        <f t="shared" si="1"/>
        <v>-271284.44031387288</v>
      </c>
      <c r="J10" s="5">
        <f>J9*(1+B10)</f>
        <v>427534.90246832051</v>
      </c>
      <c r="K10" s="5">
        <f t="shared" si="2"/>
        <v>156250.46215444762</v>
      </c>
      <c r="L10" s="8">
        <f t="shared" si="3"/>
        <v>20503.100592556701</v>
      </c>
      <c r="M10" s="11">
        <f t="shared" si="4"/>
        <v>0.15103866739397936</v>
      </c>
    </row>
    <row r="11" spans="1:13" x14ac:dyDescent="0.2">
      <c r="A11" s="3">
        <v>2021</v>
      </c>
      <c r="B11" s="4">
        <f>B2</f>
        <v>0.03</v>
      </c>
      <c r="C11" s="5">
        <f t="shared" si="5"/>
        <v>-1475</v>
      </c>
      <c r="D11" s="5">
        <v>-290.04000000000002</v>
      </c>
      <c r="E11" s="5">
        <f t="shared" si="6"/>
        <v>-665.04075820368121</v>
      </c>
      <c r="F11" s="5">
        <f>F10*(1+B11)</f>
        <v>-592.3670254584772</v>
      </c>
      <c r="G11" s="10">
        <f t="shared" si="0"/>
        <v>2.9166666666666668E-3</v>
      </c>
      <c r="H11" s="3">
        <f>(A11-2012)*12</f>
        <v>108</v>
      </c>
      <c r="I11" s="5">
        <f t="shared" si="1"/>
        <v>-262947.47631196911</v>
      </c>
      <c r="J11" s="5">
        <f>J10*(1+B11)</f>
        <v>440360.94954237016</v>
      </c>
      <c r="K11" s="5">
        <f t="shared" si="2"/>
        <v>177413.47323040105</v>
      </c>
      <c r="L11" s="8">
        <f t="shared" si="3"/>
        <v>21163.011075953429</v>
      </c>
      <c r="M11" s="11">
        <f t="shared" si="4"/>
        <v>0.13544287027474261</v>
      </c>
    </row>
    <row r="12" spans="1:13" x14ac:dyDescent="0.2">
      <c r="A12" s="3">
        <v>2022</v>
      </c>
      <c r="B12" s="4">
        <f>B2</f>
        <v>0.03</v>
      </c>
      <c r="C12" s="5">
        <f t="shared" si="5"/>
        <v>-1475</v>
      </c>
      <c r="D12" s="5">
        <v>-290.04000000000002</v>
      </c>
      <c r="E12" s="5">
        <f>E11*1.03</f>
        <v>-684.9919809497917</v>
      </c>
      <c r="F12" s="5">
        <f>F11*(1+B12)</f>
        <v>-610.13803622223156</v>
      </c>
      <c r="G12" s="10">
        <f t="shared" si="0"/>
        <v>2.9166666666666668E-3</v>
      </c>
      <c r="H12" s="3">
        <f>(A12-2012)*12</f>
        <v>120</v>
      </c>
      <c r="I12" s="5">
        <f t="shared" si="1"/>
        <v>-254313.99190369746</v>
      </c>
      <c r="J12" s="5">
        <f>J11*(1+B12)</f>
        <v>453571.7780286413</v>
      </c>
      <c r="K12" s="5">
        <f t="shared" si="2"/>
        <v>199257.78612494384</v>
      </c>
      <c r="L12" s="8">
        <f t="shared" si="3"/>
        <v>21844.312894542789</v>
      </c>
      <c r="M12" s="11">
        <f t="shared" si="4"/>
        <v>0.12312657261477711</v>
      </c>
    </row>
    <row r="13" spans="1:13" x14ac:dyDescent="0.2">
      <c r="A13" s="3">
        <v>2023</v>
      </c>
      <c r="B13" s="4">
        <f>B2</f>
        <v>0.03</v>
      </c>
      <c r="C13" s="5">
        <f t="shared" si="5"/>
        <v>-1475</v>
      </c>
      <c r="D13" s="5">
        <v>0</v>
      </c>
      <c r="E13" s="5">
        <f t="shared" si="6"/>
        <v>-705.54174037828545</v>
      </c>
      <c r="F13" s="5">
        <f>F12*(1+B13)</f>
        <v>-628.44217730889852</v>
      </c>
      <c r="G13" s="10">
        <f t="shared" si="0"/>
        <v>2.9166666666666668E-3</v>
      </c>
      <c r="H13" s="3">
        <f>(A13-2012)*12</f>
        <v>132</v>
      </c>
      <c r="I13" s="5">
        <f t="shared" si="1"/>
        <v>-245373.44076171692</v>
      </c>
      <c r="J13" s="5">
        <f>J12*(1+B13)</f>
        <v>467178.93136950053</v>
      </c>
      <c r="K13" s="5">
        <f t="shared" si="2"/>
        <v>221805.49060778361</v>
      </c>
      <c r="L13" s="8">
        <f t="shared" si="3"/>
        <v>22547.704482839763</v>
      </c>
      <c r="M13" s="11">
        <f t="shared" si="4"/>
        <v>0.11315846131453709</v>
      </c>
    </row>
    <row r="14" spans="1:13" x14ac:dyDescent="0.2">
      <c r="A14" s="3">
        <v>2024</v>
      </c>
      <c r="B14" s="4">
        <f>B2</f>
        <v>0.03</v>
      </c>
      <c r="C14" s="5">
        <f t="shared" si="5"/>
        <v>-1475</v>
      </c>
      <c r="D14" s="5">
        <v>0</v>
      </c>
      <c r="E14" s="5">
        <f t="shared" si="6"/>
        <v>-726.70799258963405</v>
      </c>
      <c r="F14" s="5">
        <f>F13*(1+B14)</f>
        <v>-647.29544262816546</v>
      </c>
      <c r="G14" s="10">
        <f t="shared" si="0"/>
        <v>2.9166666666666668E-3</v>
      </c>
      <c r="H14" s="3">
        <f>(A14-2012)*12</f>
        <v>144</v>
      </c>
      <c r="I14" s="5">
        <f t="shared" si="1"/>
        <v>-236114.90145795856</v>
      </c>
      <c r="J14" s="5">
        <f>J13*(1+B14)</f>
        <v>481194.29931058554</v>
      </c>
      <c r="K14" s="5">
        <f t="shared" si="2"/>
        <v>245079.39785262698</v>
      </c>
      <c r="L14" s="8">
        <f t="shared" si="3"/>
        <v>23273.907244843373</v>
      </c>
      <c r="M14" s="11">
        <f t="shared" si="4"/>
        <v>0.10492935581111644</v>
      </c>
    </row>
    <row r="15" spans="1:13" x14ac:dyDescent="0.2">
      <c r="A15" s="3">
        <v>2025</v>
      </c>
      <c r="B15" s="4">
        <f>B2</f>
        <v>0.03</v>
      </c>
      <c r="C15" s="5">
        <f t="shared" si="5"/>
        <v>-1475</v>
      </c>
      <c r="D15" s="5">
        <v>0</v>
      </c>
      <c r="E15" s="5">
        <f t="shared" si="6"/>
        <v>-748.50923236732308</v>
      </c>
      <c r="F15" s="5">
        <f>F14*(1+B15)</f>
        <v>-666.7143059070105</v>
      </c>
      <c r="G15" s="10">
        <f t="shared" si="0"/>
        <v>2.9166666666666668E-3</v>
      </c>
      <c r="H15" s="3">
        <f>(A15-2012)*12</f>
        <v>156</v>
      </c>
      <c r="I15" s="5">
        <f t="shared" si="1"/>
        <v>-226527.06412243503</v>
      </c>
      <c r="J15" s="5">
        <f>J14*(1+B15)</f>
        <v>495630.12828990311</v>
      </c>
      <c r="K15" s="5">
        <f t="shared" si="2"/>
        <v>269103.06416746811</v>
      </c>
      <c r="L15" s="8">
        <f t="shared" si="3"/>
        <v>24023.666314841132</v>
      </c>
      <c r="M15" s="11">
        <f t="shared" si="4"/>
        <v>9.8024013953580985E-2</v>
      </c>
    </row>
    <row r="16" spans="1:13" x14ac:dyDescent="0.2">
      <c r="A16" s="3">
        <v>2026</v>
      </c>
      <c r="B16" s="4">
        <f>B2</f>
        <v>0.03</v>
      </c>
      <c r="C16" s="5">
        <f t="shared" si="5"/>
        <v>-1475</v>
      </c>
      <c r="D16" s="5">
        <v>0</v>
      </c>
      <c r="E16" s="5">
        <f t="shared" si="6"/>
        <v>-770.96450933834274</v>
      </c>
      <c r="F16" s="5">
        <f>F15*(1+B16)</f>
        <v>-686.7157350842208</v>
      </c>
      <c r="G16" s="10">
        <f t="shared" si="0"/>
        <v>2.9166666666666668E-3</v>
      </c>
      <c r="H16" s="3">
        <f>(A16-2012)*12</f>
        <v>168</v>
      </c>
      <c r="I16" s="5">
        <f t="shared" si="1"/>
        <v>-216598.21662754533</v>
      </c>
      <c r="J16" s="5">
        <f>J15*(1+B16)</f>
        <v>510499.03213860019</v>
      </c>
      <c r="K16" s="5">
        <f t="shared" si="2"/>
        <v>293900.81551105483</v>
      </c>
      <c r="L16" s="8">
        <f t="shared" si="3"/>
        <v>24797.751343586715</v>
      </c>
      <c r="M16" s="11">
        <f t="shared" si="4"/>
        <v>9.214964318709723E-2</v>
      </c>
    </row>
    <row r="17" spans="1:13" x14ac:dyDescent="0.2">
      <c r="A17" s="3">
        <v>2027</v>
      </c>
      <c r="B17" s="4">
        <f>B2</f>
        <v>0.03</v>
      </c>
      <c r="C17" s="5">
        <f t="shared" si="5"/>
        <v>-1475</v>
      </c>
      <c r="D17" s="5">
        <v>0</v>
      </c>
      <c r="E17" s="5">
        <f t="shared" si="6"/>
        <v>-794.09344461849309</v>
      </c>
      <c r="F17" s="5">
        <f>F16*(1+B17)</f>
        <v>-707.31720713674747</v>
      </c>
      <c r="G17" s="10">
        <f t="shared" si="0"/>
        <v>2.9166666666666668E-3</v>
      </c>
      <c r="H17" s="3">
        <f>(A17-2012)*12</f>
        <v>180</v>
      </c>
      <c r="I17" s="5">
        <f t="shared" si="1"/>
        <v>-206316.23028099717</v>
      </c>
      <c r="J17" s="5">
        <f>J16*(1+B17)</f>
        <v>525814.0031027582</v>
      </c>
      <c r="K17" s="5">
        <f t="shared" si="2"/>
        <v>319497.77282176103</v>
      </c>
      <c r="L17" s="8">
        <f t="shared" si="3"/>
        <v>25596.957310706202</v>
      </c>
      <c r="M17" s="11">
        <f t="shared" si="4"/>
        <v>8.7093862826465668E-2</v>
      </c>
    </row>
    <row r="18" spans="1:13" x14ac:dyDescent="0.2">
      <c r="A18" s="3">
        <v>2028</v>
      </c>
      <c r="B18" s="4">
        <f>B2</f>
        <v>0.03</v>
      </c>
      <c r="C18" s="5">
        <f t="shared" si="5"/>
        <v>-1475</v>
      </c>
      <c r="D18" s="5">
        <v>0</v>
      </c>
      <c r="E18" s="5">
        <f t="shared" si="6"/>
        <v>-817.91624795704786</v>
      </c>
      <c r="F18" s="5">
        <f>F17*(1+B18)</f>
        <v>-728.53672335084991</v>
      </c>
      <c r="G18" s="10">
        <f t="shared" si="0"/>
        <v>2.9166666666666668E-3</v>
      </c>
      <c r="H18" s="3">
        <f>(A18-2012)*12</f>
        <v>192</v>
      </c>
      <c r="I18" s="5">
        <f t="shared" si="1"/>
        <v>-195668.54500987026</v>
      </c>
      <c r="J18" s="5">
        <f>J17*(1+B18)</f>
        <v>541588.42319584091</v>
      </c>
      <c r="K18" s="5">
        <f t="shared" si="2"/>
        <v>345919.87818597065</v>
      </c>
      <c r="L18" s="8">
        <f t="shared" si="3"/>
        <v>26422.105364209623</v>
      </c>
      <c r="M18" s="11">
        <f t="shared" si="4"/>
        <v>8.2698871828911891E-2</v>
      </c>
    </row>
    <row r="19" spans="1:13" x14ac:dyDescent="0.2">
      <c r="A19" s="3">
        <v>2029</v>
      </c>
      <c r="B19" s="4">
        <f>B2</f>
        <v>0.03</v>
      </c>
      <c r="C19" s="5">
        <f t="shared" si="5"/>
        <v>-1475</v>
      </c>
      <c r="D19" s="5">
        <v>0</v>
      </c>
      <c r="E19" s="5">
        <f t="shared" si="6"/>
        <v>-842.45373539575928</v>
      </c>
      <c r="F19" s="5">
        <f>F18*(1+B19)</f>
        <v>-750.39282505137544</v>
      </c>
      <c r="G19" s="10">
        <f t="shared" si="0"/>
        <v>2.9166666666666668E-3</v>
      </c>
      <c r="H19" s="3">
        <f>(A19-2012)*12</f>
        <v>204</v>
      </c>
      <c r="I19" s="5">
        <f t="shared" si="1"/>
        <v>-184642.15401772154</v>
      </c>
      <c r="J19" s="5">
        <f>J18*(1+B19)</f>
        <v>557836.07589171617</v>
      </c>
      <c r="K19" s="5">
        <f t="shared" si="2"/>
        <v>373193.92187399464</v>
      </c>
      <c r="L19" s="8">
        <f t="shared" si="3"/>
        <v>27274.043688023987</v>
      </c>
      <c r="M19" s="11">
        <f t="shared" si="4"/>
        <v>7.884497367150764E-2</v>
      </c>
    </row>
    <row r="20" spans="1:13" x14ac:dyDescent="0.2">
      <c r="A20" s="3">
        <v>2030</v>
      </c>
      <c r="B20" s="4">
        <f>B2</f>
        <v>0.03</v>
      </c>
      <c r="C20" s="5">
        <f t="shared" si="5"/>
        <v>-1475</v>
      </c>
      <c r="D20" s="5">
        <v>0</v>
      </c>
      <c r="E20" s="5">
        <f t="shared" si="6"/>
        <v>-867.72734745763205</v>
      </c>
      <c r="F20" s="5">
        <f>F19*(1+B20)</f>
        <v>-772.90460980291675</v>
      </c>
      <c r="G20" s="10">
        <f t="shared" si="0"/>
        <v>2.9166666666666668E-3</v>
      </c>
      <c r="H20" s="3">
        <f>(A20-2012)*12</f>
        <v>216</v>
      </c>
      <c r="I20" s="5">
        <f t="shared" si="1"/>
        <v>-173223.58789599134</v>
      </c>
      <c r="J20" s="5">
        <f>J19*(1+B20)</f>
        <v>574571.15816846769</v>
      </c>
      <c r="K20" s="5">
        <f t="shared" si="2"/>
        <v>401347.57027247635</v>
      </c>
      <c r="L20" s="8">
        <f t="shared" si="3"/>
        <v>28153.648398481717</v>
      </c>
      <c r="M20" s="11">
        <f t="shared" si="4"/>
        <v>7.5439729181836807E-2</v>
      </c>
    </row>
    <row r="21" spans="1:13" x14ac:dyDescent="0.2">
      <c r="A21" s="3">
        <v>2031</v>
      </c>
      <c r="B21" s="4">
        <f>B2</f>
        <v>0.03</v>
      </c>
      <c r="C21" s="5">
        <f t="shared" si="5"/>
        <v>-1475</v>
      </c>
      <c r="D21" s="5">
        <v>0</v>
      </c>
      <c r="E21" s="5">
        <f t="shared" si="6"/>
        <v>-893.75916788136101</v>
      </c>
      <c r="F21" s="5">
        <f>F20*(1+B21)</f>
        <v>-796.09174809700426</v>
      </c>
      <c r="G21" s="6">
        <f t="shared" si="0"/>
        <v>2.9166666666666668E-3</v>
      </c>
      <c r="H21">
        <f>(A21-2012)*12</f>
        <v>228</v>
      </c>
      <c r="I21" s="5">
        <f t="shared" si="1"/>
        <v>-161398.89817029901</v>
      </c>
      <c r="J21" s="7">
        <f>J20*(1+B21)</f>
        <v>591808.29291352176</v>
      </c>
      <c r="K21" s="7">
        <f t="shared" si="2"/>
        <v>430409.39474322274</v>
      </c>
      <c r="L21" s="8">
        <f t="shared" si="3"/>
        <v>29061.824470746389</v>
      </c>
      <c r="M21" s="11">
        <f t="shared" si="4"/>
        <v>7.2410615195742212E-2</v>
      </c>
    </row>
    <row r="22" spans="1:13" x14ac:dyDescent="0.2">
      <c r="A22" s="3">
        <v>2032</v>
      </c>
      <c r="B22" s="4">
        <f>B2</f>
        <v>0.03</v>
      </c>
      <c r="C22" s="5">
        <f t="shared" si="5"/>
        <v>-1475</v>
      </c>
      <c r="D22" s="5">
        <v>0</v>
      </c>
      <c r="E22" s="5">
        <f t="shared" si="6"/>
        <v>-920.57194291780183</v>
      </c>
      <c r="F22" s="5">
        <f>F21*(1+B22)</f>
        <v>-819.9745005399144</v>
      </c>
      <c r="G22" s="6">
        <f t="shared" si="0"/>
        <v>2.9166666666666668E-3</v>
      </c>
      <c r="H22">
        <f>(A22-2012)*12</f>
        <v>240</v>
      </c>
      <c r="I22" s="5">
        <f t="shared" si="1"/>
        <v>-149153.64026153236</v>
      </c>
      <c r="J22" s="7">
        <f>J21*(1+B22)</f>
        <v>609562.54170092742</v>
      </c>
      <c r="K22" s="7">
        <f t="shared" si="2"/>
        <v>460408.90143939503</v>
      </c>
      <c r="L22" s="8">
        <f t="shared" si="3"/>
        <v>29999.506696172291</v>
      </c>
      <c r="M22" s="11">
        <f t="shared" si="4"/>
        <v>6.9699934672823885E-2</v>
      </c>
    </row>
    <row r="23" spans="1:13" x14ac:dyDescent="0.2">
      <c r="A23" s="3">
        <v>2033</v>
      </c>
      <c r="B23" s="4">
        <f>B2</f>
        <v>0.03</v>
      </c>
      <c r="C23" s="5">
        <f t="shared" si="5"/>
        <v>-1475</v>
      </c>
      <c r="D23" s="5">
        <v>0</v>
      </c>
      <c r="E23" s="5">
        <f t="shared" si="6"/>
        <v>-948.18910120533587</v>
      </c>
      <c r="F23" s="5">
        <f>F22*(1+B23)</f>
        <v>-844.57373555611184</v>
      </c>
      <c r="G23" s="6">
        <f t="shared" si="0"/>
        <v>2.9166666666666668E-3</v>
      </c>
      <c r="H23">
        <f>(A23-2012)*12</f>
        <v>252</v>
      </c>
      <c r="I23" s="5">
        <f t="shared" si="1"/>
        <v>-136472.85584091322</v>
      </c>
      <c r="J23" s="7">
        <f>J22*(1+B23)</f>
        <v>627849.41795195523</v>
      </c>
      <c r="K23" s="7">
        <f t="shared" si="2"/>
        <v>491376.56211104197</v>
      </c>
      <c r="L23" s="8">
        <f t="shared" si="3"/>
        <v>30967.66067164694</v>
      </c>
      <c r="M23" s="11">
        <f t="shared" si="4"/>
        <v>6.7261211881072425E-2</v>
      </c>
    </row>
    <row r="24" spans="1:13" x14ac:dyDescent="0.2">
      <c r="A24" s="3">
        <v>2034</v>
      </c>
      <c r="B24" s="4">
        <f>B2</f>
        <v>0.03</v>
      </c>
      <c r="C24" s="5">
        <f t="shared" si="5"/>
        <v>-1475</v>
      </c>
      <c r="D24" s="5">
        <v>0</v>
      </c>
      <c r="E24" s="5">
        <f t="shared" si="6"/>
        <v>-976.63477424149596</v>
      </c>
      <c r="F24" s="5">
        <f>F23*(1+B24)</f>
        <v>-869.91094762279522</v>
      </c>
      <c r="G24" s="6">
        <f t="shared" si="0"/>
        <v>2.9166666666666668E-3</v>
      </c>
      <c r="H24">
        <f>(A24-2012)*12</f>
        <v>264</v>
      </c>
      <c r="I24" s="5">
        <f t="shared" si="1"/>
        <v>-123341.05455748811</v>
      </c>
      <c r="J24" s="7">
        <f>J23*(1+B24)</f>
        <v>646684.90049051389</v>
      </c>
      <c r="K24" s="7">
        <f t="shared" si="2"/>
        <v>523343.84593302576</v>
      </c>
      <c r="L24" s="8">
        <f t="shared" si="3"/>
        <v>31967.283821983787</v>
      </c>
      <c r="M24" s="11">
        <f t="shared" si="4"/>
        <v>6.5056590580239715E-2</v>
      </c>
    </row>
    <row r="25" spans="1:13" x14ac:dyDescent="0.2">
      <c r="A25" s="3">
        <v>2035</v>
      </c>
      <c r="B25" s="4">
        <f>B2</f>
        <v>0.03</v>
      </c>
      <c r="C25" s="5">
        <f t="shared" si="5"/>
        <v>-1475</v>
      </c>
      <c r="D25" s="5">
        <v>0</v>
      </c>
      <c r="E25" s="5">
        <f t="shared" si="6"/>
        <v>-1005.9338174687408</v>
      </c>
      <c r="F25" s="5">
        <f>F24*(1+B25)</f>
        <v>-896.00827605147913</v>
      </c>
      <c r="G25" s="6">
        <f t="shared" si="0"/>
        <v>2.9166666666666668E-3</v>
      </c>
      <c r="H25">
        <f>(A25-2012)*12</f>
        <v>276</v>
      </c>
      <c r="I25" s="5">
        <f t="shared" si="1"/>
        <v>-109742.19511571953</v>
      </c>
      <c r="J25" s="7">
        <f>J24*(1+B25)</f>
        <v>666085.44750522927</v>
      </c>
      <c r="K25" s="7">
        <f t="shared" si="2"/>
        <v>556343.2523895097</v>
      </c>
      <c r="L25" s="8">
        <f t="shared" si="3"/>
        <v>32999.406456483935</v>
      </c>
      <c r="M25" s="11">
        <f t="shared" si="4"/>
        <v>6.305492404836073E-2</v>
      </c>
    </row>
    <row r="26" spans="1:13" x14ac:dyDescent="0.2">
      <c r="A26" s="3">
        <v>2036</v>
      </c>
      <c r="B26" s="4">
        <f>B2</f>
        <v>0.03</v>
      </c>
      <c r="C26" s="5">
        <f t="shared" si="5"/>
        <v>-1475</v>
      </c>
      <c r="D26" s="5">
        <v>0</v>
      </c>
      <c r="E26" s="5">
        <f t="shared" si="6"/>
        <v>-1036.111831992803</v>
      </c>
      <c r="F26" s="5">
        <f>F25*(1+B26)</f>
        <v>-922.8885243330235</v>
      </c>
      <c r="G26" s="6">
        <f t="shared" si="0"/>
        <v>2.9166666666666668E-3</v>
      </c>
      <c r="H26">
        <f>(A26-2012)*12</f>
        <v>288</v>
      </c>
      <c r="I26" s="5">
        <f t="shared" si="1"/>
        <v>-95659.66568006661</v>
      </c>
      <c r="J26" s="7">
        <f>J25*(1+B26)</f>
        <v>686068.01093038614</v>
      </c>
      <c r="K26" s="7">
        <f t="shared" si="2"/>
        <v>590408.34525031957</v>
      </c>
      <c r="L26" s="8">
        <f t="shared" si="3"/>
        <v>34065.092860809877</v>
      </c>
      <c r="M26" s="11">
        <f t="shared" si="4"/>
        <v>6.1230351432320529E-2</v>
      </c>
    </row>
    <row r="27" spans="1:13" x14ac:dyDescent="0.2">
      <c r="A27" s="3">
        <v>2037</v>
      </c>
      <c r="B27" s="4">
        <f>B2</f>
        <v>0.03</v>
      </c>
      <c r="C27" s="5">
        <f t="shared" si="5"/>
        <v>-1475</v>
      </c>
      <c r="D27" s="5">
        <v>0</v>
      </c>
      <c r="E27" s="5">
        <f t="shared" si="6"/>
        <v>-1067.1951869525872</v>
      </c>
      <c r="F27" s="5">
        <f>F26*(1+B27)</f>
        <v>-950.57518006301427</v>
      </c>
      <c r="G27" s="6">
        <f t="shared" si="0"/>
        <v>2.9166666666666668E-3</v>
      </c>
      <c r="H27">
        <f>(A27-2012)*12</f>
        <v>300</v>
      </c>
      <c r="I27" s="5">
        <f t="shared" si="1"/>
        <v>-81076.263582615604</v>
      </c>
      <c r="J27" s="7">
        <f>J26*(1+B27)</f>
        <v>706650.05125829775</v>
      </c>
      <c r="K27" s="7">
        <f t="shared" si="2"/>
        <v>625573.78767568211</v>
      </c>
      <c r="L27" s="8">
        <f t="shared" si="3"/>
        <v>35165.442425362533</v>
      </c>
      <c r="M27" s="11">
        <f t="shared" si="4"/>
        <v>5.9561221836139856E-2</v>
      </c>
    </row>
    <row r="28" spans="1:13" x14ac:dyDescent="0.2">
      <c r="A28" s="3">
        <v>2038</v>
      </c>
      <c r="B28" s="4">
        <f>B2</f>
        <v>0.03</v>
      </c>
      <c r="C28" s="5">
        <f t="shared" si="5"/>
        <v>-1475</v>
      </c>
      <c r="D28" s="5">
        <v>0</v>
      </c>
      <c r="E28" s="5">
        <f t="shared" si="6"/>
        <v>-1099.2110425611647</v>
      </c>
      <c r="F28" s="5">
        <f>F27*(1+B28)</f>
        <v>-979.09243546490472</v>
      </c>
      <c r="G28" s="6">
        <f t="shared" si="0"/>
        <v>2.9166666666666668E-3</v>
      </c>
      <c r="H28">
        <f>(A28-2012)*12</f>
        <v>312</v>
      </c>
      <c r="I28" s="5">
        <f t="shared" si="1"/>
        <v>-65974.174308972491</v>
      </c>
      <c r="J28" s="7">
        <f>J27*(1+B28)</f>
        <v>727849.55279604672</v>
      </c>
      <c r="K28" s="7">
        <f t="shared" si="2"/>
        <v>661875.37848707428</v>
      </c>
      <c r="L28" s="8">
        <f t="shared" si="3"/>
        <v>36301.590811392176</v>
      </c>
      <c r="M28" s="11">
        <f t="shared" si="4"/>
        <v>5.8029270929446465E-2</v>
      </c>
    </row>
    <row r="29" spans="1:13" x14ac:dyDescent="0.2">
      <c r="A29" s="3">
        <v>2039</v>
      </c>
      <c r="B29" s="4">
        <f>B2</f>
        <v>0.03</v>
      </c>
      <c r="C29" s="5">
        <f t="shared" si="5"/>
        <v>-1475</v>
      </c>
      <c r="D29" s="5">
        <v>0</v>
      </c>
      <c r="E29" s="5">
        <f t="shared" si="6"/>
        <v>-1132.1873738379998</v>
      </c>
      <c r="F29" s="5">
        <f>F28*(1+B29)</f>
        <v>-1008.4652085288519</v>
      </c>
      <c r="G29" s="6">
        <f t="shared" si="0"/>
        <v>2.9166666666666668E-3</v>
      </c>
      <c r="H29">
        <f>(A29-2012)*12</f>
        <v>324</v>
      </c>
      <c r="I29" s="5">
        <f t="shared" si="1"/>
        <v>-50334.94973674776</v>
      </c>
      <c r="J29" s="7">
        <f>J28*(1+B29)</f>
        <v>749685.03937992814</v>
      </c>
      <c r="K29" s="7">
        <f t="shared" si="2"/>
        <v>699350.08964318037</v>
      </c>
      <c r="L29" s="8">
        <f t="shared" si="3"/>
        <v>37474.711156106088</v>
      </c>
      <c r="M29" s="11">
        <f t="shared" si="4"/>
        <v>5.6618983533979469E-2</v>
      </c>
    </row>
    <row r="30" spans="1:13" x14ac:dyDescent="0.2">
      <c r="A30" s="3">
        <v>2040</v>
      </c>
      <c r="B30" s="4">
        <f>B2</f>
        <v>0.03</v>
      </c>
      <c r="C30" s="5">
        <f t="shared" si="5"/>
        <v>-1475</v>
      </c>
      <c r="D30" s="5">
        <v>0</v>
      </c>
      <c r="E30" s="5">
        <f t="shared" si="6"/>
        <v>-1166.1529950531399</v>
      </c>
      <c r="F30" s="5">
        <f>F29*(1+B30)</f>
        <v>-1038.7191647847176</v>
      </c>
      <c r="G30" s="6">
        <f t="shared" si="0"/>
        <v>2.9166666666666668E-3</v>
      </c>
      <c r="H30">
        <f>(A30-2012)*12</f>
        <v>336</v>
      </c>
      <c r="I30" s="5">
        <f t="shared" si="1"/>
        <v>-34139.485600051208</v>
      </c>
      <c r="J30" s="7">
        <f>J29*(1+B30)</f>
        <v>772175.59056132601</v>
      </c>
      <c r="K30" s="7">
        <f t="shared" si="2"/>
        <v>738036.10496127477</v>
      </c>
      <c r="L30" s="8">
        <f t="shared" si="3"/>
        <v>38686.015318094403</v>
      </c>
      <c r="M30" s="11">
        <f t="shared" si="4"/>
        <v>5.5317094958595957E-2</v>
      </c>
    </row>
    <row r="31" spans="1:13" x14ac:dyDescent="0.2">
      <c r="A31" s="3">
        <v>2041</v>
      </c>
      <c r="B31" s="4">
        <f>B2</f>
        <v>0.03</v>
      </c>
      <c r="C31" s="5">
        <f t="shared" si="5"/>
        <v>-1475</v>
      </c>
      <c r="D31" s="5">
        <v>0</v>
      </c>
      <c r="E31" s="5">
        <f t="shared" si="6"/>
        <v>-1201.137584904734</v>
      </c>
      <c r="F31" s="5">
        <f>F30*(1+B31)</f>
        <v>-1069.8807397282592</v>
      </c>
      <c r="G31" s="6">
        <f t="shared" si="0"/>
        <v>2.9166666666666668E-3</v>
      </c>
      <c r="H31">
        <f>(A31-2012)*12</f>
        <v>348</v>
      </c>
      <c r="I31" s="5">
        <f t="shared" si="1"/>
        <v>-17367.998152466684</v>
      </c>
      <c r="J31" s="7">
        <f>J30*(1+B31)</f>
        <v>795340.8582781658</v>
      </c>
      <c r="K31" s="7">
        <f t="shared" si="2"/>
        <v>777972.86012569908</v>
      </c>
      <c r="L31" s="8">
        <f t="shared" si="3"/>
        <v>39936.755164424307</v>
      </c>
      <c r="M31" s="11">
        <f t="shared" si="4"/>
        <v>5.4112197080818714E-2</v>
      </c>
    </row>
    <row r="32" spans="1:13" x14ac:dyDescent="0.2">
      <c r="A32" s="3">
        <v>2042</v>
      </c>
      <c r="B32" s="4">
        <f>B2</f>
        <v>0.03</v>
      </c>
      <c r="C32" s="5">
        <f t="shared" si="5"/>
        <v>-1475</v>
      </c>
      <c r="D32" s="5">
        <v>0</v>
      </c>
      <c r="E32" s="5">
        <f t="shared" si="6"/>
        <v>-1237.1717124518761</v>
      </c>
      <c r="F32" s="5">
        <f>F31*(1+B32)</f>
        <v>-1101.9771619201069</v>
      </c>
      <c r="G32" s="6">
        <f t="shared" si="0"/>
        <v>2.9166666666666668E-3</v>
      </c>
      <c r="H32">
        <f>(A32-2012)*12</f>
        <v>360</v>
      </c>
      <c r="I32" s="5">
        <f t="shared" si="1"/>
        <v>0</v>
      </c>
      <c r="J32" s="7">
        <f>J31*(1+B32)</f>
        <v>819201.08402651083</v>
      </c>
      <c r="K32" s="7">
        <f t="shared" si="2"/>
        <v>819201.08402651083</v>
      </c>
      <c r="L32" s="8">
        <f t="shared" si="3"/>
        <v>41228.223900811747</v>
      </c>
      <c r="M32" s="11">
        <f t="shared" si="4"/>
        <v>5.2994424373814783E-2</v>
      </c>
    </row>
    <row r="33" spans="1:13" x14ac:dyDescent="0.2">
      <c r="A33" s="3">
        <v>2043</v>
      </c>
      <c r="B33" s="4">
        <f>B2</f>
        <v>0.03</v>
      </c>
      <c r="C33" s="5">
        <v>0</v>
      </c>
      <c r="D33" s="5">
        <v>0</v>
      </c>
      <c r="E33" s="5">
        <f t="shared" si="6"/>
        <v>-1274.2868638254324</v>
      </c>
      <c r="F33" s="5">
        <f>F32*(1+B33)</f>
        <v>-1135.0364767777103</v>
      </c>
      <c r="I33" s="7">
        <v>0</v>
      </c>
      <c r="J33" s="7">
        <f>J32*(1+B33)</f>
        <v>843777.11654730618</v>
      </c>
      <c r="K33" s="7">
        <f t="shared" si="2"/>
        <v>843777.11654730618</v>
      </c>
      <c r="L33" s="8">
        <f t="shared" si="3"/>
        <v>24576.032520795357</v>
      </c>
      <c r="M33" s="11">
        <f t="shared" si="4"/>
        <v>3.0000000000000041E-2</v>
      </c>
    </row>
    <row r="34" spans="1:13" x14ac:dyDescent="0.2">
      <c r="A34" s="3">
        <v>2044</v>
      </c>
      <c r="B34" s="4">
        <f>B2</f>
        <v>0.03</v>
      </c>
      <c r="C34" s="5">
        <v>0</v>
      </c>
      <c r="D34" s="5">
        <v>0</v>
      </c>
      <c r="E34" s="5">
        <f t="shared" si="6"/>
        <v>-1312.5154697401954</v>
      </c>
      <c r="F34" s="5">
        <f>F33*(1+B34)</f>
        <v>-1169.0875710810417</v>
      </c>
      <c r="I34" s="7">
        <v>0</v>
      </c>
      <c r="J34" s="7">
        <f>J33*(1+B34)</f>
        <v>869090.43004372541</v>
      </c>
      <c r="K34" s="7">
        <f t="shared" si="2"/>
        <v>869090.43004372541</v>
      </c>
      <c r="L34" s="8">
        <f t="shared" si="3"/>
        <v>25313.313496419229</v>
      </c>
      <c r="M34" s="11">
        <f t="shared" si="4"/>
        <v>3.0000000000000051E-2</v>
      </c>
    </row>
    <row r="35" spans="1:13" x14ac:dyDescent="0.2">
      <c r="A35" s="3">
        <v>2045</v>
      </c>
      <c r="B35" s="4">
        <f>B2</f>
        <v>0.03</v>
      </c>
      <c r="C35" s="5">
        <v>0</v>
      </c>
      <c r="D35" s="5">
        <v>0</v>
      </c>
      <c r="E35" s="5">
        <f t="shared" si="6"/>
        <v>-1351.8909338324013</v>
      </c>
      <c r="F35" s="5">
        <f>F34*(1+B35)</f>
        <v>-1204.160198213473</v>
      </c>
      <c r="I35" s="7">
        <v>0</v>
      </c>
      <c r="J35" s="7">
        <f>J34*(1+B35)</f>
        <v>895163.14294503722</v>
      </c>
      <c r="K35" s="7">
        <f t="shared" si="2"/>
        <v>895163.14294503722</v>
      </c>
      <c r="L35" s="8">
        <f t="shared" si="3"/>
        <v>26072.71290131181</v>
      </c>
      <c r="M35" s="11">
        <f t="shared" si="4"/>
        <v>3.0000000000000054E-2</v>
      </c>
    </row>
    <row r="36" spans="1:13" x14ac:dyDescent="0.2">
      <c r="A36" s="3">
        <v>2046</v>
      </c>
      <c r="B36" s="4">
        <f>B2</f>
        <v>0.03</v>
      </c>
      <c r="C36" s="5">
        <v>0</v>
      </c>
      <c r="D36" s="5">
        <v>0</v>
      </c>
      <c r="E36" s="5">
        <f t="shared" si="6"/>
        <v>-1392.4476618473734</v>
      </c>
      <c r="F36" s="5">
        <f>F35*(1+B36)</f>
        <v>-1240.2850041598772</v>
      </c>
      <c r="I36" s="7">
        <v>0</v>
      </c>
      <c r="J36" s="7">
        <f>J35*(1+B36)</f>
        <v>922018.0372333884</v>
      </c>
      <c r="K36" s="7">
        <f t="shared" si="2"/>
        <v>922018.0372333884</v>
      </c>
      <c r="L36" s="8">
        <f t="shared" si="3"/>
        <v>26854.894288351177</v>
      </c>
      <c r="M36" s="11">
        <f t="shared" si="4"/>
        <v>3.0000000000000068E-2</v>
      </c>
    </row>
    <row r="37" spans="1:13" x14ac:dyDescent="0.2">
      <c r="A37" s="3">
        <v>2047</v>
      </c>
      <c r="B37" s="4">
        <f>B2</f>
        <v>0.03</v>
      </c>
      <c r="C37" s="5">
        <v>0</v>
      </c>
      <c r="D37" s="5">
        <v>0</v>
      </c>
      <c r="E37" s="5">
        <f t="shared" si="6"/>
        <v>-1434.2210917027946</v>
      </c>
      <c r="F37" s="5">
        <f>F36*(1+B37)</f>
        <v>-1277.4935542846736</v>
      </c>
      <c r="I37" s="7">
        <v>0</v>
      </c>
      <c r="J37" s="7">
        <f>J36*(1+B37)</f>
        <v>949678.57835039007</v>
      </c>
      <c r="K37" s="7">
        <f t="shared" si="2"/>
        <v>949678.57835039007</v>
      </c>
      <c r="L37" s="8">
        <f t="shared" si="3"/>
        <v>27660.541117001674</v>
      </c>
      <c r="M37" s="11">
        <f t="shared" si="4"/>
        <v>3.0000000000000023E-2</v>
      </c>
    </row>
    <row r="38" spans="1:13" x14ac:dyDescent="0.2">
      <c r="A38" s="3">
        <v>2048</v>
      </c>
      <c r="B38" s="4">
        <f>B2</f>
        <v>0.03</v>
      </c>
      <c r="C38" s="5">
        <v>0</v>
      </c>
      <c r="D38" s="5">
        <v>0</v>
      </c>
      <c r="E38" s="5">
        <f t="shared" si="6"/>
        <v>-1477.2477244538786</v>
      </c>
      <c r="F38" s="5">
        <f>F37*(1+B38)</f>
        <v>-1315.8183609132138</v>
      </c>
      <c r="I38" s="7">
        <v>0</v>
      </c>
      <c r="J38" s="7">
        <f>J37*(1+B38)</f>
        <v>978168.93570090178</v>
      </c>
      <c r="K38" s="7">
        <f t="shared" si="2"/>
        <v>978168.93570090178</v>
      </c>
      <c r="L38" s="8">
        <f t="shared" si="3"/>
        <v>28490.357350511709</v>
      </c>
      <c r="M38" s="11">
        <f t="shared" si="4"/>
        <v>3.0000000000000006E-2</v>
      </c>
    </row>
    <row r="39" spans="1:13" x14ac:dyDescent="0.2">
      <c r="A39" s="3">
        <v>2049</v>
      </c>
      <c r="B39" s="4">
        <f>B2</f>
        <v>0.03</v>
      </c>
      <c r="C39" s="5">
        <v>0</v>
      </c>
      <c r="D39" s="5">
        <v>0</v>
      </c>
      <c r="E39" s="5">
        <f t="shared" si="6"/>
        <v>-1521.5651561874949</v>
      </c>
      <c r="F39" s="5">
        <f>F38*(1+B39)</f>
        <v>-1355.2929117406102</v>
      </c>
      <c r="I39" s="7">
        <v>0</v>
      </c>
      <c r="J39" s="7">
        <f>J38*(1+B39)</f>
        <v>1007514.0037719288</v>
      </c>
      <c r="K39" s="7">
        <f t="shared" si="2"/>
        <v>1007514.0037719288</v>
      </c>
      <c r="L39" s="8">
        <f t="shared" si="3"/>
        <v>29345.068071027054</v>
      </c>
      <c r="M39" s="11">
        <f t="shared" si="4"/>
        <v>0.03</v>
      </c>
    </row>
    <row r="40" spans="1:13" x14ac:dyDescent="0.2">
      <c r="A40" s="3">
        <v>2050</v>
      </c>
      <c r="B40" s="4">
        <f>B2</f>
        <v>0.03</v>
      </c>
      <c r="C40" s="5">
        <v>0</v>
      </c>
      <c r="D40" s="5">
        <v>0</v>
      </c>
      <c r="E40" s="5">
        <f t="shared" si="6"/>
        <v>-1567.2121108731199</v>
      </c>
      <c r="F40" s="5">
        <f>F39*(1+B40)</f>
        <v>-1395.9516990928284</v>
      </c>
      <c r="I40" s="7">
        <v>0</v>
      </c>
      <c r="J40" s="7">
        <f>J39*(1+B40)</f>
        <v>1037739.4238850868</v>
      </c>
      <c r="K40" s="7">
        <f t="shared" si="2"/>
        <v>1037739.4238850868</v>
      </c>
      <c r="L40" s="8">
        <f t="shared" si="3"/>
        <v>30225.420113157947</v>
      </c>
      <c r="M40" s="11">
        <f t="shared" si="4"/>
        <v>3.0000000000000082E-2</v>
      </c>
    </row>
    <row r="41" spans="1:13" x14ac:dyDescent="0.2">
      <c r="A41" s="3">
        <v>2051</v>
      </c>
      <c r="B41" s="4">
        <f>B2</f>
        <v>0.03</v>
      </c>
      <c r="C41" s="5">
        <v>0</v>
      </c>
      <c r="D41" s="5">
        <v>0</v>
      </c>
      <c r="E41" s="5">
        <f t="shared" si="6"/>
        <v>-1614.2284741993135</v>
      </c>
      <c r="F41" s="5">
        <f>F40*(1+B41)</f>
        <v>-1437.8302500656134</v>
      </c>
      <c r="I41" s="7">
        <v>0</v>
      </c>
      <c r="J41" s="7">
        <f>J40*(1+B41)</f>
        <v>1068871.6066016394</v>
      </c>
      <c r="K41" s="7">
        <f t="shared" si="2"/>
        <v>1068871.6066016394</v>
      </c>
      <c r="L41" s="8">
        <f t="shared" si="3"/>
        <v>31132.182716552634</v>
      </c>
      <c r="M41" s="11">
        <f t="shared" si="4"/>
        <v>3.000000000000003E-2</v>
      </c>
    </row>
    <row r="42" spans="1:13" x14ac:dyDescent="0.2">
      <c r="A42" s="3">
        <v>2052</v>
      </c>
      <c r="B42" s="4">
        <f>B2</f>
        <v>0.03</v>
      </c>
      <c r="C42" s="5">
        <v>0</v>
      </c>
      <c r="D42" s="5">
        <v>0</v>
      </c>
      <c r="E42" s="5">
        <f t="shared" si="6"/>
        <v>-1662.655328425293</v>
      </c>
      <c r="F42" s="5">
        <f>F41*(1+B42)</f>
        <v>-1480.9651575675819</v>
      </c>
      <c r="I42" s="7">
        <v>0</v>
      </c>
      <c r="J42" s="7">
        <f>J41*(1+B42)</f>
        <v>1100937.7547996887</v>
      </c>
      <c r="K42" s="7">
        <f t="shared" si="2"/>
        <v>1100937.7547996887</v>
      </c>
      <c r="L42" s="8">
        <f t="shared" si="3"/>
        <v>32066.148198049283</v>
      </c>
      <c r="M42" s="11">
        <f t="shared" si="4"/>
        <v>3.0000000000000093E-2</v>
      </c>
    </row>
    <row r="43" spans="1:13" x14ac:dyDescent="0.2">
      <c r="A43" s="3">
        <v>2053</v>
      </c>
      <c r="B43" s="4">
        <f>B2</f>
        <v>0.03</v>
      </c>
      <c r="C43" s="5">
        <v>0</v>
      </c>
      <c r="D43" s="5">
        <v>0</v>
      </c>
      <c r="E43" s="5">
        <f t="shared" si="6"/>
        <v>-1712.5349882780517</v>
      </c>
      <c r="F43" s="5">
        <f>F42*(1+B43)</f>
        <v>-1525.3941122946094</v>
      </c>
      <c r="I43" s="7">
        <v>0</v>
      </c>
      <c r="J43" s="7">
        <f>J42*(1+B43)</f>
        <v>1133965.8874436794</v>
      </c>
      <c r="K43" s="7">
        <f t="shared" si="2"/>
        <v>1133965.8874436794</v>
      </c>
      <c r="L43" s="8">
        <f t="shared" si="3"/>
        <v>33028.132643990684</v>
      </c>
      <c r="M43" s="11">
        <f t="shared" si="4"/>
        <v>3.000000000000002E-2</v>
      </c>
    </row>
    <row r="44" spans="1:13" x14ac:dyDescent="0.2">
      <c r="A44" s="3">
        <v>2054</v>
      </c>
      <c r="B44" s="4">
        <f>B2</f>
        <v>0.03</v>
      </c>
      <c r="C44" s="5">
        <v>0</v>
      </c>
      <c r="D44" s="5">
        <v>0</v>
      </c>
      <c r="E44" s="5">
        <f t="shared" si="6"/>
        <v>-1763.9110379263934</v>
      </c>
      <c r="F44" s="5">
        <f>F43*(1+B44)</f>
        <v>-1571.1559356634477</v>
      </c>
      <c r="I44" s="7">
        <v>0</v>
      </c>
      <c r="J44" s="7">
        <f>J43*(1+B44)</f>
        <v>1167984.8640669899</v>
      </c>
      <c r="K44" s="7">
        <f t="shared" si="2"/>
        <v>1167984.8640669899</v>
      </c>
      <c r="L44" s="8">
        <f t="shared" si="3"/>
        <v>34018.976623310475</v>
      </c>
      <c r="M44" s="11">
        <f t="shared" si="4"/>
        <v>3.0000000000000082E-2</v>
      </c>
    </row>
    <row r="45" spans="1:13" x14ac:dyDescent="0.2">
      <c r="A45" s="3">
        <v>2055</v>
      </c>
      <c r="B45" s="4">
        <f>B2</f>
        <v>0.03</v>
      </c>
      <c r="C45" s="5">
        <v>0</v>
      </c>
      <c r="D45" s="5">
        <v>0</v>
      </c>
      <c r="E45" s="5">
        <f t="shared" si="6"/>
        <v>-1816.8283690641854</v>
      </c>
      <c r="F45" s="5">
        <f>F44*(1+B45)</f>
        <v>-1618.2906137333512</v>
      </c>
      <c r="I45" s="7">
        <v>0</v>
      </c>
      <c r="J45" s="7">
        <f>J44*(1+B45)</f>
        <v>1203024.4099889996</v>
      </c>
      <c r="K45" s="7">
        <f t="shared" si="2"/>
        <v>1203024.4099889996</v>
      </c>
      <c r="L45" s="8">
        <f t="shared" si="3"/>
        <v>35039.54592200974</v>
      </c>
      <c r="M45" s="11">
        <f t="shared" si="4"/>
        <v>3.0000000000000037E-2</v>
      </c>
    </row>
    <row r="46" spans="1:13" x14ac:dyDescent="0.2">
      <c r="A46" s="3">
        <v>2056</v>
      </c>
      <c r="B46" s="4">
        <f>B2</f>
        <v>0.03</v>
      </c>
      <c r="C46" s="5">
        <v>0</v>
      </c>
      <c r="D46" s="5">
        <v>0</v>
      </c>
      <c r="E46" s="5">
        <f t="shared" si="6"/>
        <v>-1871.3332201361111</v>
      </c>
      <c r="F46" s="5">
        <f>F45*(1+B46)</f>
        <v>-1666.8393321453518</v>
      </c>
      <c r="I46" s="7">
        <v>0</v>
      </c>
      <c r="J46" s="7">
        <f>J45*(1+B46)</f>
        <v>1239115.1422886697</v>
      </c>
      <c r="K46" s="7">
        <f t="shared" si="2"/>
        <v>1239115.1422886697</v>
      </c>
      <c r="L46" s="8">
        <f t="shared" si="3"/>
        <v>36090.732299670111</v>
      </c>
      <c r="M46" s="11">
        <f t="shared" si="4"/>
        <v>3.0000000000000103E-2</v>
      </c>
    </row>
    <row r="47" spans="1:13" x14ac:dyDescent="0.2">
      <c r="A47" s="3">
        <v>2057</v>
      </c>
      <c r="B47" s="4">
        <f>B2</f>
        <v>0.03</v>
      </c>
      <c r="C47" s="5">
        <v>0</v>
      </c>
      <c r="D47" s="5">
        <v>0</v>
      </c>
      <c r="E47" s="5">
        <f t="shared" si="6"/>
        <v>-1927.4732167401944</v>
      </c>
      <c r="F47" s="5">
        <f>F46*(1+B47)</f>
        <v>-1716.8445121097125</v>
      </c>
      <c r="I47" s="7">
        <v>0</v>
      </c>
      <c r="J47" s="7">
        <f>J46*(1+B47)</f>
        <v>1276288.5965573299</v>
      </c>
      <c r="K47" s="7">
        <f t="shared" si="2"/>
        <v>1276288.5965573299</v>
      </c>
      <c r="L47" s="8">
        <f t="shared" si="3"/>
        <v>37173.454268660164</v>
      </c>
      <c r="M47" s="11">
        <f t="shared" si="4"/>
        <v>3.0000000000000058E-2</v>
      </c>
    </row>
    <row r="48" spans="1:13" x14ac:dyDescent="0.2">
      <c r="A48" s="3">
        <v>2058</v>
      </c>
      <c r="B48" s="4">
        <f>B2</f>
        <v>0.03</v>
      </c>
      <c r="C48" s="5">
        <v>0</v>
      </c>
      <c r="D48" s="5">
        <v>0</v>
      </c>
      <c r="E48" s="5">
        <f t="shared" si="6"/>
        <v>-1985.2974132424004</v>
      </c>
      <c r="F48" s="5">
        <f>F47*(1+B48)</f>
        <v>-1768.3498474730038</v>
      </c>
      <c r="I48" s="7">
        <v>0</v>
      </c>
      <c r="J48" s="7">
        <f>J47*(1+B48)</f>
        <v>1314577.2544540497</v>
      </c>
      <c r="K48" s="7">
        <f t="shared" si="2"/>
        <v>1314577.2544540497</v>
      </c>
      <c r="L48" s="8">
        <f t="shared" si="3"/>
        <v>38288.657896719873</v>
      </c>
      <c r="M48" s="11">
        <f t="shared" si="4"/>
        <v>2.9999999999999982E-2</v>
      </c>
    </row>
    <row r="49" spans="1:13" x14ac:dyDescent="0.2">
      <c r="A49" s="3">
        <v>2059</v>
      </c>
      <c r="B49" s="4">
        <f>B2</f>
        <v>0.03</v>
      </c>
      <c r="C49" s="5">
        <v>0</v>
      </c>
      <c r="D49" s="5">
        <v>0</v>
      </c>
      <c r="E49" s="5">
        <f t="shared" si="6"/>
        <v>-2044.8563356396724</v>
      </c>
      <c r="F49" s="5">
        <f>F48*(1+B49)</f>
        <v>-1821.4003428971939</v>
      </c>
      <c r="I49" s="7">
        <v>0</v>
      </c>
      <c r="J49" s="7">
        <f>J48*(1+B49)</f>
        <v>1354014.5720876714</v>
      </c>
      <c r="K49" s="7">
        <f t="shared" si="2"/>
        <v>1354014.5720876714</v>
      </c>
      <c r="L49" s="8">
        <f t="shared" si="3"/>
        <v>39437.317633621627</v>
      </c>
      <c r="M49" s="11">
        <f t="shared" si="4"/>
        <v>3.0000000000000103E-2</v>
      </c>
    </row>
    <row r="50" spans="1:13" x14ac:dyDescent="0.2">
      <c r="A50" s="3">
        <v>2060</v>
      </c>
      <c r="B50" s="4">
        <f>B2</f>
        <v>0.03</v>
      </c>
      <c r="C50" s="5">
        <v>0</v>
      </c>
      <c r="D50" s="5">
        <v>0</v>
      </c>
      <c r="E50" s="5">
        <f t="shared" si="6"/>
        <v>-2106.2020257088625</v>
      </c>
      <c r="F50" s="5">
        <f>F49*(1+B50)</f>
        <v>-1876.0423531841097</v>
      </c>
      <c r="I50" s="7">
        <v>0</v>
      </c>
      <c r="J50" s="7">
        <f>J49*(1+B50)</f>
        <v>1394635.0092503016</v>
      </c>
      <c r="K50" s="7">
        <f t="shared" si="2"/>
        <v>1394635.0092503016</v>
      </c>
      <c r="L50" s="8">
        <f t="shared" si="3"/>
        <v>40620.43716263026</v>
      </c>
      <c r="M50" s="11">
        <f t="shared" si="4"/>
        <v>3.0000000000000089E-2</v>
      </c>
    </row>
    <row r="51" spans="1:13" x14ac:dyDescent="0.2">
      <c r="A51" s="3">
        <v>2061</v>
      </c>
      <c r="B51" s="4">
        <f>B2</f>
        <v>0.03</v>
      </c>
      <c r="C51" s="5">
        <v>0</v>
      </c>
      <c r="D51" s="5">
        <v>0</v>
      </c>
      <c r="E51" s="5">
        <f t="shared" si="6"/>
        <v>-2169.3880864801285</v>
      </c>
      <c r="F51" s="5">
        <f>F50*(1+B51)</f>
        <v>-1932.3236237796332</v>
      </c>
      <c r="I51" s="7">
        <v>0</v>
      </c>
      <c r="J51" s="7">
        <f>J50*(1+B51)</f>
        <v>1436474.0595278107</v>
      </c>
      <c r="K51" s="7">
        <f t="shared" si="2"/>
        <v>1436474.0595278107</v>
      </c>
      <c r="L51" s="8">
        <f t="shared" si="3"/>
        <v>41839.050277509028</v>
      </c>
      <c r="M51" s="11">
        <f t="shared" si="4"/>
        <v>2.9999999999999985E-2</v>
      </c>
    </row>
    <row r="52" spans="1:13" x14ac:dyDescent="0.2">
      <c r="A52" s="3">
        <v>2062</v>
      </c>
      <c r="B52" s="4">
        <f>B2</f>
        <v>0.03</v>
      </c>
      <c r="C52" s="5">
        <v>0</v>
      </c>
      <c r="D52" s="5">
        <v>0</v>
      </c>
      <c r="E52" s="5">
        <f t="shared" si="6"/>
        <v>-2234.4697290745326</v>
      </c>
      <c r="F52" s="5">
        <f>F51*(1+B52)</f>
        <v>-1990.2933324930223</v>
      </c>
      <c r="I52" s="7">
        <v>0</v>
      </c>
      <c r="J52" s="7">
        <f>J51*(1+B52)</f>
        <v>1479568.281313645</v>
      </c>
      <c r="K52" s="7">
        <f t="shared" si="2"/>
        <v>1479568.281313645</v>
      </c>
      <c r="L52" s="8">
        <f t="shared" si="3"/>
        <v>43094.221785834292</v>
      </c>
      <c r="M52" s="11">
        <f t="shared" si="4"/>
        <v>2.9999999999999982E-2</v>
      </c>
    </row>
    <row r="53" spans="1:13" x14ac:dyDescent="0.2">
      <c r="A53" s="3">
        <v>2063</v>
      </c>
      <c r="B53" s="4">
        <f>B2</f>
        <v>0.03</v>
      </c>
      <c r="C53" s="5">
        <v>0</v>
      </c>
      <c r="D53" s="5">
        <v>0</v>
      </c>
      <c r="E53" s="5">
        <f t="shared" si="6"/>
        <v>-2301.5038209467684</v>
      </c>
      <c r="F53" s="5">
        <f>F52*(1+B53)</f>
        <v>-2050.0021324678128</v>
      </c>
      <c r="I53" s="7">
        <v>0</v>
      </c>
      <c r="J53" s="7">
        <f>J52*(1+B53)</f>
        <v>1523955.3297530543</v>
      </c>
      <c r="K53" s="7">
        <f t="shared" si="2"/>
        <v>1523955.3297530543</v>
      </c>
      <c r="L53" s="8">
        <f t="shared" si="3"/>
        <v>44387.048439409351</v>
      </c>
      <c r="M53" s="11">
        <f t="shared" si="4"/>
        <v>3.0000000000000002E-2</v>
      </c>
    </row>
    <row r="54" spans="1:13" x14ac:dyDescent="0.2">
      <c r="A54" s="3">
        <v>2064</v>
      </c>
      <c r="B54" s="4">
        <f>B2</f>
        <v>0.03</v>
      </c>
      <c r="C54" s="5">
        <v>0</v>
      </c>
      <c r="D54" s="5">
        <v>0</v>
      </c>
      <c r="E54" s="5">
        <f t="shared" si="6"/>
        <v>-2370.5489355751715</v>
      </c>
      <c r="F54" s="5">
        <f>F53*(1+B54)</f>
        <v>-2111.502196441847</v>
      </c>
      <c r="I54" s="7">
        <v>0</v>
      </c>
      <c r="J54" s="7">
        <f>J53*(1+B54)</f>
        <v>1569673.989645646</v>
      </c>
      <c r="K54" s="7">
        <f t="shared" si="2"/>
        <v>1569673.989645646</v>
      </c>
      <c r="L54" s="8">
        <f t="shared" si="3"/>
        <v>45718.659892591648</v>
      </c>
      <c r="M54" s="11">
        <f t="shared" si="4"/>
        <v>3.0000000000000013E-2</v>
      </c>
    </row>
    <row r="55" spans="1:13" x14ac:dyDescent="0.2">
      <c r="A55" s="3">
        <v>2065</v>
      </c>
      <c r="B55" s="4">
        <f>B2</f>
        <v>0.03</v>
      </c>
      <c r="C55" s="5">
        <v>0</v>
      </c>
      <c r="D55" s="5">
        <v>0</v>
      </c>
      <c r="E55" s="5">
        <f t="shared" si="6"/>
        <v>-2441.6654036424266</v>
      </c>
      <c r="F55" s="5">
        <f>F54*(1+B55)</f>
        <v>-2174.8472623351026</v>
      </c>
      <c r="I55" s="7">
        <v>0</v>
      </c>
      <c r="J55" s="7">
        <f>J54*(1+B55)</f>
        <v>1616764.2093350154</v>
      </c>
      <c r="K55" s="7">
        <f t="shared" si="2"/>
        <v>1616764.2093350154</v>
      </c>
      <c r="L55" s="8">
        <f t="shared" si="3"/>
        <v>47090.219689369434</v>
      </c>
      <c r="M55" s="11">
        <f t="shared" si="4"/>
        <v>3.0000000000000037E-2</v>
      </c>
    </row>
    <row r="56" spans="1:13" x14ac:dyDescent="0.2">
      <c r="A56" s="3">
        <v>2066</v>
      </c>
      <c r="B56" s="4">
        <f>B2</f>
        <v>0.03</v>
      </c>
      <c r="C56" s="5">
        <v>0</v>
      </c>
      <c r="D56" s="5">
        <v>0</v>
      </c>
      <c r="E56" s="5">
        <f t="shared" si="6"/>
        <v>-2514.9153657516995</v>
      </c>
      <c r="F56" s="5">
        <f>F55*(1+B56)</f>
        <v>-2240.0926802051558</v>
      </c>
      <c r="I56" s="7">
        <v>0</v>
      </c>
      <c r="J56" s="7">
        <f>J55*(1+B56)</f>
        <v>1665267.1356150659</v>
      </c>
      <c r="K56" s="7">
        <f t="shared" si="2"/>
        <v>1665267.1356150659</v>
      </c>
      <c r="L56" s="8">
        <f t="shared" si="3"/>
        <v>48502.926280050538</v>
      </c>
      <c r="M56" s="11">
        <f t="shared" si="4"/>
        <v>3.0000000000000047E-2</v>
      </c>
    </row>
    <row r="57" spans="1:13" x14ac:dyDescent="0.2">
      <c r="A57" s="3">
        <v>2067</v>
      </c>
      <c r="B57" s="4">
        <f>B2</f>
        <v>0.03</v>
      </c>
      <c r="C57" s="5">
        <v>0</v>
      </c>
      <c r="D57" s="5">
        <v>0</v>
      </c>
      <c r="E57" s="5">
        <f t="shared" si="6"/>
        <v>-2590.3628267242507</v>
      </c>
      <c r="F57" s="5">
        <f>F56*(1+B57)</f>
        <v>-2307.2954606113108</v>
      </c>
      <c r="I57" s="7">
        <v>0</v>
      </c>
      <c r="J57" s="7">
        <f>J56*(1+B57)</f>
        <v>1715225.1496835179</v>
      </c>
      <c r="K57" s="7">
        <f t="shared" si="2"/>
        <v>1715225.1496835179</v>
      </c>
      <c r="L57" s="8">
        <f t="shared" si="3"/>
        <v>49958.014068451943</v>
      </c>
      <c r="M57" s="11">
        <f t="shared" si="4"/>
        <v>2.9999999999999978E-2</v>
      </c>
    </row>
    <row r="58" spans="1:13" x14ac:dyDescent="0.2">
      <c r="A58" s="3">
        <v>2068</v>
      </c>
      <c r="B58" s="4">
        <f>B2</f>
        <v>0.03</v>
      </c>
      <c r="C58" s="5">
        <v>0</v>
      </c>
      <c r="D58" s="5">
        <v>0</v>
      </c>
      <c r="E58" s="5">
        <f t="shared" si="6"/>
        <v>-2668.0737115259781</v>
      </c>
      <c r="F58" s="5">
        <f>F57*(1+B58)</f>
        <v>-2376.5143244296501</v>
      </c>
      <c r="I58" s="7">
        <v>0</v>
      </c>
      <c r="J58" s="7">
        <f>J57*(1+B58)</f>
        <v>1766681.9041740235</v>
      </c>
      <c r="K58" s="7">
        <f t="shared" si="2"/>
        <v>1766681.9041740235</v>
      </c>
      <c r="L58" s="8">
        <f t="shared" si="3"/>
        <v>51456.754490505671</v>
      </c>
      <c r="M58" s="11">
        <f t="shared" si="4"/>
        <v>3.0000000000000079E-2</v>
      </c>
    </row>
    <row r="59" spans="1:13" x14ac:dyDescent="0.2">
      <c r="A59" s="3">
        <v>2069</v>
      </c>
      <c r="B59" s="4">
        <f>B2</f>
        <v>0.03</v>
      </c>
      <c r="C59" s="5">
        <v>0</v>
      </c>
      <c r="D59" s="5">
        <v>0</v>
      </c>
      <c r="E59" s="5">
        <f t="shared" si="6"/>
        <v>-2748.1159228717574</v>
      </c>
      <c r="F59" s="5">
        <f>F58*(1+B59)</f>
        <v>-2447.8097541625398</v>
      </c>
      <c r="I59" s="7">
        <v>0</v>
      </c>
      <c r="J59" s="7">
        <f>J58*(1+B59)</f>
        <v>1819682.3612992442</v>
      </c>
      <c r="K59" s="7">
        <f t="shared" si="2"/>
        <v>1819682.3612992442</v>
      </c>
      <c r="L59" s="8">
        <f t="shared" si="3"/>
        <v>53000.457125220681</v>
      </c>
      <c r="M59" s="11">
        <f t="shared" si="4"/>
        <v>2.9999999999999985E-2</v>
      </c>
    </row>
    <row r="60" spans="1:13" x14ac:dyDescent="0.2">
      <c r="A60" s="3">
        <v>2070</v>
      </c>
      <c r="B60" s="4">
        <f>B2</f>
        <v>0.03</v>
      </c>
      <c r="C60" s="5">
        <v>0</v>
      </c>
      <c r="D60" s="5">
        <v>0</v>
      </c>
      <c r="E60" s="5">
        <f t="shared" si="6"/>
        <v>-2830.5594005579101</v>
      </c>
      <c r="F60" s="5">
        <f>F59*(1+B60)</f>
        <v>-2521.2440467874162</v>
      </c>
      <c r="I60" s="7">
        <v>0</v>
      </c>
      <c r="J60" s="7">
        <f>J59*(1+B60)</f>
        <v>1874272.8321382217</v>
      </c>
      <c r="K60" s="7">
        <f t="shared" si="2"/>
        <v>1874272.8321382217</v>
      </c>
      <c r="L60" s="8">
        <f t="shared" si="3"/>
        <v>54590.47083897749</v>
      </c>
      <c r="M60" s="11">
        <f t="shared" si="4"/>
        <v>3.0000000000000089E-2</v>
      </c>
    </row>
    <row r="61" spans="1:13" x14ac:dyDescent="0.2">
      <c r="A61" s="3">
        <v>2071</v>
      </c>
      <c r="B61" s="4">
        <f>B2</f>
        <v>0.03</v>
      </c>
      <c r="C61" s="5">
        <v>0</v>
      </c>
      <c r="D61" s="5">
        <v>0</v>
      </c>
      <c r="E61" s="5">
        <f t="shared" si="6"/>
        <v>-2915.4761825746473</v>
      </c>
      <c r="F61" s="5">
        <f>F60*(1+B61)</f>
        <v>-2596.8813681910387</v>
      </c>
      <c r="I61" s="7">
        <v>0</v>
      </c>
      <c r="J61" s="7">
        <f>J60*(1+B61)</f>
        <v>1930501.0171023684</v>
      </c>
      <c r="K61" s="7">
        <f t="shared" si="2"/>
        <v>1930501.0171023684</v>
      </c>
      <c r="L61" s="8">
        <f t="shared" si="3"/>
        <v>56228.184964146698</v>
      </c>
      <c r="M61" s="11">
        <f t="shared" si="4"/>
        <v>3.0000000000000023E-2</v>
      </c>
    </row>
    <row r="62" spans="1:13" x14ac:dyDescent="0.2">
      <c r="A62" s="3">
        <v>2072</v>
      </c>
      <c r="B62" s="4">
        <f>B2</f>
        <v>0.03</v>
      </c>
      <c r="C62" s="5">
        <v>0</v>
      </c>
      <c r="D62" s="5">
        <v>0</v>
      </c>
      <c r="E62" s="5">
        <f t="shared" si="6"/>
        <v>-3002.9404680518869</v>
      </c>
      <c r="F62" s="5">
        <f>F61*(1+B62)</f>
        <v>-2674.78780923677</v>
      </c>
      <c r="I62" s="7">
        <v>0</v>
      </c>
      <c r="J62" s="7">
        <f>J61*(1+B62)</f>
        <v>1988416.0476154394</v>
      </c>
      <c r="K62" s="7">
        <f t="shared" si="2"/>
        <v>1988416.0476154394</v>
      </c>
      <c r="L62" s="8">
        <f t="shared" si="3"/>
        <v>57915.030513070989</v>
      </c>
      <c r="M62" s="11">
        <f t="shared" si="4"/>
        <v>2.9999999999999968E-2</v>
      </c>
    </row>
    <row r="63" spans="1:13" x14ac:dyDescent="0.2">
      <c r="A63" s="3">
        <v>2073</v>
      </c>
      <c r="B63" s="4">
        <f>B2</f>
        <v>0.03</v>
      </c>
      <c r="C63" s="5">
        <v>0</v>
      </c>
      <c r="D63" s="5">
        <v>0</v>
      </c>
      <c r="E63" s="5">
        <f t="shared" si="6"/>
        <v>-3093.0286820934434</v>
      </c>
      <c r="F63" s="5">
        <f>F62*(1+B63)</f>
        <v>-2755.031443513873</v>
      </c>
      <c r="I63" s="7">
        <v>0</v>
      </c>
      <c r="J63" s="7">
        <f>J62*(1+B63)</f>
        <v>2048068.5290439026</v>
      </c>
      <c r="K63" s="7">
        <f t="shared" si="2"/>
        <v>2048068.5290439026</v>
      </c>
      <c r="L63" s="8">
        <f t="shared" si="3"/>
        <v>59652.481428463245</v>
      </c>
      <c r="M63" s="11">
        <f t="shared" si="4"/>
        <v>3.000000000000003E-2</v>
      </c>
    </row>
    <row r="64" spans="1:13" x14ac:dyDescent="0.2">
      <c r="A64" s="3">
        <v>2074</v>
      </c>
      <c r="B64" s="4">
        <f>B2</f>
        <v>0.03</v>
      </c>
      <c r="C64" s="5">
        <v>0</v>
      </c>
      <c r="D64" s="5">
        <v>0</v>
      </c>
      <c r="E64" s="5">
        <f t="shared" si="6"/>
        <v>-3185.8195425562467</v>
      </c>
      <c r="F64" s="5">
        <f>F63*(1+B64)</f>
        <v>-2837.6823868192891</v>
      </c>
      <c r="I64" s="7">
        <v>0</v>
      </c>
      <c r="J64" s="7">
        <f>J63*(1+B64)</f>
        <v>2109510.5849152198</v>
      </c>
      <c r="K64" s="7">
        <f t="shared" si="2"/>
        <v>2109510.5849152198</v>
      </c>
      <c r="L64" s="8">
        <f t="shared" si="3"/>
        <v>61442.055871317163</v>
      </c>
      <c r="M64" s="11">
        <f t="shared" si="4"/>
        <v>3.0000000000000041E-2</v>
      </c>
    </row>
    <row r="65" spans="1:13" x14ac:dyDescent="0.2">
      <c r="A65" s="3">
        <v>2075</v>
      </c>
      <c r="B65" s="4">
        <f>B2</f>
        <v>0.03</v>
      </c>
      <c r="C65" s="5">
        <v>0</v>
      </c>
      <c r="D65" s="5">
        <v>0</v>
      </c>
      <c r="E65" s="5">
        <f t="shared" si="6"/>
        <v>-3281.3941288329343</v>
      </c>
      <c r="F65" s="5">
        <f>F64*(1+B65)</f>
        <v>-2922.812858423868</v>
      </c>
      <c r="I65" s="7">
        <v>0</v>
      </c>
      <c r="J65" s="7">
        <f>J64*(1+B65)</f>
        <v>2172795.9024626766</v>
      </c>
      <c r="K65" s="7">
        <f t="shared" si="2"/>
        <v>2172795.9024626766</v>
      </c>
      <c r="L65" s="8">
        <f t="shared" si="3"/>
        <v>63285.317547456827</v>
      </c>
      <c r="M65" s="11">
        <f t="shared" si="4"/>
        <v>3.000000000000011E-2</v>
      </c>
    </row>
    <row r="66" spans="1:13" x14ac:dyDescent="0.2">
      <c r="A66" s="3">
        <v>2076</v>
      </c>
      <c r="B66" s="4">
        <f>B2</f>
        <v>0.03</v>
      </c>
      <c r="C66" s="5">
        <v>0</v>
      </c>
      <c r="D66" s="5">
        <v>0</v>
      </c>
      <c r="E66" s="5">
        <f t="shared" si="6"/>
        <v>-3379.8359526979225</v>
      </c>
      <c r="F66" s="5">
        <f>F65*(1+B66)</f>
        <v>-3010.497244176584</v>
      </c>
      <c r="I66" s="7">
        <v>0</v>
      </c>
      <c r="J66" s="7">
        <f>J65*(1+B66)</f>
        <v>2237979.7795365569</v>
      </c>
      <c r="K66" s="7">
        <f t="shared" ref="K66:K71" si="7">I66+J66</f>
        <v>2237979.7795365569</v>
      </c>
      <c r="L66" s="8">
        <f t="shared" si="3"/>
        <v>65183.877073880285</v>
      </c>
      <c r="M66" s="11">
        <f t="shared" si="4"/>
        <v>2.9999999999999992E-2</v>
      </c>
    </row>
    <row r="67" spans="1:13" x14ac:dyDescent="0.2">
      <c r="A67" s="3">
        <v>2077</v>
      </c>
      <c r="B67" s="4">
        <f>B2</f>
        <v>0.03</v>
      </c>
      <c r="C67" s="5">
        <v>0</v>
      </c>
      <c r="D67" s="5">
        <v>0</v>
      </c>
      <c r="E67" s="5">
        <f t="shared" si="6"/>
        <v>-3481.2310312788604</v>
      </c>
      <c r="F67" s="5">
        <f>F66*(1+B67)</f>
        <v>-3100.8121615018817</v>
      </c>
      <c r="I67" s="7">
        <v>0</v>
      </c>
      <c r="J67" s="7">
        <f>J66*(1+B67)</f>
        <v>2305119.1729226536</v>
      </c>
      <c r="K67" s="7">
        <f t="shared" si="7"/>
        <v>2305119.1729226536</v>
      </c>
      <c r="L67" s="8">
        <f t="shared" si="3"/>
        <v>67139.393386096694</v>
      </c>
      <c r="M67" s="11">
        <f t="shared" si="4"/>
        <v>2.9999999999999995E-2</v>
      </c>
    </row>
    <row r="68" spans="1:13" x14ac:dyDescent="0.2">
      <c r="A68" s="3">
        <v>2078</v>
      </c>
      <c r="B68" s="4">
        <f>B2</f>
        <v>0.03</v>
      </c>
      <c r="C68" s="5">
        <v>0</v>
      </c>
      <c r="D68" s="5">
        <v>0</v>
      </c>
      <c r="E68" s="5">
        <f t="shared" si="6"/>
        <v>-3585.6679622172264</v>
      </c>
      <c r="F68" s="5">
        <f>F67*(1+B68)</f>
        <v>-3193.8365263469382</v>
      </c>
      <c r="I68" s="7">
        <v>0</v>
      </c>
      <c r="J68" s="7">
        <f>J67*(1+B68)</f>
        <v>2374272.7481103335</v>
      </c>
      <c r="K68" s="7">
        <f t="shared" si="7"/>
        <v>2374272.7481103335</v>
      </c>
      <c r="L68" s="8">
        <f t="shared" ref="L68:L71" si="8">K68-K67</f>
        <v>69153.575187679846</v>
      </c>
      <c r="M68" s="11">
        <f t="shared" ref="M68:M71" si="9">L68/K67</f>
        <v>3.0000000000000103E-2</v>
      </c>
    </row>
    <row r="69" spans="1:13" x14ac:dyDescent="0.2">
      <c r="A69" s="3">
        <v>2079</v>
      </c>
      <c r="B69" s="4">
        <f>B2</f>
        <v>0.03</v>
      </c>
      <c r="C69" s="5">
        <v>0</v>
      </c>
      <c r="D69" s="5">
        <v>0</v>
      </c>
      <c r="E69" s="5">
        <f t="shared" si="6"/>
        <v>-3693.2380010837433</v>
      </c>
      <c r="F69" s="5">
        <f>F68*(1+B69)</f>
        <v>-3289.6516221373463</v>
      </c>
      <c r="I69" s="7">
        <v>0</v>
      </c>
      <c r="J69" s="7">
        <f>J68*(1+B69)</f>
        <v>2445500.9305536435</v>
      </c>
      <c r="K69" s="7">
        <f t="shared" si="7"/>
        <v>2445500.9305536435</v>
      </c>
      <c r="L69" s="8">
        <f t="shared" si="8"/>
        <v>71228.182443310041</v>
      </c>
      <c r="M69" s="11">
        <f t="shared" si="9"/>
        <v>3.0000000000000016E-2</v>
      </c>
    </row>
    <row r="70" spans="1:13" x14ac:dyDescent="0.2">
      <c r="A70" s="3">
        <v>2080</v>
      </c>
      <c r="B70" s="4">
        <f>B2</f>
        <v>0.03</v>
      </c>
      <c r="C70" s="5">
        <v>0</v>
      </c>
      <c r="D70" s="5">
        <v>0</v>
      </c>
      <c r="E70" s="5">
        <f t="shared" si="6"/>
        <v>-3804.0351411162555</v>
      </c>
      <c r="F70" s="5">
        <f>F69*(1+B70)</f>
        <v>-3388.3411708014669</v>
      </c>
      <c r="I70" s="7">
        <v>0</v>
      </c>
      <c r="J70" s="7">
        <f>J69*(1+B70)</f>
        <v>2518865.9584702528</v>
      </c>
      <c r="K70" s="7">
        <f t="shared" si="7"/>
        <v>2518865.9584702528</v>
      </c>
      <c r="L70" s="8">
        <f t="shared" si="8"/>
        <v>73365.02791660931</v>
      </c>
      <c r="M70" s="11">
        <f t="shared" si="9"/>
        <v>3.0000000000000002E-2</v>
      </c>
    </row>
    <row r="71" spans="1:13" x14ac:dyDescent="0.2">
      <c r="A71" s="3">
        <v>2081</v>
      </c>
      <c r="B71" s="4">
        <f>B2</f>
        <v>0.03</v>
      </c>
      <c r="C71" s="5">
        <v>0</v>
      </c>
      <c r="D71" s="5">
        <v>0</v>
      </c>
      <c r="E71" s="5">
        <f t="shared" si="6"/>
        <v>-3918.1561953497435</v>
      </c>
      <c r="F71" s="5">
        <f>F70*(1+B71)</f>
        <v>-3489.9914059255111</v>
      </c>
      <c r="I71" s="7">
        <v>0</v>
      </c>
      <c r="J71" s="7">
        <f>J70*(1+B71)</f>
        <v>2594431.9372243606</v>
      </c>
      <c r="K71" s="7">
        <f t="shared" si="7"/>
        <v>2594431.9372243606</v>
      </c>
      <c r="L71" s="8">
        <f t="shared" si="8"/>
        <v>75565.97875410784</v>
      </c>
      <c r="M71" s="11">
        <f t="shared" si="9"/>
        <v>3.0000000000000103E-2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Lackey</dc:creator>
  <cp:lastModifiedBy>Ben Lackey</cp:lastModifiedBy>
  <dcterms:created xsi:type="dcterms:W3CDTF">2017-12-28T10:47:57Z</dcterms:created>
  <dcterms:modified xsi:type="dcterms:W3CDTF">2017-12-28T11:43:14Z</dcterms:modified>
</cp:coreProperties>
</file>