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460" windowWidth="25600" windowHeight="15540" xr2:uid="{6B2BACE4-D29B-AC4D-90BF-6B88B76DFC1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  <c r="N3" i="1"/>
  <c r="N4" i="1"/>
  <c r="N5" i="1"/>
  <c r="N6" i="1"/>
  <c r="N7" i="1"/>
  <c r="E8" i="1"/>
  <c r="N8" i="1"/>
  <c r="E9" i="1"/>
  <c r="N9" i="1"/>
  <c r="E10" i="1"/>
  <c r="N10" i="1"/>
  <c r="E11" i="1"/>
  <c r="N11" i="1"/>
  <c r="E12" i="1"/>
  <c r="N12" i="1"/>
  <c r="E13" i="1"/>
  <c r="N13" i="1"/>
  <c r="E14" i="1"/>
  <c r="N14" i="1"/>
  <c r="E15" i="1"/>
  <c r="N15" i="1"/>
  <c r="E16" i="1"/>
  <c r="N16" i="1"/>
  <c r="E17" i="1"/>
  <c r="N17" i="1"/>
  <c r="E18" i="1"/>
  <c r="N18" i="1"/>
  <c r="E19" i="1"/>
  <c r="N19" i="1"/>
  <c r="E20" i="1"/>
  <c r="N20" i="1"/>
  <c r="E21" i="1"/>
  <c r="N21" i="1"/>
  <c r="E22" i="1"/>
  <c r="N22" i="1"/>
  <c r="E23" i="1"/>
  <c r="N23" i="1"/>
  <c r="E24" i="1"/>
  <c r="N24" i="1"/>
  <c r="E25" i="1"/>
  <c r="N25" i="1"/>
  <c r="E26" i="1"/>
  <c r="N26" i="1"/>
  <c r="E27" i="1"/>
  <c r="N27" i="1"/>
  <c r="E28" i="1"/>
  <c r="N28" i="1"/>
  <c r="E29" i="1"/>
  <c r="N29" i="1"/>
  <c r="E30" i="1"/>
  <c r="N30" i="1"/>
  <c r="E31" i="1"/>
  <c r="N31" i="1"/>
  <c r="E32" i="1"/>
  <c r="N32" i="1"/>
  <c r="E33" i="1"/>
  <c r="N33" i="1"/>
  <c r="E34" i="1"/>
  <c r="N34" i="1"/>
  <c r="E35" i="1"/>
  <c r="N35" i="1"/>
  <c r="E36" i="1"/>
  <c r="N36" i="1"/>
  <c r="E37" i="1"/>
  <c r="N37" i="1"/>
  <c r="E38" i="1"/>
  <c r="N38" i="1"/>
  <c r="E39" i="1"/>
  <c r="N39" i="1"/>
  <c r="E40" i="1"/>
  <c r="N40" i="1"/>
  <c r="E41" i="1"/>
  <c r="N41" i="1"/>
  <c r="E42" i="1"/>
  <c r="N42" i="1"/>
  <c r="E43" i="1"/>
  <c r="N43" i="1"/>
  <c r="E44" i="1"/>
  <c r="N44" i="1"/>
  <c r="E45" i="1"/>
  <c r="N45" i="1"/>
  <c r="E46" i="1"/>
  <c r="N46" i="1"/>
  <c r="E47" i="1"/>
  <c r="N47" i="1"/>
  <c r="E48" i="1"/>
  <c r="N48" i="1"/>
  <c r="E49" i="1"/>
  <c r="N49" i="1"/>
  <c r="E50" i="1"/>
  <c r="N50" i="1"/>
  <c r="E51" i="1"/>
  <c r="N51" i="1"/>
  <c r="E52" i="1"/>
  <c r="N52" i="1"/>
  <c r="E53" i="1"/>
  <c r="N53" i="1"/>
  <c r="E54" i="1"/>
  <c r="N54" i="1"/>
  <c r="E55" i="1"/>
  <c r="N55" i="1"/>
  <c r="E56" i="1"/>
  <c r="N56" i="1"/>
  <c r="E57" i="1"/>
  <c r="N57" i="1"/>
  <c r="E58" i="1"/>
  <c r="N58" i="1"/>
  <c r="E59" i="1"/>
  <c r="N59" i="1"/>
  <c r="E60" i="1"/>
  <c r="N60" i="1"/>
  <c r="E61" i="1"/>
  <c r="N61" i="1"/>
  <c r="E62" i="1"/>
  <c r="N62" i="1"/>
  <c r="E63" i="1"/>
  <c r="N63" i="1"/>
  <c r="E64" i="1"/>
  <c r="N64" i="1"/>
  <c r="E65" i="1"/>
  <c r="N65" i="1"/>
  <c r="E66" i="1"/>
  <c r="N66" i="1"/>
  <c r="E67" i="1"/>
  <c r="N67" i="1"/>
  <c r="E68" i="1"/>
  <c r="N68" i="1"/>
  <c r="E69" i="1"/>
  <c r="N69" i="1"/>
  <c r="E70" i="1"/>
  <c r="N70" i="1"/>
  <c r="E71" i="1"/>
  <c r="N7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2" i="1"/>
  <c r="G5" i="1"/>
  <c r="H4" i="1"/>
  <c r="G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O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L3" i="1"/>
  <c r="L4" i="1"/>
  <c r="M4" i="1"/>
  <c r="M3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I4" i="1"/>
  <c r="J4" i="1"/>
  <c r="K4" i="1"/>
  <c r="I3" i="1"/>
  <c r="J3" i="1"/>
  <c r="K3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2" i="1"/>
  <c r="J2" i="1"/>
  <c r="K2" i="1"/>
  <c r="M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O4" i="1"/>
  <c r="O5" i="1"/>
  <c r="O6" i="1"/>
  <c r="O7" i="1"/>
  <c r="G8" i="1"/>
  <c r="G9" i="1"/>
  <c r="O8" i="1"/>
  <c r="G10" i="1"/>
  <c r="O9" i="1"/>
  <c r="G11" i="1"/>
  <c r="O10" i="1"/>
  <c r="O11" i="1"/>
  <c r="G12" i="1"/>
  <c r="G13" i="1"/>
  <c r="O12" i="1"/>
  <c r="G14" i="1"/>
  <c r="O13" i="1"/>
  <c r="G15" i="1"/>
  <c r="O14" i="1"/>
  <c r="O15" i="1"/>
  <c r="G16" i="1"/>
  <c r="G17" i="1"/>
  <c r="O16" i="1"/>
  <c r="G18" i="1"/>
  <c r="O17" i="1"/>
  <c r="G19" i="1"/>
  <c r="O18" i="1"/>
  <c r="O19" i="1"/>
  <c r="G20" i="1"/>
  <c r="G21" i="1"/>
  <c r="O20" i="1"/>
  <c r="G22" i="1"/>
  <c r="O21" i="1"/>
  <c r="G23" i="1"/>
  <c r="O22" i="1"/>
  <c r="O23" i="1"/>
  <c r="G24" i="1"/>
  <c r="G25" i="1"/>
  <c r="O24" i="1"/>
  <c r="G26" i="1"/>
  <c r="O25" i="1"/>
  <c r="G27" i="1"/>
  <c r="O26" i="1"/>
  <c r="O27" i="1"/>
  <c r="G28" i="1"/>
  <c r="G29" i="1"/>
  <c r="O28" i="1"/>
  <c r="G30" i="1"/>
  <c r="O29" i="1"/>
  <c r="G31" i="1"/>
  <c r="O30" i="1"/>
  <c r="O31" i="1"/>
  <c r="G32" i="1"/>
  <c r="G33" i="1"/>
  <c r="O32" i="1"/>
  <c r="G34" i="1"/>
  <c r="O33" i="1"/>
  <c r="G35" i="1"/>
  <c r="O34" i="1"/>
  <c r="O35" i="1"/>
  <c r="G36" i="1"/>
  <c r="G37" i="1"/>
  <c r="O36" i="1"/>
  <c r="G38" i="1"/>
  <c r="O37" i="1"/>
  <c r="G39" i="1"/>
  <c r="O38" i="1"/>
  <c r="O39" i="1"/>
  <c r="G40" i="1"/>
  <c r="G41" i="1"/>
  <c r="O40" i="1"/>
  <c r="G42" i="1"/>
  <c r="O41" i="1"/>
  <c r="G43" i="1"/>
  <c r="O42" i="1"/>
  <c r="O43" i="1"/>
  <c r="G44" i="1"/>
  <c r="G45" i="1"/>
  <c r="O44" i="1"/>
  <c r="G46" i="1"/>
  <c r="O45" i="1"/>
  <c r="G47" i="1"/>
  <c r="O46" i="1"/>
  <c r="O47" i="1"/>
  <c r="G48" i="1"/>
  <c r="G49" i="1"/>
  <c r="O48" i="1"/>
  <c r="G50" i="1"/>
  <c r="O49" i="1"/>
  <c r="G51" i="1"/>
  <c r="O50" i="1"/>
  <c r="O51" i="1"/>
  <c r="G52" i="1"/>
  <c r="G53" i="1"/>
  <c r="O52" i="1"/>
  <c r="G54" i="1"/>
  <c r="O53" i="1"/>
  <c r="G55" i="1"/>
  <c r="O54" i="1"/>
  <c r="O55" i="1"/>
  <c r="G56" i="1"/>
  <c r="G57" i="1"/>
  <c r="O56" i="1"/>
  <c r="G58" i="1"/>
  <c r="O57" i="1"/>
  <c r="G59" i="1"/>
  <c r="O58" i="1"/>
  <c r="O59" i="1"/>
  <c r="G60" i="1"/>
  <c r="G61" i="1"/>
  <c r="O60" i="1"/>
  <c r="G62" i="1"/>
  <c r="O61" i="1"/>
  <c r="G63" i="1"/>
  <c r="O62" i="1"/>
  <c r="O63" i="1"/>
  <c r="G64" i="1"/>
  <c r="G65" i="1"/>
  <c r="O64" i="1"/>
  <c r="G66" i="1"/>
  <c r="O65" i="1"/>
  <c r="G67" i="1"/>
  <c r="O66" i="1"/>
  <c r="O67" i="1"/>
  <c r="G68" i="1"/>
  <c r="G69" i="1"/>
  <c r="O68" i="1"/>
  <c r="G70" i="1"/>
  <c r="O69" i="1"/>
  <c r="G71" i="1"/>
  <c r="O70" i="1"/>
  <c r="O71" i="1"/>
</calcChain>
</file>

<file path=xl/sharedStrings.xml><?xml version="1.0" encoding="utf-8"?>
<sst xmlns="http://schemas.openxmlformats.org/spreadsheetml/2006/main" count="16" uniqueCount="16">
  <si>
    <t>Year</t>
  </si>
  <si>
    <t>Appreciation</t>
  </si>
  <si>
    <t>Mortgage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</si>
  <si>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</si>
  <si>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</si>
  <si>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</si>
  <si>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</si>
  <si>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</si>
  <si>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</si>
  <si>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</si>
  <si>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</si>
  <si>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Rent</t>
  </si>
  <si>
    <t>Cash Flow</t>
  </si>
  <si>
    <t>Expenses</t>
  </si>
  <si>
    <t>Escrow Payment</t>
  </si>
  <si>
    <t>Δ Equity +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</si>
</sst>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  <xf numFmtId="10" fontId="0" fillId="0" borderId="0" xfId="2" applyNumberFormat="1" applyFont="1"/>
    <xf numFmtId="165" fontId="0" fillId="0" borderId="0" xfId="0" applyNumberForma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Sheet1!$M$1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25471.510261746647</c:v>
                </c:pt>
                <c:pt idx="2">
                  <c:v>42427.967176367121</c:v>
                </c:pt>
                <c:pt idx="3">
                  <c:v>59929.457235665119</c:v>
                </c:pt>
                <c:pt idx="4">
                  <c:v>77993.62391703506</c:v>
                </c:pt>
                <c:pt idx="5">
                  <c:v>96638.685971877712</c:v>
                </c:pt>
                <c:pt idx="6">
                  <c:v>115883.45631882094</c:v>
                </c:pt>
                <c:pt idx="7">
                  <c:v>135747.36156189092</c:v>
                </c:pt>
                <c:pt idx="8">
                  <c:v>156250.46215444762</c:v>
                </c:pt>
                <c:pt idx="9">
                  <c:v>177413.47323040105</c:v>
                </c:pt>
                <c:pt idx="10">
                  <c:v>199257.78612494384</c:v>
                </c:pt>
                <c:pt idx="11">
                  <c:v>221805.49060778361</c:v>
                </c:pt>
                <c:pt idx="12">
                  <c:v>245079.39785262698</c:v>
                </c:pt>
                <c:pt idx="13">
                  <c:v>269103.06416746811</c:v>
                </c:pt>
                <c:pt idx="14">
                  <c:v>293900.81551105483</c:v>
                </c:pt>
                <c:pt idx="15">
                  <c:v>319497.77282176103</c:v>
                </c:pt>
                <c:pt idx="16">
                  <c:v>345919.87818597065</c:v>
                </c:pt>
                <c:pt idx="17">
                  <c:v>373193.92187399464</c:v>
                </c:pt>
                <c:pt idx="18">
                  <c:v>401347.57027247635</c:v>
                </c:pt>
                <c:pt idx="19">
                  <c:v>430409.39474322274</c:v>
                </c:pt>
                <c:pt idx="20">
                  <c:v>460408.90143939503</c:v>
                </c:pt>
                <c:pt idx="21">
                  <c:v>491376.56211104197</c:v>
                </c:pt>
                <c:pt idx="22">
                  <c:v>523343.84593302576</c:v>
                </c:pt>
                <c:pt idx="23">
                  <c:v>556343.2523895097</c:v>
                </c:pt>
                <c:pt idx="24">
                  <c:v>590408.34525031957</c:v>
                </c:pt>
                <c:pt idx="25">
                  <c:v>625573.78767568211</c:v>
                </c:pt>
                <c:pt idx="26">
                  <c:v>661875.37848707428</c:v>
                </c:pt>
                <c:pt idx="27">
                  <c:v>699350.08964318037</c:v>
                </c:pt>
                <c:pt idx="28">
                  <c:v>738036.10496127477</c:v>
                </c:pt>
                <c:pt idx="29">
                  <c:v>777972.86012569908</c:v>
                </c:pt>
                <c:pt idx="30">
                  <c:v>819201.08402651083</c:v>
                </c:pt>
                <c:pt idx="31">
                  <c:v>843777.11654730618</c:v>
                </c:pt>
                <c:pt idx="32">
                  <c:v>869090.43004372541</c:v>
                </c:pt>
                <c:pt idx="33">
                  <c:v>895163.14294503722</c:v>
                </c:pt>
                <c:pt idx="34">
                  <c:v>922018.0372333884</c:v>
                </c:pt>
                <c:pt idx="35">
                  <c:v>949678.57835039007</c:v>
                </c:pt>
                <c:pt idx="36">
                  <c:v>978168.93570090178</c:v>
                </c:pt>
                <c:pt idx="37">
                  <c:v>1007514.0037719288</c:v>
                </c:pt>
                <c:pt idx="38">
                  <c:v>1037739.4238850868</c:v>
                </c:pt>
                <c:pt idx="39">
                  <c:v>1068871.6066016394</c:v>
                </c:pt>
                <c:pt idx="40">
                  <c:v>1100937.7547996887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Sheet1!$O$1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Sheet1!$O$2:$O$42</c:f>
              <c:numCache>
                <c:formatCode>0.00%</c:formatCode>
                <c:ptCount val="41"/>
                <c:pt idx="1">
                  <c:v>-0.75368458899185542</c:v>
                </c:pt>
                <c:pt idx="2">
                  <c:v>0.37891341406305168</c:v>
                </c:pt>
                <c:pt idx="3">
                  <c:v>0.25449345745021718</c:v>
                </c:pt>
                <c:pt idx="4">
                  <c:v>0.19757373464619754</c:v>
                </c:pt>
                <c:pt idx="5">
                  <c:v>0.12762033041868479</c:v>
                </c:pt>
                <c:pt idx="6">
                  <c:v>0.1308764768451402</c:v>
                </c:pt>
                <c:pt idx="7">
                  <c:v>0.11825992501782338</c:v>
                </c:pt>
                <c:pt idx="8">
                  <c:v>0.1089832785160367</c:v>
                </c:pt>
                <c:pt idx="9">
                  <c:v>0.12415150577122339</c:v>
                </c:pt>
                <c:pt idx="10">
                  <c:v>0.11587678867069232</c:v>
                </c:pt>
                <c:pt idx="11">
                  <c:v>0.10917469914585058</c:v>
                </c:pt>
                <c:pt idx="12">
                  <c:v>0.10363718987644618</c:v>
                </c:pt>
                <c:pt idx="13">
                  <c:v>9.8986119369243036E-2</c:v>
                </c:pt>
                <c:pt idx="14">
                  <c:v>9.5025366601148936E-2</c:v>
                </c:pt>
                <c:pt idx="15">
                  <c:v>9.1612672886868765E-2</c:v>
                </c:pt>
                <c:pt idx="16">
                  <c:v>8.8642338676826818E-2</c:v>
                </c:pt>
                <c:pt idx="17">
                  <c:v>8.603418802487961E-2</c:v>
                </c:pt>
                <c:pt idx="18">
                  <c:v>8.372630282816898E-2</c:v>
                </c:pt>
                <c:pt idx="19">
                  <c:v>8.1670105375260607E-2</c:v>
                </c:pt>
                <c:pt idx="20">
                  <c:v>7.9826948988292762E-2</c:v>
                </c:pt>
                <c:pt idx="21">
                  <c:v>7.8165703409023651E-2</c:v>
                </c:pt>
                <c:pt idx="22">
                  <c:v>7.6661012023533565E-2</c:v>
                </c:pt>
                <c:pt idx="23">
                  <c:v>7.5292012504227984E-2</c:v>
                </c:pt>
                <c:pt idx="24">
                  <c:v>7.4041383206265118E-2</c:v>
                </c:pt>
                <c:pt idx="25">
                  <c:v>7.2894622489126093E-2</c:v>
                </c:pt>
                <c:pt idx="26">
                  <c:v>7.1839497183764367E-2</c:v>
                </c:pt>
                <c:pt idx="27">
                  <c:v>7.0865615633398327E-2</c:v>
                </c:pt>
                <c:pt idx="28">
                  <c:v>6.9964093672193556E-2</c:v>
                </c:pt>
                <c:pt idx="29">
                  <c:v>6.9127290766296659E-2</c:v>
                </c:pt>
                <c:pt idx="30">
                  <c:v>6.834859970469527E-2</c:v>
                </c:pt>
                <c:pt idx="31">
                  <c:v>6.7273492727653081E-2</c:v>
                </c:pt>
                <c:pt idx="32">
                  <c:v>6.7273492727653095E-2</c:v>
                </c:pt>
                <c:pt idx="33">
                  <c:v>6.7273492727653081E-2</c:v>
                </c:pt>
                <c:pt idx="34">
                  <c:v>6.7273492727653109E-2</c:v>
                </c:pt>
                <c:pt idx="35">
                  <c:v>6.7273492727653053E-2</c:v>
                </c:pt>
                <c:pt idx="36">
                  <c:v>6.7273492727653053E-2</c:v>
                </c:pt>
                <c:pt idx="37">
                  <c:v>6.7273492727653039E-2</c:v>
                </c:pt>
                <c:pt idx="38">
                  <c:v>6.7273492727653122E-2</c:v>
                </c:pt>
                <c:pt idx="39">
                  <c:v>6.7273492727653067E-2</c:v>
                </c:pt>
                <c:pt idx="40">
                  <c:v>6.7273492727653136E-2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Sheet1!$P$1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Sheet1!$P$2:$P$42</c:f>
              <c:numCache>
                <c:formatCode>_("$"* #,##0.00_);_("$"* \(#,##0.00\);_("$"* "-"??_);_(@_)</c:formatCode>
                <c:ptCount val="41"/>
                <c:pt idx="0">
                  <c:v>-64660.099999999991</c:v>
                </c:pt>
                <c:pt idx="1">
                  <c:v>-23244.079999999994</c:v>
                </c:pt>
                <c:pt idx="2">
                  <c:v>-7304.9599999999982</c:v>
                </c:pt>
                <c:pt idx="3">
                  <c:v>-6703.85</c:v>
                </c:pt>
                <c:pt idx="4">
                  <c:v>-6223.6799999999985</c:v>
                </c:pt>
                <c:pt idx="5">
                  <c:v>-8691.4900000000016</c:v>
                </c:pt>
                <c:pt idx="6">
                  <c:v>-6597.0396000000037</c:v>
                </c:pt>
                <c:pt idx="7">
                  <c:v>-6159.5363880000059</c:v>
                </c:pt>
                <c:pt idx="8">
                  <c:v>-5708.9080796400067</c:v>
                </c:pt>
                <c:pt idx="9">
                  <c:v>-1764.2809220292038</c:v>
                </c:pt>
                <c:pt idx="10">
                  <c:v>-1286.2093496900779</c:v>
                </c:pt>
                <c:pt idx="11">
                  <c:v>-793.79563018077897</c:v>
                </c:pt>
                <c:pt idx="12">
                  <c:v>-286.60949908620387</c:v>
                </c:pt>
                <c:pt idx="13">
                  <c:v>235.79221594120827</c:v>
                </c:pt>
                <c:pt idx="14">
                  <c:v>773.86598241944921</c:v>
                </c:pt>
                <c:pt idx="15">
                  <c:v>1328.0819618920304</c:v>
                </c:pt>
                <c:pt idx="16">
                  <c:v>1898.9244207487955</c:v>
                </c:pt>
                <c:pt idx="17">
                  <c:v>2486.8921533712619</c:v>
                </c:pt>
                <c:pt idx="18">
                  <c:v>3092.4989179723943</c:v>
                </c:pt>
                <c:pt idx="19">
                  <c:v>3716.2738855115676</c:v>
                </c:pt>
                <c:pt idx="20">
                  <c:v>4358.7621020769129</c:v>
                </c:pt>
                <c:pt idx="21">
                  <c:v>5020.5249651392169</c:v>
                </c:pt>
                <c:pt idx="22">
                  <c:v>5702.1407140933916</c:v>
                </c:pt>
                <c:pt idx="23">
                  <c:v>6404.204935516198</c:v>
                </c:pt>
                <c:pt idx="24">
                  <c:v>7127.331083581681</c:v>
                </c:pt>
                <c:pt idx="25">
                  <c:v>7872.1510160891321</c:v>
                </c:pt>
                <c:pt idx="26">
                  <c:v>8639.3155465718046</c:v>
                </c:pt>
                <c:pt idx="27">
                  <c:v>9429.4950129689569</c:v>
                </c:pt>
                <c:pt idx="28">
                  <c:v>10243.379863358032</c:v>
                </c:pt>
                <c:pt idx="29">
                  <c:v>11081.681259258776</c:v>
                </c:pt>
                <c:pt idx="30">
                  <c:v>11945.131697036544</c:v>
                </c:pt>
                <c:pt idx="31">
                  <c:v>30534.485647947637</c:v>
                </c:pt>
                <c:pt idx="32">
                  <c:v>31450.520217386067</c:v>
                </c:pt>
                <c:pt idx="33">
                  <c:v>32394.035823907649</c:v>
                </c:pt>
                <c:pt idx="34">
                  <c:v>33365.856898624879</c:v>
                </c:pt>
                <c:pt idx="35">
                  <c:v>34366.832605583622</c:v>
                </c:pt>
                <c:pt idx="36">
                  <c:v>35397.837583751141</c:v>
                </c:pt>
                <c:pt idx="37">
                  <c:v>36459.772711263671</c:v>
                </c:pt>
                <c:pt idx="38">
                  <c:v>37553.565892601582</c:v>
                </c:pt>
                <c:pt idx="39">
                  <c:v>38680.172869379632</c:v>
                </c:pt>
                <c:pt idx="40">
                  <c:v>39840.578055461025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562068</xdr:colOff>
      <xdr:row>1</xdr:row>
      <xdr:rowOff>188613</xdr:rowOff>
    </xdr:from>
    <xdr:to>
      <xdr:col>26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562070</xdr:colOff>
      <xdr:row>28</xdr:row>
      <xdr:rowOff>99589</xdr:rowOff>
    </xdr:from>
    <xdr:to>
      <xdr:col>26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Q71"/>
  <sheetViews>
    <sheetView tabSelected="1" zoomScale="101" workbookViewId="0">
      <selection activeCell="D10" sqref="D2:D10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7" width="16.6640625" customWidth="1"/>
    <col min="8" max="8" width="14.5" customWidth="1"/>
    <col min="9" max="9" width="14.83203125" customWidth="1"/>
    <col min="10" max="10" width="12.1640625" customWidth="1"/>
    <col min="11" max="11" width="13.6640625" customWidth="1"/>
    <col min="12" max="12" width="14" customWidth="1"/>
    <col min="13" max="13" width="14.83203125" customWidth="1"/>
    <col min="14" max="14" width="18" customWidth="1"/>
    <col min="15" max="15" width="14.1640625" customWidth="1"/>
    <col min="16" max="16" width="13.6640625" customWidth="1"/>
    <col min="17" max="17" width="12.16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9" t="s">
        <v>10</v>
      </c>
      <c r="E1" s="1" t="s">
        <v>14</v>
      </c>
      <c r="F1" s="1" t="s">
        <v>3</v>
      </c>
      <c r="G1" s="1" t="s">
        <v>11</v>
      </c>
      <c r="H1" s="1" t="s">
        <v>13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5" t="s">
        <v>15</v>
      </c>
      <c r="O1" s="1" t="s">
        <v>9</v>
      </c>
      <c r="P1" s="1" t="s">
        <v>12</v>
      </c>
      <c r="Q1" s="14"/>
    </row>
    <row r="2" spans="1:17" x14ac:dyDescent="0.2">
      <c r="A2" s="3">
        <v>2012</v>
      </c>
      <c r="B2" s="4">
        <v>0.03</v>
      </c>
      <c r="C2" s="5">
        <v>-1475</v>
      </c>
      <c r="D2" s="5">
        <v>-290.04000000000002</v>
      </c>
      <c r="E2" s="5">
        <f>-2046.7-C2-D2</f>
        <v>-281.66000000000003</v>
      </c>
      <c r="F2" s="5">
        <v>-454</v>
      </c>
      <c r="G2" s="5">
        <v>0</v>
      </c>
      <c r="H2" s="5">
        <v>-34651.699999999997</v>
      </c>
      <c r="I2" s="10">
        <f t="shared" ref="I2:I32" si="0">0.035/12</f>
        <v>2.9166666666666668E-3</v>
      </c>
      <c r="J2" s="3">
        <f t="shared" ref="J2:J32" si="1">(A2-2012)*12</f>
        <v>0</v>
      </c>
      <c r="K2" s="5">
        <f t="shared" ref="K2:K32" si="2">-328457*((1+I2)^360-(1+I2)^J2)/((1+I2)^360-1)</f>
        <v>-328457</v>
      </c>
      <c r="L2" s="5">
        <v>337500</v>
      </c>
      <c r="M2" s="5">
        <f t="shared" ref="M2:M65" si="3">K2+L2</f>
        <v>9043</v>
      </c>
      <c r="N2" s="7"/>
      <c r="O2" s="11"/>
      <c r="P2" s="8">
        <f>12*(C2+D2+E2+F2+G2)+H2</f>
        <v>-64660.099999999991</v>
      </c>
    </row>
    <row r="3" spans="1:17" x14ac:dyDescent="0.2">
      <c r="A3" s="3">
        <v>2013</v>
      </c>
      <c r="B3" s="4">
        <f>B2</f>
        <v>0.03</v>
      </c>
      <c r="C3" s="5">
        <v>-1475</v>
      </c>
      <c r="D3" s="5">
        <v>-290.04000000000002</v>
      </c>
      <c r="E3" s="5">
        <f>-2062.95-C3-D3</f>
        <v>-297.9099999999998</v>
      </c>
      <c r="F3" s="5">
        <v>-454</v>
      </c>
      <c r="G3" s="5">
        <f>(6149.9+1998)/12</f>
        <v>678.99166666666667</v>
      </c>
      <c r="H3" s="5">
        <v>-1188.58</v>
      </c>
      <c r="I3" s="10">
        <f t="shared" si="0"/>
        <v>2.9166666666666668E-3</v>
      </c>
      <c r="J3" s="3">
        <f t="shared" si="1"/>
        <v>12</v>
      </c>
      <c r="K3" s="5">
        <f t="shared" si="2"/>
        <v>-322153.48973825335</v>
      </c>
      <c r="L3" s="5">
        <f t="shared" ref="L3:L34" si="4">L2*(1+B3)</f>
        <v>347625</v>
      </c>
      <c r="M3" s="5">
        <f t="shared" si="3"/>
        <v>25471.510261746647</v>
      </c>
      <c r="N3" s="8">
        <f>M3-M2+12*(C3+D3+E3+F3+G3)+H3</f>
        <v>-6815.569738253349</v>
      </c>
      <c r="O3" s="13">
        <f>N3/M2</f>
        <v>-0.75368458899185542</v>
      </c>
      <c r="P3" s="8">
        <f t="shared" ref="P3:P66" si="5">12*(C3+D3+E3+F3+G3)+H3</f>
        <v>-23244.079999999994</v>
      </c>
    </row>
    <row r="4" spans="1:17" x14ac:dyDescent="0.2">
      <c r="A4" s="3">
        <v>2014</v>
      </c>
      <c r="B4" s="4">
        <f>B2</f>
        <v>0.03</v>
      </c>
      <c r="C4" s="5">
        <v>-1475</v>
      </c>
      <c r="D4" s="5">
        <v>-290.04000000000002</v>
      </c>
      <c r="E4" s="5">
        <f>-2073.7-C4-D4</f>
        <v>-308.6599999999998</v>
      </c>
      <c r="F4" s="5">
        <v>-454</v>
      </c>
      <c r="G4" s="5">
        <v>1998</v>
      </c>
      <c r="H4" s="5">
        <f>-913.59-34.97</f>
        <v>-948.56000000000006</v>
      </c>
      <c r="I4" s="10">
        <f t="shared" si="0"/>
        <v>2.9166666666666668E-3</v>
      </c>
      <c r="J4" s="3">
        <f t="shared" si="1"/>
        <v>24</v>
      </c>
      <c r="K4" s="5">
        <f t="shared" si="2"/>
        <v>-315625.78282363288</v>
      </c>
      <c r="L4" s="5">
        <f t="shared" si="4"/>
        <v>358053.75</v>
      </c>
      <c r="M4" s="5">
        <f t="shared" si="3"/>
        <v>42427.967176367121</v>
      </c>
      <c r="N4" s="8">
        <f t="shared" ref="N4:N67" si="6">M4-M3+12*(C4+D4+E4+F4+G4)+H4</f>
        <v>9651.4969146204767</v>
      </c>
      <c r="O4" s="13">
        <f t="shared" ref="O4:O67" si="7">N4/M3</f>
        <v>0.37891341406305168</v>
      </c>
      <c r="P4" s="8">
        <f t="shared" si="5"/>
        <v>-7304.9599999999982</v>
      </c>
    </row>
    <row r="5" spans="1:17" x14ac:dyDescent="0.2">
      <c r="A5" s="3">
        <v>2015</v>
      </c>
      <c r="B5" s="4">
        <f>B2</f>
        <v>0.03</v>
      </c>
      <c r="C5" s="5">
        <v>-1475</v>
      </c>
      <c r="D5" s="5">
        <v>-290.04000000000002</v>
      </c>
      <c r="E5" s="5">
        <f>-2048.67-C5-D5</f>
        <v>-283.63000000000005</v>
      </c>
      <c r="F5" s="5">
        <v>-475</v>
      </c>
      <c r="G5" s="5">
        <f>(1998+22590)/12</f>
        <v>2049</v>
      </c>
      <c r="H5" s="5">
        <v>-1007.81</v>
      </c>
      <c r="I5" s="10">
        <f t="shared" si="0"/>
        <v>2.9166666666666668E-3</v>
      </c>
      <c r="J5" s="3">
        <f t="shared" si="1"/>
        <v>36</v>
      </c>
      <c r="K5" s="5">
        <f t="shared" si="2"/>
        <v>-308865.90526433487</v>
      </c>
      <c r="L5" s="5">
        <f t="shared" si="4"/>
        <v>368795.36249999999</v>
      </c>
      <c r="M5" s="5">
        <f t="shared" si="3"/>
        <v>59929.457235665119</v>
      </c>
      <c r="N5" s="8">
        <f t="shared" si="6"/>
        <v>10797.640059297997</v>
      </c>
      <c r="O5" s="13">
        <f t="shared" si="7"/>
        <v>0.25449345745021718</v>
      </c>
      <c r="P5" s="8">
        <f t="shared" si="5"/>
        <v>-6703.85</v>
      </c>
    </row>
    <row r="6" spans="1:17" x14ac:dyDescent="0.2">
      <c r="A6" s="3">
        <v>2016</v>
      </c>
      <c r="B6" s="4">
        <f>B2</f>
        <v>0.03</v>
      </c>
      <c r="C6" s="5">
        <v>-1475</v>
      </c>
      <c r="D6" s="5">
        <v>-290.04000000000002</v>
      </c>
      <c r="E6" s="5">
        <f>-2078.64-C6-D6</f>
        <v>-313.59999999999985</v>
      </c>
      <c r="F6" s="5">
        <v>-540</v>
      </c>
      <c r="G6" s="5">
        <v>2100</v>
      </c>
      <c r="H6" s="5">
        <v>0</v>
      </c>
      <c r="I6" s="10">
        <f t="shared" si="0"/>
        <v>2.9166666666666668E-3</v>
      </c>
      <c r="J6" s="3">
        <f t="shared" si="1"/>
        <v>48</v>
      </c>
      <c r="K6" s="5">
        <f t="shared" si="2"/>
        <v>-301865.59945796494</v>
      </c>
      <c r="L6" s="5">
        <f t="shared" si="4"/>
        <v>379859.223375</v>
      </c>
      <c r="M6" s="5">
        <f>K6+L6</f>
        <v>77993.62391703506</v>
      </c>
      <c r="N6" s="8">
        <f t="shared" si="6"/>
        <v>11840.486681369943</v>
      </c>
      <c r="O6" s="13">
        <f t="shared" si="7"/>
        <v>0.19757373464619754</v>
      </c>
      <c r="P6" s="8">
        <f t="shared" si="5"/>
        <v>-6223.6799999999985</v>
      </c>
    </row>
    <row r="7" spans="1:17" x14ac:dyDescent="0.2">
      <c r="A7" s="3">
        <v>2017</v>
      </c>
      <c r="B7" s="4">
        <f>B2</f>
        <v>0.03</v>
      </c>
      <c r="C7" s="5">
        <v>-1475</v>
      </c>
      <c r="D7" s="5">
        <v>-290.04000000000002</v>
      </c>
      <c r="E7" s="5">
        <f>-2132.15-C7-D7</f>
        <v>-367.11000000000007</v>
      </c>
      <c r="F7" s="12">
        <v>-553</v>
      </c>
      <c r="G7" s="5">
        <v>2100</v>
      </c>
      <c r="H7" s="5">
        <v>-1669.69</v>
      </c>
      <c r="I7" s="10">
        <f t="shared" si="0"/>
        <v>2.9166666666666668E-3</v>
      </c>
      <c r="J7" s="3">
        <f t="shared" si="1"/>
        <v>60</v>
      </c>
      <c r="K7" s="5">
        <f t="shared" si="2"/>
        <v>-294616.31410437229</v>
      </c>
      <c r="L7" s="5">
        <f t="shared" si="4"/>
        <v>391255.00007625</v>
      </c>
      <c r="M7" s="5">
        <f t="shared" si="3"/>
        <v>96638.685971877712</v>
      </c>
      <c r="N7" s="8">
        <f t="shared" si="6"/>
        <v>9953.5720548426507</v>
      </c>
      <c r="O7" s="13">
        <f t="shared" si="7"/>
        <v>0.12762033041868479</v>
      </c>
      <c r="P7" s="8">
        <f t="shared" si="5"/>
        <v>-8691.4900000000016</v>
      </c>
    </row>
    <row r="8" spans="1:17" x14ac:dyDescent="0.2">
      <c r="A8" s="3">
        <v>2018</v>
      </c>
      <c r="B8" s="4">
        <f>B2</f>
        <v>0.03</v>
      </c>
      <c r="C8" s="5">
        <f t="shared" ref="C8:C32" si="8">C7</f>
        <v>-1475</v>
      </c>
      <c r="D8" s="5">
        <v>-290.04000000000002</v>
      </c>
      <c r="E8" s="5">
        <f t="shared" ref="E8:E67" si="9">E7*(1+B8)</f>
        <v>-378.12330000000009</v>
      </c>
      <c r="F8" s="5">
        <f t="shared" ref="F8:F34" si="10">F7*(1+B8)</f>
        <v>-569.59</v>
      </c>
      <c r="G8" s="5">
        <f t="shared" ref="G8:G39" si="11">G7*(1+B7)</f>
        <v>2163</v>
      </c>
      <c r="H8" s="5">
        <v>0</v>
      </c>
      <c r="I8" s="10">
        <f t="shared" si="0"/>
        <v>2.9166666666666668E-3</v>
      </c>
      <c r="J8" s="3">
        <f t="shared" si="1"/>
        <v>72</v>
      </c>
      <c r="K8" s="5">
        <f t="shared" si="2"/>
        <v>-287109.19375971658</v>
      </c>
      <c r="L8" s="5">
        <f t="shared" si="4"/>
        <v>402992.65007853752</v>
      </c>
      <c r="M8" s="5">
        <f t="shared" si="3"/>
        <v>115883.45631882094</v>
      </c>
      <c r="N8" s="8">
        <f t="shared" si="6"/>
        <v>12647.730746943227</v>
      </c>
      <c r="O8" s="13">
        <f t="shared" si="7"/>
        <v>0.1308764768451402</v>
      </c>
      <c r="P8" s="8">
        <f t="shared" si="5"/>
        <v>-6597.0396000000037</v>
      </c>
    </row>
    <row r="9" spans="1:17" x14ac:dyDescent="0.2">
      <c r="A9" s="3">
        <v>2019</v>
      </c>
      <c r="B9" s="4">
        <f>B2</f>
        <v>0.03</v>
      </c>
      <c r="C9" s="5">
        <f t="shared" si="8"/>
        <v>-1475</v>
      </c>
      <c r="D9" s="5">
        <v>-290.04000000000002</v>
      </c>
      <c r="E9" s="5">
        <f t="shared" si="9"/>
        <v>-389.4669990000001</v>
      </c>
      <c r="F9" s="5">
        <f t="shared" si="10"/>
        <v>-586.67770000000007</v>
      </c>
      <c r="G9" s="5">
        <f t="shared" si="11"/>
        <v>2227.89</v>
      </c>
      <c r="H9" s="5">
        <v>0</v>
      </c>
      <c r="I9" s="10">
        <f t="shared" si="0"/>
        <v>2.9166666666666668E-3</v>
      </c>
      <c r="J9" s="3">
        <f t="shared" si="1"/>
        <v>84</v>
      </c>
      <c r="K9" s="5">
        <f t="shared" si="2"/>
        <v>-279335.06801900273</v>
      </c>
      <c r="L9" s="5">
        <f t="shared" si="4"/>
        <v>415082.42958089366</v>
      </c>
      <c r="M9" s="5">
        <f t="shared" si="3"/>
        <v>135747.36156189092</v>
      </c>
      <c r="N9" s="8">
        <f t="shared" si="6"/>
        <v>13704.368855069975</v>
      </c>
      <c r="O9" s="13">
        <f t="shared" si="7"/>
        <v>0.11825992501782338</v>
      </c>
      <c r="P9" s="8">
        <f t="shared" si="5"/>
        <v>-6159.5363880000059</v>
      </c>
    </row>
    <row r="10" spans="1:17" x14ac:dyDescent="0.2">
      <c r="A10" s="3">
        <v>2020</v>
      </c>
      <c r="B10" s="4">
        <f>B2</f>
        <v>0.03</v>
      </c>
      <c r="C10" s="5">
        <f t="shared" si="8"/>
        <v>-1475</v>
      </c>
      <c r="D10" s="5">
        <v>-290.04000000000002</v>
      </c>
      <c r="E10" s="5">
        <f t="shared" si="9"/>
        <v>-401.15100897000013</v>
      </c>
      <c r="F10" s="5">
        <f t="shared" si="10"/>
        <v>-604.27803100000006</v>
      </c>
      <c r="G10" s="5">
        <f t="shared" si="11"/>
        <v>2294.7266999999997</v>
      </c>
      <c r="H10" s="5">
        <v>0</v>
      </c>
      <c r="I10" s="10">
        <f t="shared" si="0"/>
        <v>2.9166666666666668E-3</v>
      </c>
      <c r="J10" s="3">
        <f t="shared" si="1"/>
        <v>96</v>
      </c>
      <c r="K10" s="5">
        <f t="shared" si="2"/>
        <v>-271284.44031387288</v>
      </c>
      <c r="L10" s="5">
        <f t="shared" si="4"/>
        <v>427534.90246832051</v>
      </c>
      <c r="M10" s="5">
        <f t="shared" si="3"/>
        <v>156250.46215444762</v>
      </c>
      <c r="N10" s="8">
        <f t="shared" si="6"/>
        <v>14794.192512916694</v>
      </c>
      <c r="O10" s="13">
        <f t="shared" si="7"/>
        <v>0.1089832785160367</v>
      </c>
      <c r="P10" s="8">
        <f t="shared" si="5"/>
        <v>-5708.9080796400067</v>
      </c>
    </row>
    <row r="11" spans="1:17" x14ac:dyDescent="0.2">
      <c r="A11" s="3">
        <v>2021</v>
      </c>
      <c r="B11" s="4">
        <f>B2</f>
        <v>0.03</v>
      </c>
      <c r="C11" s="5">
        <f t="shared" si="8"/>
        <v>-1475</v>
      </c>
      <c r="D11" s="5">
        <v>0</v>
      </c>
      <c r="E11" s="5">
        <f t="shared" si="9"/>
        <v>-413.18553923910014</v>
      </c>
      <c r="F11" s="5">
        <f t="shared" si="10"/>
        <v>-622.40637193000009</v>
      </c>
      <c r="G11" s="5">
        <f t="shared" si="11"/>
        <v>2363.5685009999997</v>
      </c>
      <c r="H11" s="5">
        <v>0</v>
      </c>
      <c r="I11" s="10">
        <f t="shared" si="0"/>
        <v>2.9166666666666668E-3</v>
      </c>
      <c r="J11" s="3">
        <f t="shared" si="1"/>
        <v>108</v>
      </c>
      <c r="K11" s="5">
        <f t="shared" si="2"/>
        <v>-262947.47631196911</v>
      </c>
      <c r="L11" s="5">
        <f t="shared" si="4"/>
        <v>440360.94954237016</v>
      </c>
      <c r="M11" s="5">
        <f t="shared" si="3"/>
        <v>177413.47323040105</v>
      </c>
      <c r="N11" s="8">
        <f t="shared" si="6"/>
        <v>19398.730153924225</v>
      </c>
      <c r="O11" s="13">
        <f t="shared" si="7"/>
        <v>0.12415150577122339</v>
      </c>
      <c r="P11" s="8">
        <f t="shared" si="5"/>
        <v>-1764.2809220292038</v>
      </c>
    </row>
    <row r="12" spans="1:17" x14ac:dyDescent="0.2">
      <c r="A12" s="3">
        <v>2022</v>
      </c>
      <c r="B12" s="4">
        <f>B2</f>
        <v>0.03</v>
      </c>
      <c r="C12" s="5">
        <f t="shared" si="8"/>
        <v>-1475</v>
      </c>
      <c r="D12" s="5">
        <v>0</v>
      </c>
      <c r="E12" s="5">
        <f t="shared" si="9"/>
        <v>-425.58110541627315</v>
      </c>
      <c r="F12" s="5">
        <f t="shared" si="10"/>
        <v>-641.07856308790008</v>
      </c>
      <c r="G12" s="5">
        <f t="shared" si="11"/>
        <v>2434.47555603</v>
      </c>
      <c r="H12" s="5">
        <v>0</v>
      </c>
      <c r="I12" s="10">
        <f t="shared" si="0"/>
        <v>2.9166666666666668E-3</v>
      </c>
      <c r="J12" s="3">
        <f t="shared" si="1"/>
        <v>120</v>
      </c>
      <c r="K12" s="5">
        <f t="shared" si="2"/>
        <v>-254313.99190369746</v>
      </c>
      <c r="L12" s="5">
        <f t="shared" si="4"/>
        <v>453571.7780286413</v>
      </c>
      <c r="M12" s="5">
        <f t="shared" si="3"/>
        <v>199257.78612494384</v>
      </c>
      <c r="N12" s="8">
        <f t="shared" si="6"/>
        <v>20558.103544852711</v>
      </c>
      <c r="O12" s="13">
        <f t="shared" si="7"/>
        <v>0.11587678867069232</v>
      </c>
      <c r="P12" s="8">
        <f t="shared" si="5"/>
        <v>-1286.2093496900779</v>
      </c>
    </row>
    <row r="13" spans="1:17" x14ac:dyDescent="0.2">
      <c r="A13" s="3">
        <v>2023</v>
      </c>
      <c r="B13" s="4">
        <f>B2</f>
        <v>0.03</v>
      </c>
      <c r="C13" s="5">
        <f t="shared" si="8"/>
        <v>-1475</v>
      </c>
      <c r="D13" s="5">
        <v>0</v>
      </c>
      <c r="E13" s="5">
        <f t="shared" si="9"/>
        <v>-438.34853857876135</v>
      </c>
      <c r="F13" s="5">
        <f t="shared" si="10"/>
        <v>-660.31091998053705</v>
      </c>
      <c r="G13" s="5">
        <f t="shared" si="11"/>
        <v>2507.5098227109002</v>
      </c>
      <c r="H13" s="5">
        <v>0</v>
      </c>
      <c r="I13" s="10">
        <f t="shared" si="0"/>
        <v>2.9166666666666668E-3</v>
      </c>
      <c r="J13" s="3">
        <f t="shared" si="1"/>
        <v>132</v>
      </c>
      <c r="K13" s="5">
        <f t="shared" si="2"/>
        <v>-245373.44076171692</v>
      </c>
      <c r="L13" s="5">
        <f t="shared" si="4"/>
        <v>467178.93136950053</v>
      </c>
      <c r="M13" s="5">
        <f t="shared" si="3"/>
        <v>221805.49060778361</v>
      </c>
      <c r="N13" s="8">
        <f t="shared" si="6"/>
        <v>21753.908852658984</v>
      </c>
      <c r="O13" s="13">
        <f t="shared" si="7"/>
        <v>0.10917469914585058</v>
      </c>
      <c r="P13" s="8">
        <f t="shared" si="5"/>
        <v>-793.79563018077897</v>
      </c>
    </row>
    <row r="14" spans="1:17" x14ac:dyDescent="0.2">
      <c r="A14" s="3">
        <v>2024</v>
      </c>
      <c r="B14" s="4">
        <f>B2</f>
        <v>0.03</v>
      </c>
      <c r="C14" s="5">
        <f t="shared" si="8"/>
        <v>-1475</v>
      </c>
      <c r="D14" s="5">
        <v>0</v>
      </c>
      <c r="E14" s="5">
        <f t="shared" si="9"/>
        <v>-451.49899473612419</v>
      </c>
      <c r="F14" s="5">
        <f t="shared" si="10"/>
        <v>-680.12024757995323</v>
      </c>
      <c r="G14" s="5">
        <f t="shared" si="11"/>
        <v>2582.735117392227</v>
      </c>
      <c r="H14" s="5">
        <v>0</v>
      </c>
      <c r="I14" s="10">
        <f t="shared" si="0"/>
        <v>2.9166666666666668E-3</v>
      </c>
      <c r="J14" s="3">
        <f t="shared" si="1"/>
        <v>144</v>
      </c>
      <c r="K14" s="5">
        <f t="shared" si="2"/>
        <v>-236114.90145795856</v>
      </c>
      <c r="L14" s="5">
        <f t="shared" si="4"/>
        <v>481194.29931058554</v>
      </c>
      <c r="M14" s="5">
        <f t="shared" si="3"/>
        <v>245079.39785262698</v>
      </c>
      <c r="N14" s="8">
        <f t="shared" si="6"/>
        <v>22987.297745757169</v>
      </c>
      <c r="O14" s="13">
        <f t="shared" si="7"/>
        <v>0.10363718987644618</v>
      </c>
      <c r="P14" s="8">
        <f t="shared" si="5"/>
        <v>-286.60949908620387</v>
      </c>
    </row>
    <row r="15" spans="1:17" x14ac:dyDescent="0.2">
      <c r="A15" s="3">
        <v>2025</v>
      </c>
      <c r="B15" s="4">
        <f>B2</f>
        <v>0.03</v>
      </c>
      <c r="C15" s="5">
        <f t="shared" si="8"/>
        <v>-1475</v>
      </c>
      <c r="D15" s="5">
        <v>0</v>
      </c>
      <c r="E15" s="5">
        <f t="shared" si="9"/>
        <v>-465.04396457820792</v>
      </c>
      <c r="F15" s="5">
        <f t="shared" si="10"/>
        <v>-700.52385500735181</v>
      </c>
      <c r="G15" s="5">
        <f t="shared" si="11"/>
        <v>2660.2171709139939</v>
      </c>
      <c r="H15" s="5">
        <v>0</v>
      </c>
      <c r="I15" s="10">
        <f t="shared" si="0"/>
        <v>2.9166666666666668E-3</v>
      </c>
      <c r="J15" s="3">
        <f t="shared" si="1"/>
        <v>156</v>
      </c>
      <c r="K15" s="5">
        <f t="shared" si="2"/>
        <v>-226527.06412243503</v>
      </c>
      <c r="L15" s="5">
        <f t="shared" si="4"/>
        <v>495630.12828990311</v>
      </c>
      <c r="M15" s="5">
        <f t="shared" si="3"/>
        <v>269103.06416746811</v>
      </c>
      <c r="N15" s="8">
        <f t="shared" si="6"/>
        <v>24259.45853078234</v>
      </c>
      <c r="O15" s="13">
        <f t="shared" si="7"/>
        <v>9.8986119369243036E-2</v>
      </c>
      <c r="P15" s="8">
        <f t="shared" si="5"/>
        <v>235.79221594120827</v>
      </c>
    </row>
    <row r="16" spans="1:17" x14ac:dyDescent="0.2">
      <c r="A16" s="3">
        <v>2026</v>
      </c>
      <c r="B16" s="4">
        <f>B2</f>
        <v>0.03</v>
      </c>
      <c r="C16" s="5">
        <f t="shared" si="8"/>
        <v>-1475</v>
      </c>
      <c r="D16" s="5">
        <v>0</v>
      </c>
      <c r="E16" s="5">
        <f t="shared" si="9"/>
        <v>-478.99528351555415</v>
      </c>
      <c r="F16" s="5">
        <f t="shared" si="10"/>
        <v>-721.53957065757243</v>
      </c>
      <c r="G16" s="5">
        <f t="shared" si="11"/>
        <v>2740.0236860414138</v>
      </c>
      <c r="H16" s="5">
        <v>0</v>
      </c>
      <c r="I16" s="10">
        <f t="shared" si="0"/>
        <v>2.9166666666666668E-3</v>
      </c>
      <c r="J16" s="3">
        <f t="shared" si="1"/>
        <v>168</v>
      </c>
      <c r="K16" s="5">
        <f t="shared" si="2"/>
        <v>-216598.21662754533</v>
      </c>
      <c r="L16" s="5">
        <f t="shared" si="4"/>
        <v>510499.03213860019</v>
      </c>
      <c r="M16" s="5">
        <f t="shared" si="3"/>
        <v>293900.81551105483</v>
      </c>
      <c r="N16" s="8">
        <f t="shared" si="6"/>
        <v>25571.617326006162</v>
      </c>
      <c r="O16" s="13">
        <f t="shared" si="7"/>
        <v>9.5025366601148936E-2</v>
      </c>
      <c r="P16" s="8">
        <f t="shared" si="5"/>
        <v>773.86598241944921</v>
      </c>
    </row>
    <row r="17" spans="1:16" x14ac:dyDescent="0.2">
      <c r="A17" s="3">
        <v>2027</v>
      </c>
      <c r="B17" s="4">
        <f>B2</f>
        <v>0.03</v>
      </c>
      <c r="C17" s="5">
        <f t="shared" si="8"/>
        <v>-1475</v>
      </c>
      <c r="D17" s="5">
        <v>0</v>
      </c>
      <c r="E17" s="5">
        <f t="shared" si="9"/>
        <v>-493.3651420210208</v>
      </c>
      <c r="F17" s="5">
        <f t="shared" si="10"/>
        <v>-743.18575777729961</v>
      </c>
      <c r="G17" s="5">
        <f t="shared" si="11"/>
        <v>2822.2243966226565</v>
      </c>
      <c r="H17" s="5">
        <v>0</v>
      </c>
      <c r="I17" s="10">
        <f t="shared" si="0"/>
        <v>2.9166666666666668E-3</v>
      </c>
      <c r="J17" s="3">
        <f t="shared" si="1"/>
        <v>180</v>
      </c>
      <c r="K17" s="5">
        <f t="shared" si="2"/>
        <v>-206316.23028099717</v>
      </c>
      <c r="L17" s="5">
        <f t="shared" si="4"/>
        <v>525814.0031027582</v>
      </c>
      <c r="M17" s="5">
        <f t="shared" si="3"/>
        <v>319497.77282176103</v>
      </c>
      <c r="N17" s="8">
        <f t="shared" si="6"/>
        <v>26925.039272598231</v>
      </c>
      <c r="O17" s="13">
        <f t="shared" si="7"/>
        <v>9.1612672886868765E-2</v>
      </c>
      <c r="P17" s="8">
        <f t="shared" si="5"/>
        <v>1328.0819618920304</v>
      </c>
    </row>
    <row r="18" spans="1:16" x14ac:dyDescent="0.2">
      <c r="A18" s="3">
        <v>2028</v>
      </c>
      <c r="B18" s="4">
        <f>B2</f>
        <v>0.03</v>
      </c>
      <c r="C18" s="5">
        <f t="shared" si="8"/>
        <v>-1475</v>
      </c>
      <c r="D18" s="5">
        <v>0</v>
      </c>
      <c r="E18" s="5">
        <f t="shared" si="9"/>
        <v>-508.16609628165145</v>
      </c>
      <c r="F18" s="5">
        <f t="shared" si="10"/>
        <v>-765.48133051061859</v>
      </c>
      <c r="G18" s="5">
        <f t="shared" si="11"/>
        <v>2906.8911285213362</v>
      </c>
      <c r="H18" s="5">
        <v>0</v>
      </c>
      <c r="I18" s="10">
        <f t="shared" si="0"/>
        <v>2.9166666666666668E-3</v>
      </c>
      <c r="J18" s="3">
        <f t="shared" si="1"/>
        <v>192</v>
      </c>
      <c r="K18" s="5">
        <f t="shared" si="2"/>
        <v>-195668.54500987026</v>
      </c>
      <c r="L18" s="5">
        <f t="shared" si="4"/>
        <v>541588.42319584091</v>
      </c>
      <c r="M18" s="5">
        <f t="shared" si="3"/>
        <v>345919.87818597065</v>
      </c>
      <c r="N18" s="8">
        <f t="shared" si="6"/>
        <v>28321.029784958417</v>
      </c>
      <c r="O18" s="13">
        <f t="shared" si="7"/>
        <v>8.8642338676826818E-2</v>
      </c>
      <c r="P18" s="8">
        <f t="shared" si="5"/>
        <v>1898.9244207487955</v>
      </c>
    </row>
    <row r="19" spans="1:16" x14ac:dyDescent="0.2">
      <c r="A19" s="3">
        <v>2029</v>
      </c>
      <c r="B19" s="4">
        <f>B2</f>
        <v>0.03</v>
      </c>
      <c r="C19" s="5">
        <f t="shared" si="8"/>
        <v>-1475</v>
      </c>
      <c r="D19" s="5">
        <v>0</v>
      </c>
      <c r="E19" s="5">
        <f t="shared" si="9"/>
        <v>-523.41107917010106</v>
      </c>
      <c r="F19" s="5">
        <f t="shared" si="10"/>
        <v>-788.44577042593721</v>
      </c>
      <c r="G19" s="5">
        <f t="shared" si="11"/>
        <v>2994.0978623769765</v>
      </c>
      <c r="H19" s="5">
        <v>0</v>
      </c>
      <c r="I19" s="10">
        <f t="shared" si="0"/>
        <v>2.9166666666666668E-3</v>
      </c>
      <c r="J19" s="3">
        <f t="shared" si="1"/>
        <v>204</v>
      </c>
      <c r="K19" s="5">
        <f t="shared" si="2"/>
        <v>-184642.15401772154</v>
      </c>
      <c r="L19" s="5">
        <f t="shared" si="4"/>
        <v>557836.07589171617</v>
      </c>
      <c r="M19" s="5">
        <f t="shared" si="3"/>
        <v>373193.92187399464</v>
      </c>
      <c r="N19" s="8">
        <f t="shared" si="6"/>
        <v>29760.93584139525</v>
      </c>
      <c r="O19" s="13">
        <f t="shared" si="7"/>
        <v>8.603418802487961E-2</v>
      </c>
      <c r="P19" s="8">
        <f t="shared" si="5"/>
        <v>2486.8921533712619</v>
      </c>
    </row>
    <row r="20" spans="1:16" x14ac:dyDescent="0.2">
      <c r="A20" s="3">
        <v>2030</v>
      </c>
      <c r="B20" s="4">
        <f>B2</f>
        <v>0.03</v>
      </c>
      <c r="C20" s="5">
        <f t="shared" si="8"/>
        <v>-1475</v>
      </c>
      <c r="D20" s="5">
        <v>0</v>
      </c>
      <c r="E20" s="5">
        <f t="shared" si="9"/>
        <v>-539.11341154520414</v>
      </c>
      <c r="F20" s="5">
        <f t="shared" si="10"/>
        <v>-812.09914353871534</v>
      </c>
      <c r="G20" s="5">
        <f t="shared" si="11"/>
        <v>3083.9207982482858</v>
      </c>
      <c r="H20" s="5">
        <v>0</v>
      </c>
      <c r="I20" s="10">
        <f t="shared" si="0"/>
        <v>2.9166666666666668E-3</v>
      </c>
      <c r="J20" s="3">
        <f t="shared" si="1"/>
        <v>216</v>
      </c>
      <c r="K20" s="5">
        <f t="shared" si="2"/>
        <v>-173223.58789599134</v>
      </c>
      <c r="L20" s="5">
        <f t="shared" si="4"/>
        <v>574571.15816846769</v>
      </c>
      <c r="M20" s="5">
        <f t="shared" si="3"/>
        <v>401347.57027247635</v>
      </c>
      <c r="N20" s="8">
        <f t="shared" si="6"/>
        <v>31246.147316454109</v>
      </c>
      <c r="O20" s="13">
        <f t="shared" si="7"/>
        <v>8.372630282816898E-2</v>
      </c>
      <c r="P20" s="8">
        <f t="shared" si="5"/>
        <v>3092.4989179723943</v>
      </c>
    </row>
    <row r="21" spans="1:16" x14ac:dyDescent="0.2">
      <c r="A21" s="3">
        <v>2031</v>
      </c>
      <c r="B21" s="4">
        <f>B2</f>
        <v>0.03</v>
      </c>
      <c r="C21" s="5">
        <f t="shared" si="8"/>
        <v>-1475</v>
      </c>
      <c r="D21" s="5">
        <v>0</v>
      </c>
      <c r="E21" s="5">
        <f t="shared" si="9"/>
        <v>-555.28681389156031</v>
      </c>
      <c r="F21" s="5">
        <f t="shared" si="10"/>
        <v>-836.46211784487684</v>
      </c>
      <c r="G21" s="5">
        <f t="shared" si="11"/>
        <v>3176.4384221957343</v>
      </c>
      <c r="H21" s="5">
        <v>0</v>
      </c>
      <c r="I21" s="6">
        <f t="shared" si="0"/>
        <v>2.9166666666666668E-3</v>
      </c>
      <c r="J21">
        <f t="shared" si="1"/>
        <v>228</v>
      </c>
      <c r="K21" s="5">
        <f t="shared" si="2"/>
        <v>-161398.89817029901</v>
      </c>
      <c r="L21" s="7">
        <f t="shared" si="4"/>
        <v>591808.29291352176</v>
      </c>
      <c r="M21" s="7">
        <f t="shared" si="3"/>
        <v>430409.39474322274</v>
      </c>
      <c r="N21" s="8">
        <f t="shared" si="6"/>
        <v>32778.098356257957</v>
      </c>
      <c r="O21" s="13">
        <f t="shared" si="7"/>
        <v>8.1670105375260607E-2</v>
      </c>
      <c r="P21" s="8">
        <f t="shared" si="5"/>
        <v>3716.2738855115676</v>
      </c>
    </row>
    <row r="22" spans="1:16" x14ac:dyDescent="0.2">
      <c r="A22" s="3">
        <v>2032</v>
      </c>
      <c r="B22" s="4">
        <f>B2</f>
        <v>0.03</v>
      </c>
      <c r="C22" s="5">
        <f t="shared" si="8"/>
        <v>-1475</v>
      </c>
      <c r="D22" s="5">
        <v>0</v>
      </c>
      <c r="E22" s="5">
        <f t="shared" si="9"/>
        <v>-571.94541830830713</v>
      </c>
      <c r="F22" s="5">
        <f t="shared" si="10"/>
        <v>-861.55598138022322</v>
      </c>
      <c r="G22" s="5">
        <f t="shared" si="11"/>
        <v>3271.7315748616065</v>
      </c>
      <c r="H22" s="5">
        <v>0</v>
      </c>
      <c r="I22" s="6">
        <f t="shared" si="0"/>
        <v>2.9166666666666668E-3</v>
      </c>
      <c r="J22">
        <f t="shared" si="1"/>
        <v>240</v>
      </c>
      <c r="K22" s="5">
        <f t="shared" si="2"/>
        <v>-149153.64026153236</v>
      </c>
      <c r="L22" s="7">
        <f t="shared" si="4"/>
        <v>609562.54170092742</v>
      </c>
      <c r="M22" s="7">
        <f t="shared" si="3"/>
        <v>460408.90143939503</v>
      </c>
      <c r="N22" s="8">
        <f t="shared" si="6"/>
        <v>34358.268798249206</v>
      </c>
      <c r="O22" s="13">
        <f t="shared" si="7"/>
        <v>7.9826948988292762E-2</v>
      </c>
      <c r="P22" s="8">
        <f t="shared" si="5"/>
        <v>4358.7621020769129</v>
      </c>
    </row>
    <row r="23" spans="1:16" x14ac:dyDescent="0.2">
      <c r="A23" s="3">
        <v>2033</v>
      </c>
      <c r="B23" s="4">
        <f>B2</f>
        <v>0.03</v>
      </c>
      <c r="C23" s="5">
        <f t="shared" si="8"/>
        <v>-1475</v>
      </c>
      <c r="D23" s="5">
        <v>0</v>
      </c>
      <c r="E23" s="5">
        <f t="shared" si="9"/>
        <v>-589.10378085755633</v>
      </c>
      <c r="F23" s="5">
        <f t="shared" si="10"/>
        <v>-887.40266082162998</v>
      </c>
      <c r="G23" s="5">
        <f t="shared" si="11"/>
        <v>3369.8835221074546</v>
      </c>
      <c r="H23" s="5">
        <v>0</v>
      </c>
      <c r="I23" s="6">
        <f t="shared" si="0"/>
        <v>2.9166666666666668E-3</v>
      </c>
      <c r="J23">
        <f t="shared" si="1"/>
        <v>252</v>
      </c>
      <c r="K23" s="5">
        <f t="shared" si="2"/>
        <v>-136472.85584091322</v>
      </c>
      <c r="L23" s="7">
        <f t="shared" si="4"/>
        <v>627849.41795195523</v>
      </c>
      <c r="M23" s="7">
        <f t="shared" si="3"/>
        <v>491376.56211104197</v>
      </c>
      <c r="N23" s="8">
        <f t="shared" si="6"/>
        <v>35988.185636786155</v>
      </c>
      <c r="O23" s="13">
        <f t="shared" si="7"/>
        <v>7.8165703409023651E-2</v>
      </c>
      <c r="P23" s="8">
        <f t="shared" si="5"/>
        <v>5020.5249651392169</v>
      </c>
    </row>
    <row r="24" spans="1:16" x14ac:dyDescent="0.2">
      <c r="A24" s="3">
        <v>2034</v>
      </c>
      <c r="B24" s="4">
        <f>B2</f>
        <v>0.03</v>
      </c>
      <c r="C24" s="5">
        <f t="shared" si="8"/>
        <v>-1475</v>
      </c>
      <c r="D24" s="5">
        <v>0</v>
      </c>
      <c r="E24" s="5">
        <f t="shared" si="9"/>
        <v>-606.77689428328301</v>
      </c>
      <c r="F24" s="5">
        <f t="shared" si="10"/>
        <v>-914.02474064627893</v>
      </c>
      <c r="G24" s="5">
        <f t="shared" si="11"/>
        <v>3470.9800277706781</v>
      </c>
      <c r="H24" s="5">
        <v>0</v>
      </c>
      <c r="I24" s="6">
        <f t="shared" si="0"/>
        <v>2.9166666666666668E-3</v>
      </c>
      <c r="J24">
        <f t="shared" si="1"/>
        <v>264</v>
      </c>
      <c r="K24" s="5">
        <f t="shared" si="2"/>
        <v>-123341.05455748811</v>
      </c>
      <c r="L24" s="7">
        <f t="shared" si="4"/>
        <v>646684.90049051389</v>
      </c>
      <c r="M24" s="7">
        <f t="shared" si="3"/>
        <v>523343.84593302576</v>
      </c>
      <c r="N24" s="8">
        <f t="shared" si="6"/>
        <v>37669.424536077175</v>
      </c>
      <c r="O24" s="13">
        <f t="shared" si="7"/>
        <v>7.6661012023533565E-2</v>
      </c>
      <c r="P24" s="8">
        <f t="shared" si="5"/>
        <v>5702.1407140933916</v>
      </c>
    </row>
    <row r="25" spans="1:16" x14ac:dyDescent="0.2">
      <c r="A25" s="3">
        <v>2035</v>
      </c>
      <c r="B25" s="4">
        <f>B2</f>
        <v>0.03</v>
      </c>
      <c r="C25" s="5">
        <f t="shared" si="8"/>
        <v>-1475</v>
      </c>
      <c r="D25" s="5">
        <v>0</v>
      </c>
      <c r="E25" s="5">
        <f t="shared" si="9"/>
        <v>-624.98020111178153</v>
      </c>
      <c r="F25" s="5">
        <f t="shared" si="10"/>
        <v>-941.44548286566737</v>
      </c>
      <c r="G25" s="5">
        <f t="shared" si="11"/>
        <v>3575.1094286037987</v>
      </c>
      <c r="H25" s="5">
        <v>0</v>
      </c>
      <c r="I25" s="6">
        <f t="shared" si="0"/>
        <v>2.9166666666666668E-3</v>
      </c>
      <c r="J25">
        <f t="shared" si="1"/>
        <v>276</v>
      </c>
      <c r="K25" s="5">
        <f t="shared" si="2"/>
        <v>-109742.19511571953</v>
      </c>
      <c r="L25" s="7">
        <f t="shared" si="4"/>
        <v>666085.44750522927</v>
      </c>
      <c r="M25" s="7">
        <f t="shared" si="3"/>
        <v>556343.2523895097</v>
      </c>
      <c r="N25" s="8">
        <f t="shared" si="6"/>
        <v>39403.611392000137</v>
      </c>
      <c r="O25" s="13">
        <f t="shared" si="7"/>
        <v>7.5292012504227984E-2</v>
      </c>
      <c r="P25" s="8">
        <f t="shared" si="5"/>
        <v>6404.204935516198</v>
      </c>
    </row>
    <row r="26" spans="1:16" x14ac:dyDescent="0.2">
      <c r="A26" s="3">
        <v>2036</v>
      </c>
      <c r="B26" s="4">
        <f>B2</f>
        <v>0.03</v>
      </c>
      <c r="C26" s="5">
        <f t="shared" si="8"/>
        <v>-1475</v>
      </c>
      <c r="D26" s="5">
        <v>0</v>
      </c>
      <c r="E26" s="5">
        <f t="shared" si="9"/>
        <v>-643.72960714513499</v>
      </c>
      <c r="F26" s="5">
        <f t="shared" si="10"/>
        <v>-969.68884735163738</v>
      </c>
      <c r="G26" s="5">
        <f t="shared" si="11"/>
        <v>3682.3627114619126</v>
      </c>
      <c r="H26" s="5">
        <v>0</v>
      </c>
      <c r="I26" s="6">
        <f t="shared" si="0"/>
        <v>2.9166666666666668E-3</v>
      </c>
      <c r="J26">
        <f t="shared" si="1"/>
        <v>288</v>
      </c>
      <c r="K26" s="5">
        <f t="shared" si="2"/>
        <v>-95659.66568006661</v>
      </c>
      <c r="L26" s="7">
        <f t="shared" si="4"/>
        <v>686068.01093038614</v>
      </c>
      <c r="M26" s="7">
        <f t="shared" si="3"/>
        <v>590408.34525031957</v>
      </c>
      <c r="N26" s="8">
        <f t="shared" si="6"/>
        <v>41192.423944391558</v>
      </c>
      <c r="O26" s="13">
        <f t="shared" si="7"/>
        <v>7.4041383206265118E-2</v>
      </c>
      <c r="P26" s="8">
        <f t="shared" si="5"/>
        <v>7127.331083581681</v>
      </c>
    </row>
    <row r="27" spans="1:16" x14ac:dyDescent="0.2">
      <c r="A27" s="3">
        <v>2037</v>
      </c>
      <c r="B27" s="4">
        <f>B2</f>
        <v>0.03</v>
      </c>
      <c r="C27" s="5">
        <f t="shared" si="8"/>
        <v>-1475</v>
      </c>
      <c r="D27" s="5">
        <v>0</v>
      </c>
      <c r="E27" s="5">
        <f t="shared" si="9"/>
        <v>-663.04149535948909</v>
      </c>
      <c r="F27" s="5">
        <f t="shared" si="10"/>
        <v>-998.77951277218654</v>
      </c>
      <c r="G27" s="5">
        <f t="shared" si="11"/>
        <v>3792.83359280577</v>
      </c>
      <c r="H27" s="5">
        <v>0</v>
      </c>
      <c r="I27" s="6">
        <f t="shared" si="0"/>
        <v>2.9166666666666668E-3</v>
      </c>
      <c r="J27">
        <f t="shared" si="1"/>
        <v>300</v>
      </c>
      <c r="K27" s="5">
        <f t="shared" si="2"/>
        <v>-81076.263582615604</v>
      </c>
      <c r="L27" s="7">
        <f t="shared" si="4"/>
        <v>706650.05125829775</v>
      </c>
      <c r="M27" s="7">
        <f t="shared" si="3"/>
        <v>625573.78767568211</v>
      </c>
      <c r="N27" s="8">
        <f t="shared" si="6"/>
        <v>43037.593441451667</v>
      </c>
      <c r="O27" s="13">
        <f t="shared" si="7"/>
        <v>7.2894622489126093E-2</v>
      </c>
      <c r="P27" s="8">
        <f t="shared" si="5"/>
        <v>7872.1510160891321</v>
      </c>
    </row>
    <row r="28" spans="1:16" x14ac:dyDescent="0.2">
      <c r="A28" s="3">
        <v>2038</v>
      </c>
      <c r="B28" s="4">
        <f>B2</f>
        <v>0.03</v>
      </c>
      <c r="C28" s="5">
        <f t="shared" si="8"/>
        <v>-1475</v>
      </c>
      <c r="D28" s="5">
        <v>0</v>
      </c>
      <c r="E28" s="5">
        <f t="shared" si="9"/>
        <v>-682.93274022027379</v>
      </c>
      <c r="F28" s="5">
        <f t="shared" si="10"/>
        <v>-1028.7428981553521</v>
      </c>
      <c r="G28" s="5">
        <f t="shared" si="11"/>
        <v>3906.6186005899431</v>
      </c>
      <c r="H28" s="5">
        <v>0</v>
      </c>
      <c r="I28" s="6">
        <f t="shared" si="0"/>
        <v>2.9166666666666668E-3</v>
      </c>
      <c r="J28">
        <f t="shared" si="1"/>
        <v>312</v>
      </c>
      <c r="K28" s="5">
        <f t="shared" si="2"/>
        <v>-65974.174308972491</v>
      </c>
      <c r="L28" s="7">
        <f t="shared" si="4"/>
        <v>727849.55279604672</v>
      </c>
      <c r="M28" s="7">
        <f t="shared" si="3"/>
        <v>661875.37848707428</v>
      </c>
      <c r="N28" s="8">
        <f t="shared" si="6"/>
        <v>44940.906357963977</v>
      </c>
      <c r="O28" s="13">
        <f t="shared" si="7"/>
        <v>7.1839497183764367E-2</v>
      </c>
      <c r="P28" s="8">
        <f t="shared" si="5"/>
        <v>8639.3155465718046</v>
      </c>
    </row>
    <row r="29" spans="1:16" x14ac:dyDescent="0.2">
      <c r="A29" s="3">
        <v>2039</v>
      </c>
      <c r="B29" s="4">
        <f>B2</f>
        <v>0.03</v>
      </c>
      <c r="C29" s="5">
        <f t="shared" si="8"/>
        <v>-1475</v>
      </c>
      <c r="D29" s="5">
        <v>0</v>
      </c>
      <c r="E29" s="5">
        <f t="shared" si="9"/>
        <v>-703.42072242688198</v>
      </c>
      <c r="F29" s="5">
        <f t="shared" si="10"/>
        <v>-1059.6051851000127</v>
      </c>
      <c r="G29" s="5">
        <f t="shared" si="11"/>
        <v>4023.8171586076414</v>
      </c>
      <c r="H29" s="5">
        <v>0</v>
      </c>
      <c r="I29" s="6">
        <f t="shared" si="0"/>
        <v>2.9166666666666668E-3</v>
      </c>
      <c r="J29">
        <f t="shared" si="1"/>
        <v>324</v>
      </c>
      <c r="K29" s="5">
        <f t="shared" si="2"/>
        <v>-50334.94973674776</v>
      </c>
      <c r="L29" s="7">
        <f t="shared" si="4"/>
        <v>749685.03937992814</v>
      </c>
      <c r="M29" s="7">
        <f t="shared" si="3"/>
        <v>699350.08964318037</v>
      </c>
      <c r="N29" s="8">
        <f t="shared" si="6"/>
        <v>46904.206169075042</v>
      </c>
      <c r="O29" s="13">
        <f t="shared" si="7"/>
        <v>7.0865615633398327E-2</v>
      </c>
      <c r="P29" s="8">
        <f t="shared" si="5"/>
        <v>9429.4950129689569</v>
      </c>
    </row>
    <row r="30" spans="1:16" x14ac:dyDescent="0.2">
      <c r="A30" s="3">
        <v>2040</v>
      </c>
      <c r="B30" s="4">
        <f>B2</f>
        <v>0.03</v>
      </c>
      <c r="C30" s="5">
        <f t="shared" si="8"/>
        <v>-1475</v>
      </c>
      <c r="D30" s="5">
        <v>0</v>
      </c>
      <c r="E30" s="5">
        <f t="shared" si="9"/>
        <v>-724.52334409968842</v>
      </c>
      <c r="F30" s="5">
        <f t="shared" si="10"/>
        <v>-1091.3933406530132</v>
      </c>
      <c r="G30" s="5">
        <f t="shared" si="11"/>
        <v>4144.531673365871</v>
      </c>
      <c r="H30" s="5">
        <v>0</v>
      </c>
      <c r="I30" s="6">
        <f t="shared" si="0"/>
        <v>2.9166666666666668E-3</v>
      </c>
      <c r="J30">
        <f t="shared" si="1"/>
        <v>336</v>
      </c>
      <c r="K30" s="5">
        <f t="shared" si="2"/>
        <v>-34139.485600051208</v>
      </c>
      <c r="L30" s="7">
        <f t="shared" si="4"/>
        <v>772175.59056132601</v>
      </c>
      <c r="M30" s="7">
        <f t="shared" si="3"/>
        <v>738036.10496127477</v>
      </c>
      <c r="N30" s="8">
        <f t="shared" si="6"/>
        <v>48929.395181452433</v>
      </c>
      <c r="O30" s="13">
        <f t="shared" si="7"/>
        <v>6.9964093672193556E-2</v>
      </c>
      <c r="P30" s="8">
        <f t="shared" si="5"/>
        <v>10243.379863358032</v>
      </c>
    </row>
    <row r="31" spans="1:16" x14ac:dyDescent="0.2">
      <c r="A31" s="3">
        <v>2041</v>
      </c>
      <c r="B31" s="4">
        <f>B2</f>
        <v>0.03</v>
      </c>
      <c r="C31" s="5">
        <f t="shared" si="8"/>
        <v>-1475</v>
      </c>
      <c r="D31" s="5">
        <v>0</v>
      </c>
      <c r="E31" s="5">
        <f t="shared" si="9"/>
        <v>-746.25904442267904</v>
      </c>
      <c r="F31" s="5">
        <f t="shared" si="10"/>
        <v>-1124.1351408726036</v>
      </c>
      <c r="G31" s="5">
        <f t="shared" si="11"/>
        <v>4268.8676235668472</v>
      </c>
      <c r="H31" s="5">
        <v>0</v>
      </c>
      <c r="I31" s="6">
        <f t="shared" si="0"/>
        <v>2.9166666666666668E-3</v>
      </c>
      <c r="J31">
        <f t="shared" si="1"/>
        <v>348</v>
      </c>
      <c r="K31" s="5">
        <f t="shared" si="2"/>
        <v>-17367.998152466684</v>
      </c>
      <c r="L31" s="7">
        <f t="shared" si="4"/>
        <v>795340.8582781658</v>
      </c>
      <c r="M31" s="7">
        <f t="shared" si="3"/>
        <v>777972.86012569908</v>
      </c>
      <c r="N31" s="8">
        <f t="shared" si="6"/>
        <v>51018.436423683081</v>
      </c>
      <c r="O31" s="13">
        <f t="shared" si="7"/>
        <v>6.9127290766296659E-2</v>
      </c>
      <c r="P31" s="8">
        <f t="shared" si="5"/>
        <v>11081.681259258776</v>
      </c>
    </row>
    <row r="32" spans="1:16" x14ac:dyDescent="0.2">
      <c r="A32" s="3">
        <v>2042</v>
      </c>
      <c r="B32" s="4">
        <f>B2</f>
        <v>0.03</v>
      </c>
      <c r="C32" s="5">
        <f t="shared" si="8"/>
        <v>-1475</v>
      </c>
      <c r="D32" s="5">
        <v>0</v>
      </c>
      <c r="E32" s="5">
        <f t="shared" si="9"/>
        <v>-768.6468157553594</v>
      </c>
      <c r="F32" s="5">
        <f t="shared" si="10"/>
        <v>-1157.8591950987818</v>
      </c>
      <c r="G32" s="5">
        <f t="shared" si="11"/>
        <v>4396.9336522738531</v>
      </c>
      <c r="H32" s="5">
        <v>0</v>
      </c>
      <c r="I32" s="6">
        <f t="shared" si="0"/>
        <v>2.9166666666666668E-3</v>
      </c>
      <c r="J32">
        <f t="shared" si="1"/>
        <v>360</v>
      </c>
      <c r="K32" s="5">
        <f t="shared" si="2"/>
        <v>0</v>
      </c>
      <c r="L32" s="7">
        <f t="shared" si="4"/>
        <v>819201.08402651083</v>
      </c>
      <c r="M32" s="7">
        <f t="shared" si="3"/>
        <v>819201.08402651083</v>
      </c>
      <c r="N32" s="8">
        <f t="shared" si="6"/>
        <v>53173.355597848291</v>
      </c>
      <c r="O32" s="13">
        <f t="shared" si="7"/>
        <v>6.834859970469527E-2</v>
      </c>
      <c r="P32" s="8">
        <f t="shared" si="5"/>
        <v>11945.131697036544</v>
      </c>
    </row>
    <row r="33" spans="1:16" x14ac:dyDescent="0.2">
      <c r="A33" s="3">
        <v>2043</v>
      </c>
      <c r="B33" s="4">
        <f>B2</f>
        <v>0.03</v>
      </c>
      <c r="C33" s="5">
        <v>0</v>
      </c>
      <c r="D33" s="5">
        <v>0</v>
      </c>
      <c r="E33" s="5">
        <f t="shared" si="9"/>
        <v>-791.70622022802024</v>
      </c>
      <c r="F33" s="5">
        <f t="shared" si="10"/>
        <v>-1192.5949709517454</v>
      </c>
      <c r="G33" s="5">
        <f t="shared" si="11"/>
        <v>4528.8416618420688</v>
      </c>
      <c r="H33" s="5">
        <v>0</v>
      </c>
      <c r="K33" s="7">
        <v>0</v>
      </c>
      <c r="L33" s="7">
        <f t="shared" si="4"/>
        <v>843777.11654730618</v>
      </c>
      <c r="M33" s="7">
        <f t="shared" si="3"/>
        <v>843777.11654730618</v>
      </c>
      <c r="N33" s="8">
        <f t="shared" si="6"/>
        <v>55110.518168742994</v>
      </c>
      <c r="O33" s="13">
        <f t="shared" si="7"/>
        <v>6.7273492727653081E-2</v>
      </c>
      <c r="P33" s="8">
        <f t="shared" si="5"/>
        <v>30534.485647947637</v>
      </c>
    </row>
    <row r="34" spans="1:16" x14ac:dyDescent="0.2">
      <c r="A34" s="3">
        <v>2044</v>
      </c>
      <c r="B34" s="4">
        <f>B2</f>
        <v>0.03</v>
      </c>
      <c r="C34" s="5">
        <v>0</v>
      </c>
      <c r="D34" s="5">
        <v>0</v>
      </c>
      <c r="E34" s="5">
        <f t="shared" si="9"/>
        <v>-815.45740683486088</v>
      </c>
      <c r="F34" s="5">
        <f t="shared" si="10"/>
        <v>-1228.3728200802977</v>
      </c>
      <c r="G34" s="5">
        <f t="shared" si="11"/>
        <v>4664.7069116973307</v>
      </c>
      <c r="H34" s="5">
        <v>0</v>
      </c>
      <c r="K34" s="7">
        <v>0</v>
      </c>
      <c r="L34" s="7">
        <f t="shared" si="4"/>
        <v>869090.43004372541</v>
      </c>
      <c r="M34" s="7">
        <f t="shared" si="3"/>
        <v>869090.43004372541</v>
      </c>
      <c r="N34" s="8">
        <f t="shared" si="6"/>
        <v>56763.833713805296</v>
      </c>
      <c r="O34" s="13">
        <f t="shared" si="7"/>
        <v>6.7273492727653095E-2</v>
      </c>
      <c r="P34" s="8">
        <f t="shared" si="5"/>
        <v>31450.520217386067</v>
      </c>
    </row>
    <row r="35" spans="1:16" x14ac:dyDescent="0.2">
      <c r="A35" s="3">
        <v>2045</v>
      </c>
      <c r="B35" s="4">
        <f>B2</f>
        <v>0.03</v>
      </c>
      <c r="C35" s="5">
        <v>0</v>
      </c>
      <c r="D35" s="5">
        <v>0</v>
      </c>
      <c r="E35" s="5">
        <f t="shared" si="9"/>
        <v>-839.92112903990676</v>
      </c>
      <c r="F35" s="5">
        <f t="shared" ref="F35:F71" si="12">F34*(1+B35)</f>
        <v>-1265.2240046827067</v>
      </c>
      <c r="G35" s="5">
        <f t="shared" si="11"/>
        <v>4804.6481190482509</v>
      </c>
      <c r="H35" s="5">
        <v>0</v>
      </c>
      <c r="K35" s="7">
        <v>0</v>
      </c>
      <c r="L35" s="7">
        <f t="shared" ref="L35:L71" si="13">L34*(1+B35)</f>
        <v>895163.14294503722</v>
      </c>
      <c r="M35" s="7">
        <f t="shared" si="3"/>
        <v>895163.14294503722</v>
      </c>
      <c r="N35" s="8">
        <f t="shared" si="6"/>
        <v>58466.748725219455</v>
      </c>
      <c r="O35" s="13">
        <f t="shared" si="7"/>
        <v>6.7273492727653081E-2</v>
      </c>
      <c r="P35" s="8">
        <f t="shared" si="5"/>
        <v>32394.035823907649</v>
      </c>
    </row>
    <row r="36" spans="1:16" x14ac:dyDescent="0.2">
      <c r="A36" s="3">
        <v>2046</v>
      </c>
      <c r="B36" s="4">
        <f>B2</f>
        <v>0.03</v>
      </c>
      <c r="C36" s="5">
        <v>0</v>
      </c>
      <c r="D36" s="5">
        <v>0</v>
      </c>
      <c r="E36" s="5">
        <f t="shared" si="9"/>
        <v>-865.118762911104</v>
      </c>
      <c r="F36" s="5">
        <f t="shared" si="12"/>
        <v>-1303.1807248231878</v>
      </c>
      <c r="G36" s="5">
        <f t="shared" si="11"/>
        <v>4948.7875626196983</v>
      </c>
      <c r="H36" s="5">
        <v>0</v>
      </c>
      <c r="K36" s="7">
        <v>0</v>
      </c>
      <c r="L36" s="7">
        <f t="shared" si="13"/>
        <v>922018.0372333884</v>
      </c>
      <c r="M36" s="7">
        <f t="shared" si="3"/>
        <v>922018.0372333884</v>
      </c>
      <c r="N36" s="8">
        <f t="shared" si="6"/>
        <v>60220.751186976056</v>
      </c>
      <c r="O36" s="13">
        <f t="shared" si="7"/>
        <v>6.7273492727653109E-2</v>
      </c>
      <c r="P36" s="8">
        <f t="shared" si="5"/>
        <v>33365.856898624879</v>
      </c>
    </row>
    <row r="37" spans="1:16" x14ac:dyDescent="0.2">
      <c r="A37" s="3">
        <v>2047</v>
      </c>
      <c r="B37" s="4">
        <f>B2</f>
        <v>0.03</v>
      </c>
      <c r="C37" s="5">
        <v>0</v>
      </c>
      <c r="D37" s="5">
        <v>0</v>
      </c>
      <c r="E37" s="5">
        <f t="shared" si="9"/>
        <v>-891.07232579843719</v>
      </c>
      <c r="F37" s="5">
        <f t="shared" si="12"/>
        <v>-1342.2761465678834</v>
      </c>
      <c r="G37" s="5">
        <f t="shared" si="11"/>
        <v>5097.251189498289</v>
      </c>
      <c r="H37" s="5">
        <v>0</v>
      </c>
      <c r="K37" s="7">
        <v>0</v>
      </c>
      <c r="L37" s="7">
        <f t="shared" si="13"/>
        <v>949678.57835039007</v>
      </c>
      <c r="M37" s="7">
        <f t="shared" si="3"/>
        <v>949678.57835039007</v>
      </c>
      <c r="N37" s="8">
        <f t="shared" si="6"/>
        <v>62027.373722585296</v>
      </c>
      <c r="O37" s="13">
        <f t="shared" si="7"/>
        <v>6.7273492727653053E-2</v>
      </c>
      <c r="P37" s="8">
        <f t="shared" si="5"/>
        <v>34366.832605583622</v>
      </c>
    </row>
    <row r="38" spans="1:16" x14ac:dyDescent="0.2">
      <c r="A38" s="3">
        <v>2048</v>
      </c>
      <c r="B38" s="4">
        <f>B2</f>
        <v>0.03</v>
      </c>
      <c r="C38" s="5">
        <v>0</v>
      </c>
      <c r="D38" s="5">
        <v>0</v>
      </c>
      <c r="E38" s="5">
        <f t="shared" si="9"/>
        <v>-917.80449557239035</v>
      </c>
      <c r="F38" s="5">
        <f t="shared" si="12"/>
        <v>-1382.5444309649199</v>
      </c>
      <c r="G38" s="5">
        <f t="shared" si="11"/>
        <v>5250.1687251832382</v>
      </c>
      <c r="H38" s="5">
        <v>0</v>
      </c>
      <c r="K38" s="7">
        <v>0</v>
      </c>
      <c r="L38" s="7">
        <f t="shared" si="13"/>
        <v>978168.93570090178</v>
      </c>
      <c r="M38" s="7">
        <f t="shared" si="3"/>
        <v>978168.93570090178</v>
      </c>
      <c r="N38" s="8">
        <f t="shared" si="6"/>
        <v>63888.19493426285</v>
      </c>
      <c r="O38" s="13">
        <f t="shared" si="7"/>
        <v>6.7273492727653053E-2</v>
      </c>
      <c r="P38" s="8">
        <f t="shared" si="5"/>
        <v>35397.837583751141</v>
      </c>
    </row>
    <row r="39" spans="1:16" x14ac:dyDescent="0.2">
      <c r="A39" s="3">
        <v>2049</v>
      </c>
      <c r="B39" s="4">
        <f>B2</f>
        <v>0.03</v>
      </c>
      <c r="C39" s="5">
        <v>0</v>
      </c>
      <c r="D39" s="5">
        <v>0</v>
      </c>
      <c r="E39" s="5">
        <f t="shared" si="9"/>
        <v>-945.33863043956205</v>
      </c>
      <c r="F39" s="5">
        <f t="shared" si="12"/>
        <v>-1424.0207638938675</v>
      </c>
      <c r="G39" s="5">
        <f t="shared" si="11"/>
        <v>5407.6737869387352</v>
      </c>
      <c r="H39" s="5">
        <v>0</v>
      </c>
      <c r="K39" s="7">
        <v>0</v>
      </c>
      <c r="L39" s="7">
        <f t="shared" si="13"/>
        <v>1007514.0037719288</v>
      </c>
      <c r="M39" s="7">
        <f t="shared" si="3"/>
        <v>1007514.0037719288</v>
      </c>
      <c r="N39" s="8">
        <f t="shared" si="6"/>
        <v>65804.840782290732</v>
      </c>
      <c r="O39" s="13">
        <f t="shared" si="7"/>
        <v>6.7273492727653039E-2</v>
      </c>
      <c r="P39" s="8">
        <f t="shared" si="5"/>
        <v>36459.772711263671</v>
      </c>
    </row>
    <row r="40" spans="1:16" x14ac:dyDescent="0.2">
      <c r="A40" s="3">
        <v>2050</v>
      </c>
      <c r="B40" s="4">
        <f>B2</f>
        <v>0.03</v>
      </c>
      <c r="C40" s="5">
        <v>0</v>
      </c>
      <c r="D40" s="5">
        <v>0</v>
      </c>
      <c r="E40" s="5">
        <f t="shared" si="9"/>
        <v>-973.69878935274892</v>
      </c>
      <c r="F40" s="5">
        <f t="shared" si="12"/>
        <v>-1466.7413868106835</v>
      </c>
      <c r="G40" s="5">
        <f t="shared" ref="G40:G71" si="14">G39*(1+B39)</f>
        <v>5569.9040005468978</v>
      </c>
      <c r="H40" s="5">
        <v>0</v>
      </c>
      <c r="K40" s="7">
        <v>0</v>
      </c>
      <c r="L40" s="7">
        <f t="shared" si="13"/>
        <v>1037739.4238850868</v>
      </c>
      <c r="M40" s="7">
        <f t="shared" si="3"/>
        <v>1037739.4238850868</v>
      </c>
      <c r="N40" s="8">
        <f t="shared" si="6"/>
        <v>67778.986005759536</v>
      </c>
      <c r="O40" s="13">
        <f t="shared" si="7"/>
        <v>6.7273492727653122E-2</v>
      </c>
      <c r="P40" s="8">
        <f t="shared" si="5"/>
        <v>37553.565892601582</v>
      </c>
    </row>
    <row r="41" spans="1:16" x14ac:dyDescent="0.2">
      <c r="A41" s="3">
        <v>2051</v>
      </c>
      <c r="B41" s="4">
        <f>B2</f>
        <v>0.03</v>
      </c>
      <c r="C41" s="5">
        <v>0</v>
      </c>
      <c r="D41" s="5">
        <v>0</v>
      </c>
      <c r="E41" s="5">
        <f t="shared" si="9"/>
        <v>-1002.9097530333314</v>
      </c>
      <c r="F41" s="5">
        <f t="shared" si="12"/>
        <v>-1510.743628415004</v>
      </c>
      <c r="G41" s="5">
        <f t="shared" si="14"/>
        <v>5737.0011205633045</v>
      </c>
      <c r="H41" s="5">
        <v>0</v>
      </c>
      <c r="K41" s="7">
        <v>0</v>
      </c>
      <c r="L41" s="7">
        <f t="shared" si="13"/>
        <v>1068871.6066016394</v>
      </c>
      <c r="M41" s="7">
        <f t="shared" si="3"/>
        <v>1068871.6066016394</v>
      </c>
      <c r="N41" s="8">
        <f t="shared" si="6"/>
        <v>69812.355585932266</v>
      </c>
      <c r="O41" s="13">
        <f t="shared" si="7"/>
        <v>6.7273492727653067E-2</v>
      </c>
      <c r="P41" s="8">
        <f t="shared" si="5"/>
        <v>38680.172869379632</v>
      </c>
    </row>
    <row r="42" spans="1:16" x14ac:dyDescent="0.2">
      <c r="A42" s="3">
        <v>2052</v>
      </c>
      <c r="B42" s="4">
        <f>B2</f>
        <v>0.03</v>
      </c>
      <c r="C42" s="5">
        <v>0</v>
      </c>
      <c r="D42" s="5">
        <v>0</v>
      </c>
      <c r="E42" s="5">
        <f t="shared" si="9"/>
        <v>-1032.9970456243313</v>
      </c>
      <c r="F42" s="5">
        <f t="shared" si="12"/>
        <v>-1556.065937267454</v>
      </c>
      <c r="G42" s="5">
        <f t="shared" si="14"/>
        <v>5909.1111541802038</v>
      </c>
      <c r="H42" s="5">
        <v>0</v>
      </c>
      <c r="K42" s="7">
        <v>0</v>
      </c>
      <c r="L42" s="7">
        <f t="shared" si="13"/>
        <v>1100937.7547996887</v>
      </c>
      <c r="M42" s="7">
        <f t="shared" si="3"/>
        <v>1100937.7547996887</v>
      </c>
      <c r="N42" s="8">
        <f t="shared" si="6"/>
        <v>71906.726253510307</v>
      </c>
      <c r="O42" s="13">
        <f t="shared" si="7"/>
        <v>6.7273492727653136E-2</v>
      </c>
      <c r="P42" s="8">
        <f t="shared" si="5"/>
        <v>39840.578055461025</v>
      </c>
    </row>
    <row r="43" spans="1:16" x14ac:dyDescent="0.2">
      <c r="A43" s="3">
        <v>2053</v>
      </c>
      <c r="B43" s="4">
        <f>B2</f>
        <v>0.03</v>
      </c>
      <c r="C43" s="5">
        <v>0</v>
      </c>
      <c r="D43" s="5">
        <v>0</v>
      </c>
      <c r="E43" s="5">
        <f t="shared" si="9"/>
        <v>-1063.9869569930613</v>
      </c>
      <c r="F43" s="5">
        <f t="shared" si="12"/>
        <v>-1602.7479153854777</v>
      </c>
      <c r="G43" s="5">
        <f t="shared" si="14"/>
        <v>6086.3844888056101</v>
      </c>
      <c r="H43" s="5">
        <v>0</v>
      </c>
      <c r="K43" s="7">
        <v>0</v>
      </c>
      <c r="L43" s="7">
        <f t="shared" si="13"/>
        <v>1133965.8874436794</v>
      </c>
      <c r="M43" s="7">
        <f t="shared" si="3"/>
        <v>1133965.8874436794</v>
      </c>
      <c r="N43" s="8">
        <f t="shared" si="6"/>
        <v>74063.928041115534</v>
      </c>
      <c r="O43" s="13">
        <f t="shared" si="7"/>
        <v>6.7273492727653053E-2</v>
      </c>
      <c r="P43" s="8">
        <f t="shared" si="5"/>
        <v>41035.79539712485</v>
      </c>
    </row>
    <row r="44" spans="1:16" x14ac:dyDescent="0.2">
      <c r="A44" s="3">
        <v>2054</v>
      </c>
      <c r="B44" s="4">
        <f>B2</f>
        <v>0.03</v>
      </c>
      <c r="C44" s="5">
        <v>0</v>
      </c>
      <c r="D44" s="5">
        <v>0</v>
      </c>
      <c r="E44" s="5">
        <f t="shared" si="9"/>
        <v>-1095.9065657028532</v>
      </c>
      <c r="F44" s="5">
        <f t="shared" si="12"/>
        <v>-1650.8303528470419</v>
      </c>
      <c r="G44" s="5">
        <f t="shared" si="14"/>
        <v>6268.9760234697787</v>
      </c>
      <c r="H44" s="5">
        <v>0</v>
      </c>
      <c r="K44" s="7">
        <v>0</v>
      </c>
      <c r="L44" s="7">
        <f t="shared" si="13"/>
        <v>1167984.8640669899</v>
      </c>
      <c r="M44" s="7">
        <f t="shared" si="3"/>
        <v>1167984.8640669899</v>
      </c>
      <c r="N44" s="8">
        <f t="shared" si="6"/>
        <v>76285.84588234908</v>
      </c>
      <c r="O44" s="13">
        <f t="shared" si="7"/>
        <v>6.7273492727653122E-2</v>
      </c>
      <c r="P44" s="8">
        <f t="shared" si="5"/>
        <v>42266.869259038605</v>
      </c>
    </row>
    <row r="45" spans="1:16" x14ac:dyDescent="0.2">
      <c r="A45" s="3">
        <v>2055</v>
      </c>
      <c r="B45" s="4">
        <f>B2</f>
        <v>0.03</v>
      </c>
      <c r="C45" s="5">
        <v>0</v>
      </c>
      <c r="D45" s="5">
        <v>0</v>
      </c>
      <c r="E45" s="5">
        <f t="shared" si="9"/>
        <v>-1128.7837626739388</v>
      </c>
      <c r="F45" s="5">
        <f t="shared" si="12"/>
        <v>-1700.3552634324533</v>
      </c>
      <c r="G45" s="5">
        <f t="shared" si="14"/>
        <v>6457.045304173872</v>
      </c>
      <c r="H45" s="5">
        <v>0</v>
      </c>
      <c r="K45" s="7">
        <v>0</v>
      </c>
      <c r="L45" s="7">
        <f t="shared" si="13"/>
        <v>1203024.4099889996</v>
      </c>
      <c r="M45" s="7">
        <f t="shared" si="3"/>
        <v>1203024.4099889996</v>
      </c>
      <c r="N45" s="8">
        <f t="shared" si="6"/>
        <v>78574.421258819493</v>
      </c>
      <c r="O45" s="13">
        <f t="shared" si="7"/>
        <v>6.7273492727653067E-2</v>
      </c>
      <c r="P45" s="8">
        <f t="shared" si="5"/>
        <v>43534.87533680976</v>
      </c>
    </row>
    <row r="46" spans="1:16" x14ac:dyDescent="0.2">
      <c r="A46" s="3">
        <v>2056</v>
      </c>
      <c r="B46" s="4">
        <f>B2</f>
        <v>0.03</v>
      </c>
      <c r="C46" s="5">
        <v>0</v>
      </c>
      <c r="D46" s="5">
        <v>0</v>
      </c>
      <c r="E46" s="5">
        <f t="shared" si="9"/>
        <v>-1162.647275554157</v>
      </c>
      <c r="F46" s="5">
        <f t="shared" si="12"/>
        <v>-1751.3659213354269</v>
      </c>
      <c r="G46" s="5">
        <f t="shared" si="14"/>
        <v>6650.7566632990884</v>
      </c>
      <c r="H46" s="5">
        <v>0</v>
      </c>
      <c r="K46" s="7">
        <v>0</v>
      </c>
      <c r="L46" s="7">
        <f t="shared" si="13"/>
        <v>1239115.1422886697</v>
      </c>
      <c r="M46" s="7">
        <f t="shared" si="3"/>
        <v>1239115.1422886697</v>
      </c>
      <c r="N46" s="8">
        <f t="shared" si="6"/>
        <v>80931.653896584161</v>
      </c>
      <c r="O46" s="13">
        <f t="shared" si="7"/>
        <v>6.7273492727653122E-2</v>
      </c>
      <c r="P46" s="8">
        <f t="shared" si="5"/>
        <v>44840.92159691405</v>
      </c>
    </row>
    <row r="47" spans="1:16" x14ac:dyDescent="0.2">
      <c r="A47" s="3">
        <v>2057</v>
      </c>
      <c r="B47" s="4">
        <f>B2</f>
        <v>0.03</v>
      </c>
      <c r="C47" s="5">
        <v>0</v>
      </c>
      <c r="D47" s="5">
        <v>0</v>
      </c>
      <c r="E47" s="5">
        <f t="shared" si="9"/>
        <v>-1197.5266938207817</v>
      </c>
      <c r="F47" s="5">
        <f t="shared" si="12"/>
        <v>-1803.9068989754899</v>
      </c>
      <c r="G47" s="5">
        <f t="shared" si="14"/>
        <v>6850.2793631980612</v>
      </c>
      <c r="H47" s="5">
        <v>0</v>
      </c>
      <c r="K47" s="7">
        <v>0</v>
      </c>
      <c r="L47" s="7">
        <f t="shared" si="13"/>
        <v>1276288.5965573299</v>
      </c>
      <c r="M47" s="7">
        <f t="shared" si="3"/>
        <v>1276288.5965573299</v>
      </c>
      <c r="N47" s="8">
        <f t="shared" si="6"/>
        <v>83359.603513481648</v>
      </c>
      <c r="O47" s="13">
        <f t="shared" si="7"/>
        <v>6.7273492727653095E-2</v>
      </c>
      <c r="P47" s="8">
        <f t="shared" si="5"/>
        <v>46186.149244821478</v>
      </c>
    </row>
    <row r="48" spans="1:16" x14ac:dyDescent="0.2">
      <c r="A48" s="3">
        <v>2058</v>
      </c>
      <c r="B48" s="4">
        <f>B2</f>
        <v>0.03</v>
      </c>
      <c r="C48" s="5">
        <v>0</v>
      </c>
      <c r="D48" s="5">
        <v>0</v>
      </c>
      <c r="E48" s="5">
        <f t="shared" si="9"/>
        <v>-1233.4524946354052</v>
      </c>
      <c r="F48" s="5">
        <f t="shared" si="12"/>
        <v>-1858.0241059447546</v>
      </c>
      <c r="G48" s="5">
        <f t="shared" si="14"/>
        <v>7055.7877440940028</v>
      </c>
      <c r="H48" s="5">
        <v>0</v>
      </c>
      <c r="K48" s="7">
        <v>0</v>
      </c>
      <c r="L48" s="7">
        <f t="shared" si="13"/>
        <v>1314577.2544540497</v>
      </c>
      <c r="M48" s="7">
        <f t="shared" si="3"/>
        <v>1314577.2544540497</v>
      </c>
      <c r="N48" s="8">
        <f t="shared" si="6"/>
        <v>85860.391618885988</v>
      </c>
      <c r="O48" s="13">
        <f t="shared" si="7"/>
        <v>6.7273492727652998E-2</v>
      </c>
      <c r="P48" s="8">
        <f t="shared" si="5"/>
        <v>47571.733722166115</v>
      </c>
    </row>
    <row r="49" spans="1:16" x14ac:dyDescent="0.2">
      <c r="A49" s="3">
        <v>2059</v>
      </c>
      <c r="B49" s="4">
        <f>B2</f>
        <v>0.03</v>
      </c>
      <c r="C49" s="5">
        <v>0</v>
      </c>
      <c r="D49" s="5">
        <v>0</v>
      </c>
      <c r="E49" s="5">
        <f t="shared" si="9"/>
        <v>-1270.4560694744673</v>
      </c>
      <c r="F49" s="5">
        <f t="shared" si="12"/>
        <v>-1913.7648291230973</v>
      </c>
      <c r="G49" s="5">
        <f t="shared" si="14"/>
        <v>7267.4613764168234</v>
      </c>
      <c r="H49" s="5">
        <v>0</v>
      </c>
      <c r="K49" s="7">
        <v>0</v>
      </c>
      <c r="L49" s="7">
        <f t="shared" si="13"/>
        <v>1354014.5720876714</v>
      </c>
      <c r="M49" s="7">
        <f t="shared" si="3"/>
        <v>1354014.5720876714</v>
      </c>
      <c r="N49" s="8">
        <f t="shared" si="6"/>
        <v>88436.203367452734</v>
      </c>
      <c r="O49" s="13">
        <f t="shared" si="7"/>
        <v>6.7273492727653136E-2</v>
      </c>
      <c r="P49" s="8">
        <f t="shared" si="5"/>
        <v>48998.885733831106</v>
      </c>
    </row>
    <row r="50" spans="1:16" x14ac:dyDescent="0.2">
      <c r="A50" s="3">
        <v>2060</v>
      </c>
      <c r="B50" s="4">
        <f>B2</f>
        <v>0.03</v>
      </c>
      <c r="C50" s="5">
        <v>0</v>
      </c>
      <c r="D50" s="5">
        <v>0</v>
      </c>
      <c r="E50" s="5">
        <f t="shared" si="9"/>
        <v>-1308.5697515587015</v>
      </c>
      <c r="F50" s="5">
        <f t="shared" si="12"/>
        <v>-1971.1777739967904</v>
      </c>
      <c r="G50" s="5">
        <f t="shared" si="14"/>
        <v>7485.485217709328</v>
      </c>
      <c r="H50" s="5">
        <v>0</v>
      </c>
      <c r="K50" s="7">
        <v>0</v>
      </c>
      <c r="L50" s="7">
        <f t="shared" si="13"/>
        <v>1394635.0092503016</v>
      </c>
      <c r="M50" s="7">
        <f t="shared" si="3"/>
        <v>1394635.0092503016</v>
      </c>
      <c r="N50" s="8">
        <f t="shared" si="6"/>
        <v>91089.289468476287</v>
      </c>
      <c r="O50" s="13">
        <f t="shared" si="7"/>
        <v>6.7273492727653109E-2</v>
      </c>
      <c r="P50" s="8">
        <f t="shared" si="5"/>
        <v>50468.852305846034</v>
      </c>
    </row>
    <row r="51" spans="1:16" x14ac:dyDescent="0.2">
      <c r="A51" s="3">
        <v>2061</v>
      </c>
      <c r="B51" s="4">
        <f>B2</f>
        <v>0.03</v>
      </c>
      <c r="C51" s="5">
        <v>0</v>
      </c>
      <c r="D51" s="5">
        <v>0</v>
      </c>
      <c r="E51" s="5">
        <f t="shared" si="9"/>
        <v>-1347.8268441054624</v>
      </c>
      <c r="F51" s="5">
        <f t="shared" si="12"/>
        <v>-2030.3131072166941</v>
      </c>
      <c r="G51" s="5">
        <f t="shared" si="14"/>
        <v>7710.0497742406078</v>
      </c>
      <c r="H51" s="5">
        <v>0</v>
      </c>
      <c r="K51" s="7">
        <v>0</v>
      </c>
      <c r="L51" s="7">
        <f t="shared" si="13"/>
        <v>1436474.0595278107</v>
      </c>
      <c r="M51" s="7">
        <f t="shared" si="3"/>
        <v>1436474.0595278107</v>
      </c>
      <c r="N51" s="8">
        <f t="shared" si="6"/>
        <v>93821.968152530433</v>
      </c>
      <c r="O51" s="13">
        <f t="shared" si="7"/>
        <v>6.7273492727652998E-2</v>
      </c>
      <c r="P51" s="8">
        <f t="shared" si="5"/>
        <v>51982.917875021412</v>
      </c>
    </row>
    <row r="52" spans="1:16" x14ac:dyDescent="0.2">
      <c r="A52" s="3">
        <v>2062</v>
      </c>
      <c r="B52" s="4">
        <f>B2</f>
        <v>0.03</v>
      </c>
      <c r="C52" s="5">
        <v>0</v>
      </c>
      <c r="D52" s="5">
        <v>0</v>
      </c>
      <c r="E52" s="5">
        <f t="shared" si="9"/>
        <v>-1388.2616494286262</v>
      </c>
      <c r="F52" s="5">
        <f t="shared" si="12"/>
        <v>-2091.2225004331949</v>
      </c>
      <c r="G52" s="5">
        <f t="shared" si="14"/>
        <v>7941.3512674678259</v>
      </c>
      <c r="H52" s="5">
        <v>0</v>
      </c>
      <c r="K52" s="7">
        <v>0</v>
      </c>
      <c r="L52" s="7">
        <f t="shared" si="13"/>
        <v>1479568.281313645</v>
      </c>
      <c r="M52" s="7">
        <f t="shared" si="3"/>
        <v>1479568.281313645</v>
      </c>
      <c r="N52" s="8">
        <f t="shared" si="6"/>
        <v>96636.627197106354</v>
      </c>
      <c r="O52" s="13">
        <f t="shared" si="7"/>
        <v>6.7273492727652998E-2</v>
      </c>
      <c r="P52" s="8">
        <f t="shared" si="5"/>
        <v>53542.405411272062</v>
      </c>
    </row>
    <row r="53" spans="1:16" x14ac:dyDescent="0.2">
      <c r="A53" s="3">
        <v>2063</v>
      </c>
      <c r="B53" s="4">
        <f>B2</f>
        <v>0.03</v>
      </c>
      <c r="C53" s="5">
        <v>0</v>
      </c>
      <c r="D53" s="5">
        <v>0</v>
      </c>
      <c r="E53" s="5">
        <f t="shared" si="9"/>
        <v>-1429.9094989114851</v>
      </c>
      <c r="F53" s="5">
        <f t="shared" si="12"/>
        <v>-2153.9591754461908</v>
      </c>
      <c r="G53" s="5">
        <f t="shared" si="14"/>
        <v>8179.5918054918611</v>
      </c>
      <c r="H53" s="5">
        <v>0</v>
      </c>
      <c r="K53" s="7">
        <v>0</v>
      </c>
      <c r="L53" s="7">
        <f t="shared" si="13"/>
        <v>1523955.3297530543</v>
      </c>
      <c r="M53" s="7">
        <f t="shared" si="3"/>
        <v>1523955.3297530543</v>
      </c>
      <c r="N53" s="8">
        <f t="shared" si="6"/>
        <v>99535.726013019579</v>
      </c>
      <c r="O53" s="13">
        <f t="shared" si="7"/>
        <v>6.7273492727653025E-2</v>
      </c>
      <c r="P53" s="8">
        <f t="shared" si="5"/>
        <v>55148.677573610228</v>
      </c>
    </row>
    <row r="54" spans="1:16" x14ac:dyDescent="0.2">
      <c r="A54" s="3">
        <v>2064</v>
      </c>
      <c r="B54" s="4">
        <f>B2</f>
        <v>0.03</v>
      </c>
      <c r="C54" s="5">
        <v>0</v>
      </c>
      <c r="D54" s="5">
        <v>0</v>
      </c>
      <c r="E54" s="5">
        <f t="shared" si="9"/>
        <v>-1472.8067838788297</v>
      </c>
      <c r="F54" s="5">
        <f t="shared" si="12"/>
        <v>-2218.5779507095767</v>
      </c>
      <c r="G54" s="5">
        <f t="shared" si="14"/>
        <v>8424.9795596566164</v>
      </c>
      <c r="H54" s="5">
        <v>0</v>
      </c>
      <c r="K54" s="7">
        <v>0</v>
      </c>
      <c r="L54" s="7">
        <f t="shared" si="13"/>
        <v>1569673.989645646</v>
      </c>
      <c r="M54" s="7">
        <f t="shared" si="3"/>
        <v>1569673.989645646</v>
      </c>
      <c r="N54" s="8">
        <f t="shared" si="6"/>
        <v>102521.79779341017</v>
      </c>
      <c r="O54" s="13">
        <f t="shared" si="7"/>
        <v>6.7273492727653025E-2</v>
      </c>
      <c r="P54" s="8">
        <f t="shared" si="5"/>
        <v>56803.137900818525</v>
      </c>
    </row>
    <row r="55" spans="1:16" x14ac:dyDescent="0.2">
      <c r="A55" s="3">
        <v>2065</v>
      </c>
      <c r="B55" s="4">
        <f>B2</f>
        <v>0.03</v>
      </c>
      <c r="C55" s="5">
        <v>0</v>
      </c>
      <c r="D55" s="5">
        <v>0</v>
      </c>
      <c r="E55" s="5">
        <f t="shared" si="9"/>
        <v>-1516.9909873951947</v>
      </c>
      <c r="F55" s="5">
        <f t="shared" si="12"/>
        <v>-2285.1352892308641</v>
      </c>
      <c r="G55" s="5">
        <f t="shared" si="14"/>
        <v>8677.7289464463156</v>
      </c>
      <c r="H55" s="5">
        <v>0</v>
      </c>
      <c r="K55" s="7">
        <v>0</v>
      </c>
      <c r="L55" s="7">
        <f t="shared" si="13"/>
        <v>1616764.2093350154</v>
      </c>
      <c r="M55" s="7">
        <f t="shared" si="3"/>
        <v>1616764.2093350154</v>
      </c>
      <c r="N55" s="8">
        <f t="shared" si="6"/>
        <v>105597.45172721252</v>
      </c>
      <c r="O55" s="13">
        <f t="shared" si="7"/>
        <v>6.7273492727653053E-2</v>
      </c>
      <c r="P55" s="8">
        <f t="shared" si="5"/>
        <v>58507.232037843081</v>
      </c>
    </row>
    <row r="56" spans="1:16" x14ac:dyDescent="0.2">
      <c r="A56" s="3">
        <v>2066</v>
      </c>
      <c r="B56" s="4">
        <f>B2</f>
        <v>0.03</v>
      </c>
      <c r="C56" s="5">
        <v>0</v>
      </c>
      <c r="D56" s="5">
        <v>0</v>
      </c>
      <c r="E56" s="5">
        <f t="shared" si="9"/>
        <v>-1562.5007170170506</v>
      </c>
      <c r="F56" s="5">
        <f t="shared" si="12"/>
        <v>-2353.6893479077903</v>
      </c>
      <c r="G56" s="5">
        <f t="shared" si="14"/>
        <v>8938.0608148397059</v>
      </c>
      <c r="H56" s="5">
        <v>0</v>
      </c>
      <c r="K56" s="7">
        <v>0</v>
      </c>
      <c r="L56" s="7">
        <f t="shared" si="13"/>
        <v>1665267.1356150659</v>
      </c>
      <c r="M56" s="7">
        <f t="shared" si="3"/>
        <v>1665267.1356150659</v>
      </c>
      <c r="N56" s="8">
        <f t="shared" si="6"/>
        <v>108765.37527902891</v>
      </c>
      <c r="O56" s="13">
        <f t="shared" si="7"/>
        <v>6.7273492727653067E-2</v>
      </c>
      <c r="P56" s="8">
        <f t="shared" si="5"/>
        <v>60262.448998978376</v>
      </c>
    </row>
    <row r="57" spans="1:16" x14ac:dyDescent="0.2">
      <c r="A57" s="3">
        <v>2067</v>
      </c>
      <c r="B57" s="4">
        <f>B2</f>
        <v>0.03</v>
      </c>
      <c r="C57" s="5">
        <v>0</v>
      </c>
      <c r="D57" s="5">
        <v>0</v>
      </c>
      <c r="E57" s="5">
        <f t="shared" si="9"/>
        <v>-1609.3757385275621</v>
      </c>
      <c r="F57" s="5">
        <f t="shared" si="12"/>
        <v>-2424.3000283450242</v>
      </c>
      <c r="G57" s="5">
        <f t="shared" si="14"/>
        <v>9206.2026392848966</v>
      </c>
      <c r="H57" s="5">
        <v>0</v>
      </c>
      <c r="K57" s="7">
        <v>0</v>
      </c>
      <c r="L57" s="7">
        <f t="shared" si="13"/>
        <v>1715225.1496835179</v>
      </c>
      <c r="M57" s="7">
        <f t="shared" si="3"/>
        <v>1715225.1496835179</v>
      </c>
      <c r="N57" s="8">
        <f t="shared" si="6"/>
        <v>112028.33653739968</v>
      </c>
      <c r="O57" s="13">
        <f t="shared" si="7"/>
        <v>6.7273492727652998E-2</v>
      </c>
      <c r="P57" s="8">
        <f t="shared" si="5"/>
        <v>62070.322468947728</v>
      </c>
    </row>
    <row r="58" spans="1:16" x14ac:dyDescent="0.2">
      <c r="A58" s="3">
        <v>2068</v>
      </c>
      <c r="B58" s="4">
        <f>B2</f>
        <v>0.03</v>
      </c>
      <c r="C58" s="5">
        <v>0</v>
      </c>
      <c r="D58" s="5">
        <v>0</v>
      </c>
      <c r="E58" s="5">
        <f t="shared" si="9"/>
        <v>-1657.657010683389</v>
      </c>
      <c r="F58" s="5">
        <f t="shared" si="12"/>
        <v>-2497.0290291953752</v>
      </c>
      <c r="G58" s="5">
        <f t="shared" si="14"/>
        <v>9482.3887184634441</v>
      </c>
      <c r="H58" s="5">
        <v>0</v>
      </c>
      <c r="K58" s="7">
        <v>0</v>
      </c>
      <c r="L58" s="7">
        <f t="shared" si="13"/>
        <v>1766681.9041740235</v>
      </c>
      <c r="M58" s="7">
        <f t="shared" si="3"/>
        <v>1766681.9041740235</v>
      </c>
      <c r="N58" s="8">
        <f t="shared" si="6"/>
        <v>115389.18663352184</v>
      </c>
      <c r="O58" s="13">
        <f t="shared" si="7"/>
        <v>6.7273492727653095E-2</v>
      </c>
      <c r="P58" s="8">
        <f t="shared" si="5"/>
        <v>63932.432143016165</v>
      </c>
    </row>
    <row r="59" spans="1:16" x14ac:dyDescent="0.2">
      <c r="A59" s="3">
        <v>2069</v>
      </c>
      <c r="B59" s="4">
        <f>B2</f>
        <v>0.03</v>
      </c>
      <c r="C59" s="5">
        <v>0</v>
      </c>
      <c r="D59" s="5">
        <v>0</v>
      </c>
      <c r="E59" s="5">
        <f t="shared" si="9"/>
        <v>-1707.3867210038907</v>
      </c>
      <c r="F59" s="5">
        <f t="shared" si="12"/>
        <v>-2571.9399000712365</v>
      </c>
      <c r="G59" s="5">
        <f t="shared" si="14"/>
        <v>9766.8603800173478</v>
      </c>
      <c r="H59" s="5">
        <v>0</v>
      </c>
      <c r="K59" s="7">
        <v>0</v>
      </c>
      <c r="L59" s="7">
        <f t="shared" si="13"/>
        <v>1819682.3612992442</v>
      </c>
      <c r="M59" s="7">
        <f t="shared" si="3"/>
        <v>1819682.3612992442</v>
      </c>
      <c r="N59" s="8">
        <f t="shared" si="6"/>
        <v>118850.86223252733</v>
      </c>
      <c r="O59" s="13">
        <f t="shared" si="7"/>
        <v>6.7273492727652998E-2</v>
      </c>
      <c r="P59" s="8">
        <f t="shared" si="5"/>
        <v>65850.405107306651</v>
      </c>
    </row>
    <row r="60" spans="1:16" x14ac:dyDescent="0.2">
      <c r="A60" s="3">
        <v>2070</v>
      </c>
      <c r="B60" s="4">
        <f>B2</f>
        <v>0.03</v>
      </c>
      <c r="C60" s="5">
        <v>0</v>
      </c>
      <c r="D60" s="5">
        <v>0</v>
      </c>
      <c r="E60" s="5">
        <f t="shared" si="9"/>
        <v>-1758.6083226340074</v>
      </c>
      <c r="F60" s="5">
        <f t="shared" si="12"/>
        <v>-2649.0980970733735</v>
      </c>
      <c r="G60" s="5">
        <f t="shared" si="14"/>
        <v>10059.866191417868</v>
      </c>
      <c r="H60" s="5">
        <v>0</v>
      </c>
      <c r="K60" s="7">
        <v>0</v>
      </c>
      <c r="L60" s="7">
        <f t="shared" si="13"/>
        <v>1874272.8321382217</v>
      </c>
      <c r="M60" s="7">
        <f t="shared" si="3"/>
        <v>1874272.8321382217</v>
      </c>
      <c r="N60" s="8">
        <f t="shared" si="6"/>
        <v>122416.38809950333</v>
      </c>
      <c r="O60" s="13">
        <f t="shared" si="7"/>
        <v>6.7273492727653095E-2</v>
      </c>
      <c r="P60" s="8">
        <f t="shared" si="5"/>
        <v>67825.917260525835</v>
      </c>
    </row>
    <row r="61" spans="1:16" x14ac:dyDescent="0.2">
      <c r="A61" s="3">
        <v>2071</v>
      </c>
      <c r="B61" s="4">
        <f>B2</f>
        <v>0.03</v>
      </c>
      <c r="C61" s="5">
        <v>0</v>
      </c>
      <c r="D61" s="5">
        <v>0</v>
      </c>
      <c r="E61" s="5">
        <f t="shared" si="9"/>
        <v>-1811.3665723130277</v>
      </c>
      <c r="F61" s="5">
        <f t="shared" si="12"/>
        <v>-2728.5710399855748</v>
      </c>
      <c r="G61" s="5">
        <f t="shared" si="14"/>
        <v>10361.662177160404</v>
      </c>
      <c r="H61" s="5">
        <v>0</v>
      </c>
      <c r="K61" s="7">
        <v>0</v>
      </c>
      <c r="L61" s="7">
        <f t="shared" si="13"/>
        <v>1930501.0171023684</v>
      </c>
      <c r="M61" s="7">
        <f t="shared" si="3"/>
        <v>1930501.0171023684</v>
      </c>
      <c r="N61" s="8">
        <f t="shared" si="6"/>
        <v>126088.87974248832</v>
      </c>
      <c r="O61" s="13">
        <f t="shared" si="7"/>
        <v>6.7273492727653039E-2</v>
      </c>
      <c r="P61" s="8">
        <f t="shared" si="5"/>
        <v>69860.694778341625</v>
      </c>
    </row>
    <row r="62" spans="1:16" x14ac:dyDescent="0.2">
      <c r="A62" s="3">
        <v>2072</v>
      </c>
      <c r="B62" s="4">
        <f>B2</f>
        <v>0.03</v>
      </c>
      <c r="C62" s="5">
        <v>0</v>
      </c>
      <c r="D62" s="5">
        <v>0</v>
      </c>
      <c r="E62" s="5">
        <f t="shared" si="9"/>
        <v>-1865.7075694824186</v>
      </c>
      <c r="F62" s="5">
        <f t="shared" si="12"/>
        <v>-2810.4281711851422</v>
      </c>
      <c r="G62" s="5">
        <f t="shared" si="14"/>
        <v>10672.512042475217</v>
      </c>
      <c r="H62" s="5">
        <v>0</v>
      </c>
      <c r="K62" s="7">
        <v>0</v>
      </c>
      <c r="L62" s="7">
        <f t="shared" si="13"/>
        <v>1988416.0476154394</v>
      </c>
      <c r="M62" s="7">
        <f t="shared" si="3"/>
        <v>1988416.0476154394</v>
      </c>
      <c r="N62" s="8">
        <f t="shared" si="6"/>
        <v>129871.54613476286</v>
      </c>
      <c r="O62" s="13">
        <f t="shared" si="7"/>
        <v>6.7273492727652984E-2</v>
      </c>
      <c r="P62" s="8">
        <f t="shared" si="5"/>
        <v>71956.515621691869</v>
      </c>
    </row>
    <row r="63" spans="1:16" x14ac:dyDescent="0.2">
      <c r="A63" s="3">
        <v>2073</v>
      </c>
      <c r="B63" s="4">
        <f>B2</f>
        <v>0.03</v>
      </c>
      <c r="C63" s="5">
        <v>0</v>
      </c>
      <c r="D63" s="5">
        <v>0</v>
      </c>
      <c r="E63" s="5">
        <f t="shared" si="9"/>
        <v>-1921.6787965668912</v>
      </c>
      <c r="F63" s="5">
        <f t="shared" si="12"/>
        <v>-2894.7410163206964</v>
      </c>
      <c r="G63" s="5">
        <f t="shared" si="14"/>
        <v>10992.687403749473</v>
      </c>
      <c r="H63" s="5">
        <v>0</v>
      </c>
      <c r="K63" s="7">
        <v>0</v>
      </c>
      <c r="L63" s="7">
        <f t="shared" si="13"/>
        <v>2048068.5290439026</v>
      </c>
      <c r="M63" s="7">
        <f t="shared" si="3"/>
        <v>2048068.5290439026</v>
      </c>
      <c r="N63" s="8">
        <f t="shared" si="6"/>
        <v>133767.69251880585</v>
      </c>
      <c r="O63" s="13">
        <f t="shared" si="7"/>
        <v>6.7273492727653039E-2</v>
      </c>
      <c r="P63" s="8">
        <f t="shared" si="5"/>
        <v>74115.211090342622</v>
      </c>
    </row>
    <row r="64" spans="1:16" x14ac:dyDescent="0.2">
      <c r="A64" s="3">
        <v>2074</v>
      </c>
      <c r="B64" s="4">
        <f>B2</f>
        <v>0.03</v>
      </c>
      <c r="C64" s="5">
        <v>0</v>
      </c>
      <c r="D64" s="5">
        <v>0</v>
      </c>
      <c r="E64" s="5">
        <f t="shared" si="9"/>
        <v>-1979.329160463898</v>
      </c>
      <c r="F64" s="5">
        <f t="shared" si="12"/>
        <v>-2981.5832468103172</v>
      </c>
      <c r="G64" s="5">
        <f t="shared" si="14"/>
        <v>11322.468025861957</v>
      </c>
      <c r="H64" s="5">
        <v>0</v>
      </c>
      <c r="K64" s="7">
        <v>0</v>
      </c>
      <c r="L64" s="7">
        <f t="shared" si="13"/>
        <v>2109510.5849152198</v>
      </c>
      <c r="M64" s="7">
        <f t="shared" si="3"/>
        <v>2109510.5849152198</v>
      </c>
      <c r="N64" s="8">
        <f t="shared" si="6"/>
        <v>137780.72329437005</v>
      </c>
      <c r="O64" s="13">
        <f t="shared" si="7"/>
        <v>6.7273492727653039E-2</v>
      </c>
      <c r="P64" s="8">
        <f t="shared" si="5"/>
        <v>76338.667423052902</v>
      </c>
    </row>
    <row r="65" spans="1:16" x14ac:dyDescent="0.2">
      <c r="A65" s="3">
        <v>2075</v>
      </c>
      <c r="B65" s="4">
        <f>B2</f>
        <v>0.03</v>
      </c>
      <c r="C65" s="5">
        <v>0</v>
      </c>
      <c r="D65" s="5">
        <v>0</v>
      </c>
      <c r="E65" s="5">
        <f t="shared" si="9"/>
        <v>-2038.709035277815</v>
      </c>
      <c r="F65" s="5">
        <f t="shared" si="12"/>
        <v>-3071.0307442146268</v>
      </c>
      <c r="G65" s="5">
        <f t="shared" si="14"/>
        <v>11662.142066637816</v>
      </c>
      <c r="H65" s="5">
        <v>0</v>
      </c>
      <c r="K65" s="7">
        <v>0</v>
      </c>
      <c r="L65" s="7">
        <f t="shared" si="13"/>
        <v>2172795.9024626766</v>
      </c>
      <c r="M65" s="7">
        <f t="shared" si="3"/>
        <v>2172795.9024626766</v>
      </c>
      <c r="N65" s="8">
        <f t="shared" si="6"/>
        <v>141914.14499320131</v>
      </c>
      <c r="O65" s="13">
        <f t="shared" si="7"/>
        <v>6.7273492727653109E-2</v>
      </c>
      <c r="P65" s="8">
        <f t="shared" si="5"/>
        <v>78628.827445744493</v>
      </c>
    </row>
    <row r="66" spans="1:16" x14ac:dyDescent="0.2">
      <c r="A66" s="3">
        <v>2076</v>
      </c>
      <c r="B66" s="4">
        <f>B2</f>
        <v>0.03</v>
      </c>
      <c r="C66" s="5">
        <v>0</v>
      </c>
      <c r="D66" s="5">
        <v>0</v>
      </c>
      <c r="E66" s="5">
        <f t="shared" si="9"/>
        <v>-2099.8703063361495</v>
      </c>
      <c r="F66" s="5">
        <f t="shared" si="12"/>
        <v>-3163.1616665410656</v>
      </c>
      <c r="G66" s="5">
        <f t="shared" si="14"/>
        <v>12012.006328636951</v>
      </c>
      <c r="H66" s="5">
        <v>0</v>
      </c>
      <c r="K66" s="7">
        <v>0</v>
      </c>
      <c r="L66" s="7">
        <f t="shared" si="13"/>
        <v>2237979.7795365569</v>
      </c>
      <c r="M66" s="7">
        <f t="shared" ref="M66:M71" si="15">K66+L66</f>
        <v>2237979.7795365569</v>
      </c>
      <c r="N66" s="8">
        <f t="shared" si="6"/>
        <v>146171.5693429971</v>
      </c>
      <c r="O66" s="13">
        <f t="shared" si="7"/>
        <v>6.7273492727652998E-2</v>
      </c>
      <c r="P66" s="8">
        <f t="shared" si="5"/>
        <v>80987.692269116829</v>
      </c>
    </row>
    <row r="67" spans="1:16" x14ac:dyDescent="0.2">
      <c r="A67" s="3">
        <v>2077</v>
      </c>
      <c r="B67" s="4">
        <f>B2</f>
        <v>0.03</v>
      </c>
      <c r="C67" s="5">
        <v>0</v>
      </c>
      <c r="D67" s="5">
        <v>0</v>
      </c>
      <c r="E67" s="5">
        <f t="shared" si="9"/>
        <v>-2162.8664155262341</v>
      </c>
      <c r="F67" s="5">
        <f t="shared" si="12"/>
        <v>-3258.0565165372977</v>
      </c>
      <c r="G67" s="5">
        <f t="shared" si="14"/>
        <v>12372.366518496061</v>
      </c>
      <c r="H67" s="5">
        <v>0</v>
      </c>
      <c r="K67" s="7">
        <v>0</v>
      </c>
      <c r="L67" s="7">
        <f t="shared" si="13"/>
        <v>2305119.1729226536</v>
      </c>
      <c r="M67" s="7">
        <f t="shared" si="15"/>
        <v>2305119.1729226536</v>
      </c>
      <c r="N67" s="8">
        <f t="shared" si="6"/>
        <v>150556.71642328706</v>
      </c>
      <c r="O67" s="13">
        <f t="shared" si="7"/>
        <v>6.7273492727653011E-2</v>
      </c>
      <c r="P67" s="8">
        <f t="shared" ref="P67:P71" si="16">12*(C67+D67+E67+F67+G67)+H67</f>
        <v>83417.323037190363</v>
      </c>
    </row>
    <row r="68" spans="1:16" x14ac:dyDescent="0.2">
      <c r="A68" s="3">
        <v>2078</v>
      </c>
      <c r="B68" s="4">
        <f>B2</f>
        <v>0.03</v>
      </c>
      <c r="C68" s="5">
        <v>0</v>
      </c>
      <c r="D68" s="5">
        <v>0</v>
      </c>
      <c r="E68" s="5">
        <f t="shared" ref="E68:E71" si="17">E67*(1+B68)</f>
        <v>-2227.7524079920213</v>
      </c>
      <c r="F68" s="5">
        <f t="shared" si="12"/>
        <v>-3355.7982120334168</v>
      </c>
      <c r="G68" s="5">
        <f t="shared" si="14"/>
        <v>12743.537514050942</v>
      </c>
      <c r="H68" s="5">
        <v>0</v>
      </c>
      <c r="K68" s="7">
        <v>0</v>
      </c>
      <c r="L68" s="7">
        <f t="shared" si="13"/>
        <v>2374272.7481103335</v>
      </c>
      <c r="M68" s="7">
        <f t="shared" si="15"/>
        <v>2374272.7481103335</v>
      </c>
      <c r="N68" s="8">
        <f t="shared" ref="N68:N71" si="18">M68-M67+12*(C68+D68+E68+F68+G68)+H68</f>
        <v>155073.41791598589</v>
      </c>
      <c r="O68" s="13">
        <f t="shared" ref="O68:O71" si="19">N68/M67</f>
        <v>6.7273492727653109E-2</v>
      </c>
      <c r="P68" s="8">
        <f t="shared" si="16"/>
        <v>85919.842728306045</v>
      </c>
    </row>
    <row r="69" spans="1:16" x14ac:dyDescent="0.2">
      <c r="A69" s="3">
        <v>2079</v>
      </c>
      <c r="B69" s="4">
        <f>B2</f>
        <v>0.03</v>
      </c>
      <c r="C69" s="5">
        <v>0</v>
      </c>
      <c r="D69" s="5">
        <v>0</v>
      </c>
      <c r="E69" s="5">
        <f t="shared" si="17"/>
        <v>-2294.5849802317821</v>
      </c>
      <c r="F69" s="5">
        <f t="shared" si="12"/>
        <v>-3456.4721583944192</v>
      </c>
      <c r="G69" s="5">
        <f t="shared" si="14"/>
        <v>13125.84363947247</v>
      </c>
      <c r="H69" s="5">
        <v>0</v>
      </c>
      <c r="K69" s="7">
        <v>0</v>
      </c>
      <c r="L69" s="7">
        <f t="shared" si="13"/>
        <v>2445500.9305536435</v>
      </c>
      <c r="M69" s="7">
        <f t="shared" si="15"/>
        <v>2445500.9305536435</v>
      </c>
      <c r="N69" s="8">
        <f t="shared" si="18"/>
        <v>159725.62045346526</v>
      </c>
      <c r="O69" s="13">
        <f t="shared" si="19"/>
        <v>6.7273492727653011E-2</v>
      </c>
      <c r="P69" s="8">
        <f t="shared" si="16"/>
        <v>88497.438010155223</v>
      </c>
    </row>
    <row r="70" spans="1:16" x14ac:dyDescent="0.2">
      <c r="A70" s="3">
        <v>2080</v>
      </c>
      <c r="B70" s="4">
        <f>B2</f>
        <v>0.03</v>
      </c>
      <c r="C70" s="5">
        <v>0</v>
      </c>
      <c r="D70" s="5">
        <v>0</v>
      </c>
      <c r="E70" s="5">
        <f t="shared" si="17"/>
        <v>-2363.4225296387358</v>
      </c>
      <c r="F70" s="5">
        <f t="shared" si="12"/>
        <v>-3560.1663231462521</v>
      </c>
      <c r="G70" s="5">
        <f t="shared" si="14"/>
        <v>13519.618948656645</v>
      </c>
      <c r="H70" s="5">
        <v>0</v>
      </c>
      <c r="K70" s="7">
        <v>0</v>
      </c>
      <c r="L70" s="7">
        <f t="shared" si="13"/>
        <v>2518865.9584702528</v>
      </c>
      <c r="M70" s="7">
        <f t="shared" si="15"/>
        <v>2518865.9584702528</v>
      </c>
      <c r="N70" s="8">
        <f t="shared" si="18"/>
        <v>164517.38906706922</v>
      </c>
      <c r="O70" s="13">
        <f t="shared" si="19"/>
        <v>6.7273492727653011E-2</v>
      </c>
      <c r="P70" s="8">
        <f t="shared" si="16"/>
        <v>91152.361150459896</v>
      </c>
    </row>
    <row r="71" spans="1:16" x14ac:dyDescent="0.2">
      <c r="A71" s="3">
        <v>2081</v>
      </c>
      <c r="B71" s="4">
        <f>B2</f>
        <v>0.03</v>
      </c>
      <c r="C71" s="5">
        <v>0</v>
      </c>
      <c r="D71" s="5">
        <v>0</v>
      </c>
      <c r="E71" s="5">
        <f t="shared" si="17"/>
        <v>-2434.3252055278981</v>
      </c>
      <c r="F71" s="5">
        <f t="shared" si="12"/>
        <v>-3666.9713128406397</v>
      </c>
      <c r="G71" s="5">
        <f t="shared" si="14"/>
        <v>13925.207517116345</v>
      </c>
      <c r="H71" s="5">
        <v>0</v>
      </c>
      <c r="K71" s="7">
        <v>0</v>
      </c>
      <c r="L71" s="7">
        <f t="shared" si="13"/>
        <v>2594431.9372243606</v>
      </c>
      <c r="M71" s="7">
        <f t="shared" si="15"/>
        <v>2594431.9372243606</v>
      </c>
      <c r="N71" s="8">
        <f t="shared" si="18"/>
        <v>169452.91073908153</v>
      </c>
      <c r="O71" s="13">
        <f t="shared" si="19"/>
        <v>6.7273492727653109E-2</v>
      </c>
      <c r="P71" s="8">
        <f t="shared" si="16"/>
        <v>93886.931984973693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2018-01-03T13:44:46Z</dcterms:modified>
</cp:coreProperties>
</file>