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6/"/>
    </mc:Choice>
  </mc:AlternateContent>
  <bookViews>
    <workbookView xWindow="0" yWindow="0" windowWidth="25600" windowHeight="16000" xr2:uid="{6B2BACE4-D29B-AC4D-90BF-6B88B76DFC1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4" i="1"/>
  <c r="E4" i="1"/>
  <c r="E5" i="1"/>
  <c r="E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3" i="1"/>
  <c r="L2" i="1"/>
  <c r="O2" i="1"/>
  <c r="O3" i="1"/>
  <c r="L3" i="1"/>
  <c r="M3" i="1" l="1"/>
  <c r="N3" i="1" s="1"/>
  <c r="B66" i="1" l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O4" i="1" l="1"/>
  <c r="L4" i="1"/>
  <c r="M4" i="1" l="1"/>
  <c r="N4" i="1" s="1"/>
  <c r="O5" i="1"/>
  <c r="L5" i="1"/>
  <c r="M5" i="1" s="1"/>
  <c r="N5" i="1" s="1"/>
  <c r="O6" i="1" l="1"/>
  <c r="L6" i="1"/>
  <c r="M6" i="1" s="1"/>
  <c r="N6" i="1" s="1"/>
  <c r="O7" i="1" l="1"/>
  <c r="L7" i="1"/>
  <c r="M7" i="1" s="1"/>
  <c r="N7" i="1" s="1"/>
  <c r="O8" i="1" l="1"/>
  <c r="L8" i="1"/>
  <c r="M8" i="1" s="1"/>
  <c r="N8" i="1" s="1"/>
  <c r="O9" i="1" l="1"/>
  <c r="L9" i="1"/>
  <c r="M9" i="1" s="1"/>
  <c r="N9" i="1" s="1"/>
  <c r="O10" i="1" l="1"/>
  <c r="L10" i="1"/>
  <c r="M10" i="1" s="1"/>
  <c r="N10" i="1" s="1"/>
  <c r="O11" i="1" l="1"/>
  <c r="L11" i="1"/>
  <c r="M11" i="1" s="1"/>
  <c r="N11" i="1" s="1"/>
  <c r="O12" i="1" l="1"/>
  <c r="L12" i="1"/>
  <c r="M12" i="1" s="1"/>
  <c r="N12" i="1" s="1"/>
  <c r="O13" i="1" l="1"/>
  <c r="L13" i="1"/>
  <c r="M13" i="1" s="1"/>
  <c r="N13" i="1" s="1"/>
  <c r="O14" i="1" l="1"/>
  <c r="L14" i="1"/>
  <c r="M14" i="1" s="1"/>
  <c r="N14" i="1" s="1"/>
  <c r="O15" i="1" l="1"/>
  <c r="L15" i="1"/>
  <c r="M15" i="1" s="1"/>
  <c r="N15" i="1" s="1"/>
  <c r="O16" i="1" l="1"/>
  <c r="L16" i="1"/>
  <c r="M16" i="1" s="1"/>
  <c r="N16" i="1" s="1"/>
  <c r="O17" i="1" l="1"/>
  <c r="L17" i="1"/>
  <c r="M17" i="1" s="1"/>
  <c r="N17" i="1" s="1"/>
  <c r="O18" i="1" l="1"/>
  <c r="L18" i="1"/>
  <c r="M18" i="1" s="1"/>
  <c r="N18" i="1" s="1"/>
  <c r="O19" i="1" l="1"/>
  <c r="L19" i="1"/>
  <c r="M19" i="1" s="1"/>
  <c r="N19" i="1" s="1"/>
  <c r="O20" i="1" l="1"/>
  <c r="L20" i="1"/>
  <c r="M20" i="1" s="1"/>
  <c r="N20" i="1" s="1"/>
  <c r="O21" i="1" l="1"/>
  <c r="L21" i="1"/>
  <c r="M21" i="1" s="1"/>
  <c r="N21" i="1" s="1"/>
  <c r="O22" i="1" l="1"/>
  <c r="L22" i="1"/>
  <c r="M22" i="1" s="1"/>
  <c r="N22" i="1" s="1"/>
  <c r="O23" i="1" l="1"/>
  <c r="L23" i="1"/>
  <c r="M23" i="1" s="1"/>
  <c r="N23" i="1" s="1"/>
  <c r="O24" i="1" l="1"/>
  <c r="L24" i="1"/>
  <c r="M24" i="1" s="1"/>
  <c r="N24" i="1" s="1"/>
  <c r="O25" i="1" l="1"/>
  <c r="L25" i="1"/>
  <c r="M25" i="1" s="1"/>
  <c r="N25" i="1" s="1"/>
  <c r="O26" i="1" l="1"/>
  <c r="L26" i="1"/>
  <c r="M26" i="1" s="1"/>
  <c r="N26" i="1" s="1"/>
  <c r="O27" i="1" l="1"/>
  <c r="L27" i="1"/>
  <c r="M27" i="1" s="1"/>
  <c r="N27" i="1" s="1"/>
  <c r="O28" i="1" l="1"/>
  <c r="L28" i="1"/>
  <c r="M28" i="1" s="1"/>
  <c r="N28" i="1" s="1"/>
  <c r="O29" i="1" l="1"/>
  <c r="L29" i="1"/>
  <c r="M29" i="1" s="1"/>
  <c r="N29" i="1" s="1"/>
  <c r="O30" i="1" l="1"/>
  <c r="L30" i="1"/>
  <c r="M30" i="1" s="1"/>
  <c r="N30" i="1" s="1"/>
  <c r="O31" i="1" l="1"/>
  <c r="L31" i="1"/>
  <c r="M31" i="1" s="1"/>
  <c r="N31" i="1" s="1"/>
  <c r="O32" i="1" l="1"/>
  <c r="L32" i="1"/>
  <c r="M32" i="1" s="1"/>
  <c r="N32" i="1" s="1"/>
  <c r="O33" i="1" l="1"/>
  <c r="L33" i="1"/>
  <c r="M33" i="1" s="1"/>
  <c r="N33" i="1" s="1"/>
  <c r="O34" i="1" l="1"/>
  <c r="L34" i="1"/>
  <c r="M34" i="1" s="1"/>
  <c r="N34" i="1" s="1"/>
  <c r="O35" i="1" l="1"/>
  <c r="L35" i="1"/>
  <c r="M35" i="1" s="1"/>
  <c r="N35" i="1" s="1"/>
  <c r="O36" i="1" l="1"/>
  <c r="L36" i="1"/>
  <c r="M36" i="1" s="1"/>
  <c r="N36" i="1" s="1"/>
  <c r="O37" i="1" l="1"/>
  <c r="L37" i="1"/>
  <c r="M37" i="1" s="1"/>
  <c r="N37" i="1" s="1"/>
  <c r="O38" i="1" l="1"/>
  <c r="L38" i="1"/>
  <c r="M38" i="1" s="1"/>
  <c r="N38" i="1" s="1"/>
  <c r="O39" i="1" l="1"/>
  <c r="L39" i="1"/>
  <c r="M39" i="1" s="1"/>
  <c r="N39" i="1" s="1"/>
  <c r="O40" i="1" l="1"/>
  <c r="L40" i="1"/>
  <c r="M40" i="1" s="1"/>
  <c r="N40" i="1" s="1"/>
  <c r="O41" i="1" l="1"/>
  <c r="L41" i="1"/>
  <c r="M41" i="1" s="1"/>
  <c r="N41" i="1" s="1"/>
  <c r="O42" i="1" l="1"/>
  <c r="L42" i="1"/>
  <c r="M42" i="1" s="1"/>
  <c r="N42" i="1" s="1"/>
  <c r="O43" i="1" l="1"/>
  <c r="L43" i="1"/>
  <c r="M43" i="1" s="1"/>
  <c r="N43" i="1" s="1"/>
  <c r="O44" i="1" l="1"/>
  <c r="L44" i="1"/>
  <c r="M44" i="1" s="1"/>
  <c r="N44" i="1" s="1"/>
  <c r="O45" i="1" l="1"/>
  <c r="L45" i="1"/>
  <c r="M45" i="1" s="1"/>
  <c r="N45" i="1" s="1"/>
  <c r="O46" i="1" l="1"/>
  <c r="L46" i="1"/>
  <c r="M46" i="1" s="1"/>
  <c r="N46" i="1" s="1"/>
  <c r="O47" i="1" l="1"/>
  <c r="L47" i="1"/>
  <c r="M47" i="1" s="1"/>
  <c r="N47" i="1" s="1"/>
  <c r="O48" i="1" l="1"/>
  <c r="L48" i="1"/>
  <c r="M48" i="1" s="1"/>
  <c r="N48" i="1" s="1"/>
  <c r="O49" i="1" l="1"/>
  <c r="L49" i="1"/>
  <c r="M49" i="1" s="1"/>
  <c r="N49" i="1" s="1"/>
  <c r="O50" i="1" l="1"/>
  <c r="L50" i="1"/>
  <c r="M50" i="1" s="1"/>
  <c r="N50" i="1" s="1"/>
  <c r="O51" i="1" l="1"/>
  <c r="L51" i="1"/>
  <c r="M51" i="1" s="1"/>
  <c r="N51" i="1" s="1"/>
  <c r="O52" i="1" l="1"/>
  <c r="L52" i="1"/>
  <c r="M52" i="1" s="1"/>
  <c r="N52" i="1" s="1"/>
  <c r="O53" i="1" l="1"/>
  <c r="L53" i="1"/>
  <c r="M53" i="1" s="1"/>
  <c r="N53" i="1" s="1"/>
  <c r="O54" i="1" l="1"/>
  <c r="L54" i="1"/>
  <c r="M54" i="1" s="1"/>
  <c r="N54" i="1" s="1"/>
  <c r="O55" i="1" l="1"/>
  <c r="L55" i="1"/>
  <c r="M55" i="1" s="1"/>
  <c r="N55" i="1" s="1"/>
  <c r="O56" i="1" l="1"/>
  <c r="L56" i="1"/>
  <c r="M56" i="1" s="1"/>
  <c r="N56" i="1" s="1"/>
  <c r="O57" i="1" l="1"/>
  <c r="L57" i="1"/>
  <c r="M57" i="1" s="1"/>
  <c r="N57" i="1" s="1"/>
  <c r="O58" i="1" l="1"/>
  <c r="L58" i="1"/>
  <c r="M58" i="1" s="1"/>
  <c r="N58" i="1" s="1"/>
  <c r="O59" i="1" l="1"/>
  <c r="L59" i="1"/>
  <c r="M59" i="1" s="1"/>
  <c r="N59" i="1" s="1"/>
  <c r="O60" i="1" l="1"/>
  <c r="L60" i="1"/>
  <c r="M60" i="1" s="1"/>
  <c r="N60" i="1" s="1"/>
  <c r="O61" i="1" l="1"/>
  <c r="L61" i="1"/>
  <c r="M61" i="1" s="1"/>
  <c r="N61" i="1" s="1"/>
  <c r="O62" i="1" l="1"/>
  <c r="L62" i="1"/>
  <c r="M62" i="1" s="1"/>
  <c r="N62" i="1" s="1"/>
  <c r="O63" i="1" l="1"/>
  <c r="L63" i="1"/>
  <c r="M63" i="1" s="1"/>
  <c r="N63" i="1" s="1"/>
  <c r="O64" i="1" l="1"/>
  <c r="L64" i="1"/>
  <c r="M64" i="1" s="1"/>
  <c r="N64" i="1" s="1"/>
  <c r="O65" i="1" l="1"/>
  <c r="L65" i="1"/>
  <c r="M65" i="1" s="1"/>
  <c r="N65" i="1" s="1"/>
  <c r="O66" i="1" l="1"/>
  <c r="L66" i="1"/>
  <c r="M66" i="1" s="1"/>
  <c r="N66" i="1" s="1"/>
</calcChain>
</file>

<file path=xl/sharedStrings.xml><?xml version="1.0" encoding="utf-8"?>
<sst xmlns="http://schemas.openxmlformats.org/spreadsheetml/2006/main" count="15" uniqueCount="15">
  <si>
    <t>Year</t>
  </si>
  <si>
    <t>Appreciation</t>
  </si>
  <si>
    <t>Mortgage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</si>
  <si>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</si>
  <si>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</si>
  <si>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</si>
  <si>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</si>
  <si>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</si>
  <si>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</si>
  <si>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</si>
  <si>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Rent</t>
  </si>
  <si>
    <t>Cash Flow</t>
  </si>
  <si>
    <t>Expenses</t>
  </si>
  <si>
    <t>Escrow Payment</t>
  </si>
  <si>
    <t>Δ Equity +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</si>
</sst>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0" fontId="2" fillId="0" borderId="0" xfId="0" applyFont="1"/>
    <xf numFmtId="164" fontId="0" fillId="0" borderId="0" xfId="2" applyNumberFormat="1" applyFont="1" applyFill="1"/>
    <xf numFmtId="165" fontId="0" fillId="0" borderId="0" xfId="0" applyNumberFormat="1"/>
    <xf numFmtId="0" fontId="3" fillId="0" borderId="0" xfId="0" applyFont="1"/>
    <xf numFmtId="0" fontId="0" fillId="2" borderId="0" xfId="0" applyFill="1"/>
    <xf numFmtId="9" fontId="0" fillId="2" borderId="0" xfId="0" applyNumberFormat="1" applyFill="1"/>
    <xf numFmtId="44" fontId="0" fillId="2" borderId="0" xfId="1" applyFon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44" fontId="0" fillId="0" borderId="0" xfId="0" applyNumberFormat="1" applyFill="1"/>
    <xf numFmtId="10" fontId="0" fillId="0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</c:numCache>
            </c:numRef>
          </c:cat>
          <c:val>
            <c:numRef>
              <c:f>Sheet1!$L$2:$L$42</c:f>
              <c:numCache>
                <c:formatCode>_("$"* #,##0.00_);_("$"* \(#,##0.00\);_("$"* "-"??_);_(@_)</c:formatCode>
                <c:ptCount val="41"/>
                <c:pt idx="0">
                  <c:v>20375</c:v>
                </c:pt>
                <c:pt idx="1">
                  <c:v>39417.412292226916</c:v>
                </c:pt>
                <c:pt idx="2">
                  <c:v>59104.326479959534</c:v>
                </c:pt>
                <c:pt idx="3">
                  <c:v>79458.061103969463</c:v>
                </c:pt>
                <c:pt idx="4">
                  <c:v>100501.72581298958</c:v>
                </c:pt>
                <c:pt idx="5">
                  <c:v>122259.2500491573</c:v>
                </c:pt>
                <c:pt idx="6">
                  <c:v>144755.41279578296</c:v>
                </c:pt>
                <c:pt idx="7">
                  <c:v>168015.87342753162</c:v>
                </c:pt>
                <c:pt idx="8">
                  <c:v>192067.20370464493</c:v>
                </c:pt>
                <c:pt idx="9">
                  <c:v>216936.92095442954</c:v>
                </c:pt>
                <c:pt idx="10">
                  <c:v>242653.52248489496</c:v>
                </c:pt>
                <c:pt idx="11">
                  <c:v>269246.52127714874</c:v>
                </c:pt>
                <c:pt idx="12">
                  <c:v>296746.48300495039</c:v>
                </c:pt>
                <c:pt idx="13">
                  <c:v>325185.06443168194</c:v>
                </c:pt>
                <c:pt idx="14">
                  <c:v>354595.0532369297</c:v>
                </c:pt>
                <c:pt idx="15">
                  <c:v>385010.40932688053</c:v>
                </c:pt>
                <c:pt idx="16">
                  <c:v>416466.3076848198</c:v>
                </c:pt>
                <c:pt idx="17">
                  <c:v>448999.18282019149</c:v>
                </c:pt>
                <c:pt idx="18">
                  <c:v>482646.77487692918</c:v>
                </c:pt>
                <c:pt idx="19">
                  <c:v>517448.17746411002</c:v>
                </c:pt>
                <c:pt idx="20">
                  <c:v>553443.88727441698</c:v>
                </c:pt>
                <c:pt idx="21">
                  <c:v>590675.8555584189</c:v>
                </c:pt>
                <c:pt idx="22">
                  <c:v>629187.54152530769</c:v>
                </c:pt>
                <c:pt idx="23">
                  <c:v>669023.96774345753</c:v>
                </c:pt>
                <c:pt idx="24">
                  <c:v>710231.77761700866</c:v>
                </c:pt>
                <c:pt idx="25">
                  <c:v>752859.29501762311</c:v>
                </c:pt>
                <c:pt idx="26">
                  <c:v>796956.58615362225</c:v>
                </c:pt>
                <c:pt idx="27">
                  <c:v>842575.52376189781</c:v>
                </c:pt>
                <c:pt idx="28">
                  <c:v>889769.85371129331</c:v>
                </c:pt>
                <c:pt idx="29">
                  <c:v>938595.264109588</c:v>
                </c:pt>
                <c:pt idx="30">
                  <c:v>989109.45700978697</c:v>
                </c:pt>
                <c:pt idx="31">
                  <c:v>1018782.7407200806</c:v>
                </c:pt>
                <c:pt idx="32">
                  <c:v>1049346.2229416829</c:v>
                </c:pt>
                <c:pt idx="33">
                  <c:v>1080826.6096299335</c:v>
                </c:pt>
                <c:pt idx="34">
                  <c:v>1113251.4079188316</c:v>
                </c:pt>
                <c:pt idx="35">
                  <c:v>1146648.9501563965</c:v>
                </c:pt>
                <c:pt idx="36">
                  <c:v>1181048.4186610884</c:v>
                </c:pt>
                <c:pt idx="37">
                  <c:v>1216479.8712209212</c:v>
                </c:pt>
                <c:pt idx="38">
                  <c:v>1252974.2673575489</c:v>
                </c:pt>
                <c:pt idx="39">
                  <c:v>1290563.4953782754</c:v>
                </c:pt>
                <c:pt idx="40">
                  <c:v>1329280.4002396236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</c:numCache>
            </c:numRef>
          </c:cat>
          <c:val>
            <c:numRef>
              <c:f>Sheet1!$N$2:$N$42</c:f>
              <c:numCache>
                <c:formatCode>0.00%</c:formatCode>
                <c:ptCount val="41"/>
                <c:pt idx="1">
                  <c:v>1.2576806818270878</c:v>
                </c:pt>
                <c:pt idx="2">
                  <c:v>0.68300881184536066</c:v>
                </c:pt>
                <c:pt idx="3">
                  <c:v>0.47816356310282204</c:v>
                </c:pt>
                <c:pt idx="4">
                  <c:v>0.37307616419540857</c:v>
                </c:pt>
                <c:pt idx="5">
                  <c:v>0.30915871787414301</c:v>
                </c:pt>
                <c:pt idx="6">
                  <c:v>0.26619037993170008</c:v>
                </c:pt>
                <c:pt idx="7">
                  <c:v>0.23532926922846664</c:v>
                </c:pt>
                <c:pt idx="8">
                  <c:v>0.21209547273628249</c:v>
                </c:pt>
                <c:pt idx="9">
                  <c:v>0.20869010313109818</c:v>
                </c:pt>
                <c:pt idx="10">
                  <c:v>0.19248093899912688</c:v>
                </c:pt>
                <c:pt idx="11">
                  <c:v>0.17920299234450995</c:v>
                </c:pt>
                <c:pt idx="12">
                  <c:v>0.16812981058863588</c:v>
                </c:pt>
                <c:pt idx="13">
                  <c:v>0.15875661673471408</c:v>
                </c:pt>
                <c:pt idx="14">
                  <c:v>0.15072174646537706</c:v>
                </c:pt>
                <c:pt idx="15">
                  <c:v>0.14375928546062383</c:v>
                </c:pt>
                <c:pt idx="16">
                  <c:v>0.13766934848231013</c:v>
                </c:pt>
                <c:pt idx="17">
                  <c:v>0.13229878188768052</c:v>
                </c:pt>
                <c:pt idx="18">
                  <c:v>0.12752826022473179</c:v>
                </c:pt>
                <c:pt idx="19">
                  <c:v>0.12326343452749274</c:v>
                </c:pt>
                <c:pt idx="20">
                  <c:v>0.1194287218429585</c:v>
                </c:pt>
                <c:pt idx="21">
                  <c:v>0.11596286008974531</c:v>
                </c:pt>
                <c:pt idx="22">
                  <c:v>0.1128156692995725</c:v>
                </c:pt>
                <c:pt idx="23">
                  <c:v>0.10994565379980616</c:v>
                </c:pt>
                <c:pt idx="24">
                  <c:v>0.10731820116278989</c:v>
                </c:pt>
                <c:pt idx="25">
                  <c:v>0.10490421154690296</c:v>
                </c:pt>
                <c:pt idx="26">
                  <c:v>0.10267904203456556</c:v>
                </c:pt>
                <c:pt idx="27">
                  <c:v>0.10062168462705127</c:v>
                </c:pt>
                <c:pt idx="28">
                  <c:v>9.8714119706590192E-2</c:v>
                </c:pt>
                <c:pt idx="29">
                  <c:v>9.6940802768885365E-2</c:v>
                </c:pt>
                <c:pt idx="30">
                  <c:v>9.5288253441250331E-2</c:v>
                </c:pt>
                <c:pt idx="31">
                  <c:v>8.3390114355828243E-2</c:v>
                </c:pt>
                <c:pt idx="32">
                  <c:v>8.3390114355828188E-2</c:v>
                </c:pt>
                <c:pt idx="33">
                  <c:v>8.3390114355828368E-2</c:v>
                </c:pt>
                <c:pt idx="34">
                  <c:v>8.3390114355828326E-2</c:v>
                </c:pt>
                <c:pt idx="35">
                  <c:v>8.3390114355828243E-2</c:v>
                </c:pt>
                <c:pt idx="36">
                  <c:v>8.3390114355828326E-2</c:v>
                </c:pt>
                <c:pt idx="37">
                  <c:v>8.3390114355828313E-2</c:v>
                </c:pt>
                <c:pt idx="38">
                  <c:v>8.3390114355828368E-2</c:v>
                </c:pt>
                <c:pt idx="39">
                  <c:v>8.3390114355828257E-2</c:v>
                </c:pt>
                <c:pt idx="40">
                  <c:v>8.3390114355828229E-2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Sheet1!$O$1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</c:numCache>
            </c:numRef>
          </c:cat>
          <c:val>
            <c:numRef>
              <c:f>Sheet1!$O$2:$O$42</c:f>
              <c:numCache>
                <c:formatCode>_("$"* #,##0.00_);_("$"* \(#,##0.00\);_("$"* "-"??_);_(@_)</c:formatCode>
                <c:ptCount val="41"/>
                <c:pt idx="0">
                  <c:v>-76301.460000000006</c:v>
                </c:pt>
                <c:pt idx="1">
                  <c:v>6582.8315999999986</c:v>
                </c:pt>
                <c:pt idx="2">
                  <c:v>7235.5257479999982</c:v>
                </c:pt>
                <c:pt idx="3">
                  <c:v>7907.8007204399992</c:v>
                </c:pt>
                <c:pt idx="4">
                  <c:v>8600.243942053201</c:v>
                </c:pt>
                <c:pt idx="5">
                  <c:v>9313.4604603147964</c:v>
                </c:pt>
                <c:pt idx="6">
                  <c:v>10048.073474124245</c:v>
                </c:pt>
                <c:pt idx="7">
                  <c:v>10804.724878347977</c:v>
                </c:pt>
                <c:pt idx="8">
                  <c:v>11584.075824698415</c:v>
                </c:pt>
                <c:pt idx="9">
                  <c:v>15212.80729943937</c:v>
                </c:pt>
                <c:pt idx="10">
                  <c:v>16039.620718422546</c:v>
                </c:pt>
                <c:pt idx="11">
                  <c:v>16891.238539975224</c:v>
                </c:pt>
                <c:pt idx="12">
                  <c:v>17768.404896174481</c:v>
                </c:pt>
                <c:pt idx="13">
                  <c:v>18671.886243059715</c:v>
                </c:pt>
                <c:pt idx="14">
                  <c:v>19602.472030351506</c:v>
                </c:pt>
                <c:pt idx="15">
                  <c:v>20560.975391262054</c:v>
                </c:pt>
                <c:pt idx="16">
                  <c:v>21548.233852999918</c:v>
                </c:pt>
                <c:pt idx="17">
                  <c:v>22565.110068589922</c:v>
                </c:pt>
                <c:pt idx="18">
                  <c:v>23612.492570647613</c:v>
                </c:pt>
                <c:pt idx="19">
                  <c:v>24691.296547767044</c:v>
                </c:pt>
                <c:pt idx="20">
                  <c:v>25802.464644200059</c:v>
                </c:pt>
                <c:pt idx="21">
                  <c:v>26946.967783526066</c:v>
                </c:pt>
                <c:pt idx="22">
                  <c:v>28125.806017031849</c:v>
                </c:pt>
                <c:pt idx="23">
                  <c:v>29340.00939754281</c:v>
                </c:pt>
                <c:pt idx="24">
                  <c:v>30590.638879469097</c:v>
                </c:pt>
                <c:pt idx="25">
                  <c:v>31878.787245853171</c:v>
                </c:pt>
                <c:pt idx="26">
                  <c:v>33205.580063228772</c:v>
                </c:pt>
                <c:pt idx="27">
                  <c:v>34572.176665125633</c:v>
                </c:pt>
                <c:pt idx="28">
                  <c:v>35979.771165079408</c:v>
                </c:pt>
                <c:pt idx="29">
                  <c:v>37429.593500031784</c:v>
                </c:pt>
                <c:pt idx="30">
                  <c:v>38922.910505032734</c:v>
                </c:pt>
                <c:pt idx="31">
                  <c:v>52808.667020183719</c:v>
                </c:pt>
                <c:pt idx="32">
                  <c:v>54392.927030789237</c:v>
                </c:pt>
                <c:pt idx="33">
                  <c:v>56024.714841712921</c:v>
                </c:pt>
                <c:pt idx="34">
                  <c:v>57705.456286964305</c:v>
                </c:pt>
                <c:pt idx="35">
                  <c:v>59436.61997557323</c:v>
                </c:pt>
                <c:pt idx="36">
                  <c:v>61219.71857484043</c:v>
                </c:pt>
                <c:pt idx="37">
                  <c:v>63056.310132085644</c:v>
                </c:pt>
                <c:pt idx="38">
                  <c:v>64947.999436048223</c:v>
                </c:pt>
                <c:pt idx="39">
                  <c:v>66896.43941912966</c:v>
                </c:pt>
                <c:pt idx="40">
                  <c:v>68903.332601703558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562068</xdr:colOff>
      <xdr:row>1</xdr:row>
      <xdr:rowOff>188613</xdr:rowOff>
    </xdr:from>
    <xdr:to>
      <xdr:col>25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562070</xdr:colOff>
      <xdr:row>28</xdr:row>
      <xdr:rowOff>99589</xdr:rowOff>
    </xdr:from>
    <xdr:to>
      <xdr:col>25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P71"/>
  <sheetViews>
    <sheetView tabSelected="1" topLeftCell="B1" zoomScale="101" workbookViewId="0">
      <selection activeCell="E3" sqref="E3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4.33203125" customWidth="1"/>
    <col min="6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5.6640625" customWidth="1"/>
    <col min="14" max="14" width="14.1640625" customWidth="1"/>
    <col min="15" max="15" width="13.6640625" customWidth="1"/>
    <col min="16" max="16" width="12.1640625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6" t="s">
        <v>9</v>
      </c>
      <c r="E1" s="1" t="s">
        <v>13</v>
      </c>
      <c r="F1" s="1" t="s">
        <v>10</v>
      </c>
      <c r="G1" s="1" t="s">
        <v>12</v>
      </c>
      <c r="H1" s="2" t="s">
        <v>3</v>
      </c>
      <c r="I1" s="2" t="s">
        <v>4</v>
      </c>
      <c r="J1" s="1" t="s">
        <v>5</v>
      </c>
      <c r="K1" s="1" t="s">
        <v>6</v>
      </c>
      <c r="L1" s="1" t="s">
        <v>7</v>
      </c>
      <c r="M1" s="9" t="s">
        <v>14</v>
      </c>
      <c r="N1" s="1" t="s">
        <v>8</v>
      </c>
      <c r="O1" s="1" t="s">
        <v>11</v>
      </c>
      <c r="P1" s="8"/>
    </row>
    <row r="2" spans="1:16" x14ac:dyDescent="0.2">
      <c r="A2" s="10">
        <v>2017</v>
      </c>
      <c r="B2" s="11"/>
      <c r="C2" s="12">
        <v>-1848.19</v>
      </c>
      <c r="D2" s="12">
        <v>-235.5</v>
      </c>
      <c r="E2" s="12">
        <v>-375.69</v>
      </c>
      <c r="F2" s="12">
        <v>0</v>
      </c>
      <c r="G2" s="12">
        <v>-46788.9</v>
      </c>
      <c r="H2" s="13">
        <f>0.04/12</f>
        <v>3.3333333333333335E-3</v>
      </c>
      <c r="I2" s="10">
        <f>(A2-2017)*12</f>
        <v>0</v>
      </c>
      <c r="J2" s="12">
        <f>-387125*((1+H2)^360-(1+H2)^I2)/((1+H2)^360-1)</f>
        <v>-387125</v>
      </c>
      <c r="K2" s="12">
        <v>407500</v>
      </c>
      <c r="L2" s="12">
        <f t="shared" ref="L2:L65" si="0">J2+K2</f>
        <v>20375</v>
      </c>
      <c r="M2" s="12"/>
      <c r="N2" s="14"/>
      <c r="O2" s="15">
        <f>12*(C2+D2+E2+F2)+G2</f>
        <v>-76301.460000000006</v>
      </c>
    </row>
    <row r="3" spans="1:16" x14ac:dyDescent="0.2">
      <c r="A3" s="3">
        <v>2018</v>
      </c>
      <c r="B3" s="4">
        <v>0.03</v>
      </c>
      <c r="C3" s="5">
        <v>-1028.97</v>
      </c>
      <c r="D3" s="5">
        <v>-235.5</v>
      </c>
      <c r="E3" s="5">
        <f>E2*(1+B3)</f>
        <v>-386.96070000000003</v>
      </c>
      <c r="F3" s="5">
        <v>2200</v>
      </c>
      <c r="G3" s="5">
        <v>0</v>
      </c>
      <c r="H3" s="7">
        <f t="shared" ref="H3:H32" si="1">0.04/12</f>
        <v>3.3333333333333335E-3</v>
      </c>
      <c r="I3" s="3">
        <f t="shared" ref="I3:I32" si="2">(A3-2017)*12</f>
        <v>12</v>
      </c>
      <c r="J3" s="5">
        <f t="shared" ref="J3:J32" si="3">-387125*((1+H3)^360-(1+H3)^I3)/((1+H3)^360-1)</f>
        <v>-380307.58770777308</v>
      </c>
      <c r="K3" s="5">
        <f>K2*(1+B3)</f>
        <v>419725</v>
      </c>
      <c r="L3" s="5">
        <f t="shared" si="0"/>
        <v>39417.412292226916</v>
      </c>
      <c r="M3" s="16">
        <f>L3-L2+12*(C3+D3+E3+F3)+G3</f>
        <v>25625.243892226914</v>
      </c>
      <c r="N3" s="17">
        <f>M3/L2</f>
        <v>1.2576806818270878</v>
      </c>
      <c r="O3" s="16">
        <f>12*(C3+D3+E3+F3)+G3</f>
        <v>6582.8315999999986</v>
      </c>
    </row>
    <row r="4" spans="1:16" x14ac:dyDescent="0.2">
      <c r="A4" s="3">
        <v>2019</v>
      </c>
      <c r="B4" s="4">
        <v>0.03</v>
      </c>
      <c r="C4" s="5">
        <v>-1028.97</v>
      </c>
      <c r="D4" s="5">
        <v>-235.5</v>
      </c>
      <c r="E4" s="5">
        <f t="shared" ref="E4:E66" si="4">E3*(1+B4)</f>
        <v>-398.56952100000007</v>
      </c>
      <c r="F4" s="5">
        <f>F3*(1+B4)</f>
        <v>2266</v>
      </c>
      <c r="G4" s="5">
        <v>0</v>
      </c>
      <c r="H4" s="7">
        <f t="shared" si="1"/>
        <v>3.3333333333333335E-3</v>
      </c>
      <c r="I4" s="3">
        <f t="shared" si="2"/>
        <v>24</v>
      </c>
      <c r="J4" s="5">
        <f t="shared" si="3"/>
        <v>-373212.42352004047</v>
      </c>
      <c r="K4" s="5">
        <f t="shared" ref="K4:K66" si="5">K3*(1+B4)</f>
        <v>432316.75</v>
      </c>
      <c r="L4" s="5">
        <f t="shared" si="0"/>
        <v>59104.326479959534</v>
      </c>
      <c r="M4" s="16">
        <f>L4-L3+12*(C4+D4+E4+F4)+G4</f>
        <v>26922.439935732618</v>
      </c>
      <c r="N4" s="17">
        <f>M4/L3</f>
        <v>0.68300881184536066</v>
      </c>
      <c r="O4" s="16">
        <f t="shared" ref="O4:O66" si="6">12*(C4+D4+E4+F4)+G4</f>
        <v>7235.5257479999982</v>
      </c>
    </row>
    <row r="5" spans="1:16" x14ac:dyDescent="0.2">
      <c r="A5" s="3">
        <v>2020</v>
      </c>
      <c r="B5" s="4">
        <v>0.03</v>
      </c>
      <c r="C5" s="5">
        <v>-1028.97</v>
      </c>
      <c r="D5" s="5">
        <v>-235.5</v>
      </c>
      <c r="E5" s="5">
        <f t="shared" si="4"/>
        <v>-410.52660663000006</v>
      </c>
      <c r="F5" s="5">
        <f t="shared" ref="F5:F66" si="7">F4*(1+B5)</f>
        <v>2333.98</v>
      </c>
      <c r="G5" s="5">
        <v>0</v>
      </c>
      <c r="H5" s="7">
        <f t="shared" si="1"/>
        <v>3.3333333333333335E-3</v>
      </c>
      <c r="I5" s="3">
        <f t="shared" si="2"/>
        <v>36</v>
      </c>
      <c r="J5" s="5">
        <f t="shared" si="3"/>
        <v>-365828.19139603054</v>
      </c>
      <c r="K5" s="5">
        <f t="shared" si="5"/>
        <v>445286.2525</v>
      </c>
      <c r="L5" s="5">
        <f t="shared" si="0"/>
        <v>79458.061103969463</v>
      </c>
      <c r="M5" s="16">
        <f t="shared" ref="M5:M66" si="8">L5-L4+12*(C5+D5+E5+F5)+G5</f>
        <v>28261.535344449927</v>
      </c>
      <c r="N5" s="17">
        <f t="shared" ref="N5:N66" si="9">M5/L4</f>
        <v>0.47816356310282204</v>
      </c>
      <c r="O5" s="16">
        <f t="shared" si="6"/>
        <v>7907.8007204399992</v>
      </c>
    </row>
    <row r="6" spans="1:16" x14ac:dyDescent="0.2">
      <c r="A6" s="3">
        <v>2021</v>
      </c>
      <c r="B6" s="4">
        <v>0.03</v>
      </c>
      <c r="C6" s="5">
        <v>-1028.97</v>
      </c>
      <c r="D6" s="5">
        <v>-235.5</v>
      </c>
      <c r="E6" s="5">
        <f t="shared" si="4"/>
        <v>-422.8424048289001</v>
      </c>
      <c r="F6" s="5">
        <f t="shared" si="7"/>
        <v>2403.9994000000002</v>
      </c>
      <c r="G6" s="5">
        <v>0</v>
      </c>
      <c r="H6" s="7">
        <f t="shared" si="1"/>
        <v>3.3333333333333335E-3</v>
      </c>
      <c r="I6" s="3">
        <f t="shared" si="2"/>
        <v>48</v>
      </c>
      <c r="J6" s="5">
        <f t="shared" si="3"/>
        <v>-358143.11426201044</v>
      </c>
      <c r="K6" s="5">
        <f t="shared" si="5"/>
        <v>458644.84007500001</v>
      </c>
      <c r="L6" s="5">
        <f>J6+K6</f>
        <v>100501.72581298958</v>
      </c>
      <c r="M6" s="16">
        <f t="shared" si="8"/>
        <v>29643.908651073318</v>
      </c>
      <c r="N6" s="17">
        <f t="shared" si="9"/>
        <v>0.37307616419540857</v>
      </c>
      <c r="O6" s="16">
        <f t="shared" si="6"/>
        <v>8600.243942053201</v>
      </c>
    </row>
    <row r="7" spans="1:16" x14ac:dyDescent="0.2">
      <c r="A7" s="3">
        <v>2022</v>
      </c>
      <c r="B7" s="4">
        <v>0.03</v>
      </c>
      <c r="C7" s="5">
        <v>-1028.97</v>
      </c>
      <c r="D7" s="5">
        <v>-235.5</v>
      </c>
      <c r="E7" s="5">
        <f t="shared" si="4"/>
        <v>-435.52767697376714</v>
      </c>
      <c r="F7" s="5">
        <f t="shared" si="7"/>
        <v>2476.1193820000003</v>
      </c>
      <c r="G7" s="5">
        <v>0</v>
      </c>
      <c r="H7" s="7">
        <f t="shared" si="1"/>
        <v>3.3333333333333335E-3</v>
      </c>
      <c r="I7" s="3">
        <f t="shared" si="2"/>
        <v>60</v>
      </c>
      <c r="J7" s="5">
        <f t="shared" si="3"/>
        <v>-350144.93522809271</v>
      </c>
      <c r="K7" s="5">
        <f t="shared" si="5"/>
        <v>472404.18527725001</v>
      </c>
      <c r="L7" s="5">
        <f t="shared" si="0"/>
        <v>122259.2500491573</v>
      </c>
      <c r="M7" s="16">
        <f t="shared" si="8"/>
        <v>31070.984696482519</v>
      </c>
      <c r="N7" s="17">
        <f t="shared" si="9"/>
        <v>0.30915871787414301</v>
      </c>
      <c r="O7" s="16">
        <f t="shared" si="6"/>
        <v>9313.4604603147964</v>
      </c>
    </row>
    <row r="8" spans="1:16" x14ac:dyDescent="0.2">
      <c r="A8" s="3">
        <v>2023</v>
      </c>
      <c r="B8" s="4">
        <v>0.03</v>
      </c>
      <c r="C8" s="5">
        <v>-1028.97</v>
      </c>
      <c r="D8" s="5">
        <v>-235.5</v>
      </c>
      <c r="E8" s="5">
        <f t="shared" si="4"/>
        <v>-448.59350728298017</v>
      </c>
      <c r="F8" s="5">
        <f t="shared" si="7"/>
        <v>2550.4029634600006</v>
      </c>
      <c r="G8" s="5">
        <v>0</v>
      </c>
      <c r="H8" s="7">
        <f t="shared" si="1"/>
        <v>3.3333333333333335E-3</v>
      </c>
      <c r="I8" s="3">
        <f t="shared" si="2"/>
        <v>72</v>
      </c>
      <c r="J8" s="5">
        <f t="shared" si="3"/>
        <v>-341820.89803978457</v>
      </c>
      <c r="K8" s="5">
        <f t="shared" si="5"/>
        <v>486576.31083556754</v>
      </c>
      <c r="L8" s="5">
        <f t="shared" si="0"/>
        <v>144755.41279578296</v>
      </c>
      <c r="M8" s="16">
        <f t="shared" si="8"/>
        <v>32544.236220749906</v>
      </c>
      <c r="N8" s="17">
        <f t="shared" si="9"/>
        <v>0.26619037993170008</v>
      </c>
      <c r="O8" s="16">
        <f t="shared" si="6"/>
        <v>10048.073474124245</v>
      </c>
    </row>
    <row r="9" spans="1:16" x14ac:dyDescent="0.2">
      <c r="A9" s="3">
        <v>2024</v>
      </c>
      <c r="B9" s="4">
        <f>B8</f>
        <v>0.03</v>
      </c>
      <c r="C9" s="5">
        <v>-1028.97</v>
      </c>
      <c r="D9" s="5">
        <v>-235.5</v>
      </c>
      <c r="E9" s="5">
        <f t="shared" si="4"/>
        <v>-462.05131250146957</v>
      </c>
      <c r="F9" s="5">
        <f t="shared" si="7"/>
        <v>2626.9150523638009</v>
      </c>
      <c r="G9" s="5">
        <v>0</v>
      </c>
      <c r="H9" s="7">
        <f t="shared" si="1"/>
        <v>3.3333333333333335E-3</v>
      </c>
      <c r="I9" s="3">
        <f t="shared" si="2"/>
        <v>84</v>
      </c>
      <c r="J9" s="5">
        <f t="shared" si="3"/>
        <v>-333157.72673310293</v>
      </c>
      <c r="K9" s="5">
        <f t="shared" si="5"/>
        <v>501173.60016063455</v>
      </c>
      <c r="L9" s="5">
        <f t="shared" si="0"/>
        <v>168015.87342753162</v>
      </c>
      <c r="M9" s="16">
        <f t="shared" si="8"/>
        <v>34065.185510096635</v>
      </c>
      <c r="N9" s="17">
        <f t="shared" si="9"/>
        <v>0.23532926922846664</v>
      </c>
      <c r="O9" s="16">
        <f t="shared" si="6"/>
        <v>10804.724878347977</v>
      </c>
    </row>
    <row r="10" spans="1:16" x14ac:dyDescent="0.2">
      <c r="A10" s="3">
        <v>2025</v>
      </c>
      <c r="B10" s="4">
        <f>B8</f>
        <v>0.03</v>
      </c>
      <c r="C10" s="5">
        <v>-1028.97</v>
      </c>
      <c r="D10" s="5">
        <v>-235.5</v>
      </c>
      <c r="E10" s="5">
        <f t="shared" si="4"/>
        <v>-475.91285187651368</v>
      </c>
      <c r="F10" s="5">
        <f t="shared" si="7"/>
        <v>2705.722503934715</v>
      </c>
      <c r="G10" s="5">
        <v>0</v>
      </c>
      <c r="H10" s="7">
        <f t="shared" si="1"/>
        <v>3.3333333333333335E-3</v>
      </c>
      <c r="I10" s="3">
        <f t="shared" si="2"/>
        <v>96</v>
      </c>
      <c r="J10" s="5">
        <f t="shared" si="3"/>
        <v>-324141.60446080868</v>
      </c>
      <c r="K10" s="5">
        <f t="shared" si="5"/>
        <v>516208.80816545361</v>
      </c>
      <c r="L10" s="5">
        <f t="shared" si="0"/>
        <v>192067.20370464493</v>
      </c>
      <c r="M10" s="16">
        <f t="shared" si="8"/>
        <v>35635.406101811721</v>
      </c>
      <c r="N10" s="17">
        <f t="shared" si="9"/>
        <v>0.21209547273628249</v>
      </c>
      <c r="O10" s="16">
        <f t="shared" si="6"/>
        <v>11584.075824698415</v>
      </c>
    </row>
    <row r="11" spans="1:16" x14ac:dyDescent="0.2">
      <c r="A11" s="3">
        <v>2026</v>
      </c>
      <c r="B11" s="4">
        <f>B8</f>
        <v>0.03</v>
      </c>
      <c r="C11" s="5">
        <v>-1028.97</v>
      </c>
      <c r="D11" s="5">
        <v>0</v>
      </c>
      <c r="E11" s="5">
        <f t="shared" si="4"/>
        <v>-490.19023743280911</v>
      </c>
      <c r="F11" s="5">
        <f t="shared" si="7"/>
        <v>2786.8941790527565</v>
      </c>
      <c r="G11" s="5">
        <v>0</v>
      </c>
      <c r="H11" s="7">
        <f t="shared" si="1"/>
        <v>3.3333333333333335E-3</v>
      </c>
      <c r="I11" s="3">
        <f t="shared" si="2"/>
        <v>108</v>
      </c>
      <c r="J11" s="5">
        <f t="shared" si="3"/>
        <v>-314758.15145598771</v>
      </c>
      <c r="K11" s="5">
        <f t="shared" si="5"/>
        <v>531695.07241041726</v>
      </c>
      <c r="L11" s="5">
        <f t="shared" si="0"/>
        <v>216936.92095442954</v>
      </c>
      <c r="M11" s="16">
        <f t="shared" si="8"/>
        <v>40082.524549223992</v>
      </c>
      <c r="N11" s="17">
        <f t="shared" si="9"/>
        <v>0.20869010313109818</v>
      </c>
      <c r="O11" s="16">
        <f t="shared" si="6"/>
        <v>15212.80729943937</v>
      </c>
    </row>
    <row r="12" spans="1:16" x14ac:dyDescent="0.2">
      <c r="A12" s="3">
        <v>2027</v>
      </c>
      <c r="B12" s="4">
        <f>B8</f>
        <v>0.03</v>
      </c>
      <c r="C12" s="5">
        <v>-1028.97</v>
      </c>
      <c r="D12" s="5">
        <v>0</v>
      </c>
      <c r="E12" s="5">
        <f t="shared" si="4"/>
        <v>-504.89594455579339</v>
      </c>
      <c r="F12" s="5">
        <f t="shared" si="7"/>
        <v>2870.501004424339</v>
      </c>
      <c r="G12" s="5">
        <v>0</v>
      </c>
      <c r="H12" s="7">
        <f t="shared" si="1"/>
        <v>3.3333333333333335E-3</v>
      </c>
      <c r="I12" s="3">
        <f t="shared" si="2"/>
        <v>120</v>
      </c>
      <c r="J12" s="5">
        <f t="shared" si="3"/>
        <v>-304992.40209783486</v>
      </c>
      <c r="K12" s="5">
        <f t="shared" si="5"/>
        <v>547645.92458272981</v>
      </c>
      <c r="L12" s="5">
        <f t="shared" si="0"/>
        <v>242653.52248489496</v>
      </c>
      <c r="M12" s="16">
        <f t="shared" si="8"/>
        <v>41756.222248887963</v>
      </c>
      <c r="N12" s="17">
        <f t="shared" si="9"/>
        <v>0.19248093899912688</v>
      </c>
      <c r="O12" s="16">
        <f t="shared" si="6"/>
        <v>16039.620718422546</v>
      </c>
    </row>
    <row r="13" spans="1:16" x14ac:dyDescent="0.2">
      <c r="A13" s="3">
        <v>2028</v>
      </c>
      <c r="B13" s="4">
        <f>B8</f>
        <v>0.03</v>
      </c>
      <c r="C13" s="5">
        <v>-1028.97</v>
      </c>
      <c r="D13" s="5">
        <v>0</v>
      </c>
      <c r="E13" s="5">
        <f t="shared" si="4"/>
        <v>-520.04282289246726</v>
      </c>
      <c r="F13" s="5">
        <f t="shared" si="7"/>
        <v>2956.6160345570693</v>
      </c>
      <c r="G13" s="5">
        <v>0</v>
      </c>
      <c r="H13" s="7">
        <f t="shared" si="1"/>
        <v>3.3333333333333335E-3</v>
      </c>
      <c r="I13" s="3">
        <f t="shared" si="2"/>
        <v>132</v>
      </c>
      <c r="J13" s="5">
        <f t="shared" si="3"/>
        <v>-294828.78104306303</v>
      </c>
      <c r="K13" s="5">
        <f t="shared" si="5"/>
        <v>564075.30232021178</v>
      </c>
      <c r="L13" s="5">
        <f t="shared" si="0"/>
        <v>269246.52127714874</v>
      </c>
      <c r="M13" s="16">
        <f t="shared" si="8"/>
        <v>43484.237332229008</v>
      </c>
      <c r="N13" s="17">
        <f t="shared" si="9"/>
        <v>0.17920299234450995</v>
      </c>
      <c r="O13" s="16">
        <f t="shared" si="6"/>
        <v>16891.238539975224</v>
      </c>
    </row>
    <row r="14" spans="1:16" x14ac:dyDescent="0.2">
      <c r="A14" s="3">
        <v>2029</v>
      </c>
      <c r="B14" s="4">
        <f>B8</f>
        <v>0.03</v>
      </c>
      <c r="C14" s="5">
        <v>-1028.97</v>
      </c>
      <c r="D14" s="5">
        <v>0</v>
      </c>
      <c r="E14" s="5">
        <f t="shared" si="4"/>
        <v>-535.64410757924134</v>
      </c>
      <c r="F14" s="5">
        <f t="shared" si="7"/>
        <v>3045.3145155937814</v>
      </c>
      <c r="G14" s="5">
        <v>0</v>
      </c>
      <c r="H14" s="7">
        <f t="shared" si="1"/>
        <v>3.3333333333333335E-3</v>
      </c>
      <c r="I14" s="3">
        <f t="shared" si="2"/>
        <v>144</v>
      </c>
      <c r="J14" s="5">
        <f t="shared" si="3"/>
        <v>-284251.07838486769</v>
      </c>
      <c r="K14" s="5">
        <f t="shared" si="5"/>
        <v>580997.56138981809</v>
      </c>
      <c r="L14" s="5">
        <f t="shared" si="0"/>
        <v>296746.48300495039</v>
      </c>
      <c r="M14" s="16">
        <f t="shared" si="8"/>
        <v>45268.366623976137</v>
      </c>
      <c r="N14" s="17">
        <f t="shared" si="9"/>
        <v>0.16812981058863588</v>
      </c>
      <c r="O14" s="16">
        <f t="shared" si="6"/>
        <v>17768.404896174481</v>
      </c>
    </row>
    <row r="15" spans="1:16" x14ac:dyDescent="0.2">
      <c r="A15" s="3">
        <v>2030</v>
      </c>
      <c r="B15" s="4">
        <f>B8</f>
        <v>0.03</v>
      </c>
      <c r="C15" s="5">
        <v>-1028.97</v>
      </c>
      <c r="D15" s="5">
        <v>0</v>
      </c>
      <c r="E15" s="5">
        <f t="shared" si="4"/>
        <v>-551.71343080661859</v>
      </c>
      <c r="F15" s="5">
        <f t="shared" si="7"/>
        <v>3136.6739510615948</v>
      </c>
      <c r="G15" s="5">
        <v>0</v>
      </c>
      <c r="H15" s="7">
        <f t="shared" si="1"/>
        <v>3.3333333333333335E-3</v>
      </c>
      <c r="I15" s="3">
        <f t="shared" si="2"/>
        <v>156</v>
      </c>
      <c r="J15" s="5">
        <f t="shared" si="3"/>
        <v>-273242.42379983066</v>
      </c>
      <c r="K15" s="5">
        <f t="shared" si="5"/>
        <v>598427.4882315126</v>
      </c>
      <c r="L15" s="5">
        <f t="shared" si="0"/>
        <v>325185.06443168194</v>
      </c>
      <c r="M15" s="16">
        <f t="shared" si="8"/>
        <v>47110.467669791258</v>
      </c>
      <c r="N15" s="17">
        <f t="shared" si="9"/>
        <v>0.15875661673471408</v>
      </c>
      <c r="O15" s="16">
        <f t="shared" si="6"/>
        <v>18671.886243059715</v>
      </c>
    </row>
    <row r="16" spans="1:16" x14ac:dyDescent="0.2">
      <c r="A16" s="3">
        <v>2031</v>
      </c>
      <c r="B16" s="4">
        <f>B8</f>
        <v>0.03</v>
      </c>
      <c r="C16" s="5">
        <v>-1028.97</v>
      </c>
      <c r="D16" s="5">
        <v>0</v>
      </c>
      <c r="E16" s="5">
        <f t="shared" si="4"/>
        <v>-568.26483373081714</v>
      </c>
      <c r="F16" s="5">
        <f t="shared" si="7"/>
        <v>3230.7741695934428</v>
      </c>
      <c r="G16" s="5">
        <v>0</v>
      </c>
      <c r="H16" s="7">
        <f t="shared" si="1"/>
        <v>3.3333333333333335E-3</v>
      </c>
      <c r="I16" s="3">
        <f t="shared" si="2"/>
        <v>168</v>
      </c>
      <c r="J16" s="5">
        <f t="shared" si="3"/>
        <v>-261785.25964152825</v>
      </c>
      <c r="K16" s="5">
        <f t="shared" si="5"/>
        <v>616380.31287845795</v>
      </c>
      <c r="L16" s="5">
        <f t="shared" si="0"/>
        <v>354595.0532369297</v>
      </c>
      <c r="M16" s="16">
        <f t="shared" si="8"/>
        <v>49012.460835599268</v>
      </c>
      <c r="N16" s="17">
        <f t="shared" si="9"/>
        <v>0.15072174646537706</v>
      </c>
      <c r="O16" s="16">
        <f t="shared" si="6"/>
        <v>19602.472030351506</v>
      </c>
    </row>
    <row r="17" spans="1:15" x14ac:dyDescent="0.2">
      <c r="A17" s="3">
        <v>2032</v>
      </c>
      <c r="B17" s="4">
        <f>B8</f>
        <v>0.03</v>
      </c>
      <c r="C17" s="5">
        <v>-1028.97</v>
      </c>
      <c r="D17" s="5">
        <v>0</v>
      </c>
      <c r="E17" s="5">
        <f t="shared" si="4"/>
        <v>-585.31277874274167</v>
      </c>
      <c r="F17" s="5">
        <f t="shared" si="7"/>
        <v>3327.6973946812464</v>
      </c>
      <c r="G17" s="5">
        <v>0</v>
      </c>
      <c r="H17" s="7">
        <f t="shared" si="1"/>
        <v>3.3333333333333335E-3</v>
      </c>
      <c r="I17" s="3">
        <f t="shared" si="2"/>
        <v>180</v>
      </c>
      <c r="J17" s="5">
        <f t="shared" si="3"/>
        <v>-249861.31293793122</v>
      </c>
      <c r="K17" s="5">
        <f t="shared" si="5"/>
        <v>634871.72226481175</v>
      </c>
      <c r="L17" s="5">
        <f t="shared" si="0"/>
        <v>385010.40932688053</v>
      </c>
      <c r="M17" s="16">
        <f t="shared" si="8"/>
        <v>50976.331481212881</v>
      </c>
      <c r="N17" s="17">
        <f t="shared" si="9"/>
        <v>0.14375928546062383</v>
      </c>
      <c r="O17" s="16">
        <f t="shared" si="6"/>
        <v>20560.975391262054</v>
      </c>
    </row>
    <row r="18" spans="1:15" x14ac:dyDescent="0.2">
      <c r="A18" s="3">
        <v>2033</v>
      </c>
      <c r="B18" s="4">
        <f>B8</f>
        <v>0.03</v>
      </c>
      <c r="C18" s="5">
        <v>-1028.97</v>
      </c>
      <c r="D18" s="5">
        <v>0</v>
      </c>
      <c r="E18" s="5">
        <f t="shared" si="4"/>
        <v>-602.8721621050239</v>
      </c>
      <c r="F18" s="5">
        <f t="shared" si="7"/>
        <v>3427.5283165216838</v>
      </c>
      <c r="G18" s="5">
        <v>0</v>
      </c>
      <c r="H18" s="7">
        <f t="shared" si="1"/>
        <v>3.3333333333333335E-3</v>
      </c>
      <c r="I18" s="3">
        <f t="shared" si="2"/>
        <v>192</v>
      </c>
      <c r="J18" s="5">
        <f t="shared" si="3"/>
        <v>-237451.56624793634</v>
      </c>
      <c r="K18" s="5">
        <f t="shared" si="5"/>
        <v>653917.87393275613</v>
      </c>
      <c r="L18" s="5">
        <f t="shared" si="0"/>
        <v>416466.3076848198</v>
      </c>
      <c r="M18" s="16">
        <f t="shared" si="8"/>
        <v>53004.132210939184</v>
      </c>
      <c r="N18" s="17">
        <f t="shared" si="9"/>
        <v>0.13766934848231013</v>
      </c>
      <c r="O18" s="16">
        <f t="shared" si="6"/>
        <v>21548.233852999918</v>
      </c>
    </row>
    <row r="19" spans="1:15" x14ac:dyDescent="0.2">
      <c r="A19" s="3">
        <v>2034</v>
      </c>
      <c r="B19" s="4">
        <f>B8</f>
        <v>0.03</v>
      </c>
      <c r="C19" s="5">
        <v>-1028.97</v>
      </c>
      <c r="D19" s="5">
        <v>0</v>
      </c>
      <c r="E19" s="5">
        <f t="shared" si="4"/>
        <v>-620.95832696817467</v>
      </c>
      <c r="F19" s="5">
        <f t="shared" si="7"/>
        <v>3530.3541660173346</v>
      </c>
      <c r="G19" s="5">
        <v>0</v>
      </c>
      <c r="H19" s="7">
        <f t="shared" si="1"/>
        <v>3.3333333333333335E-3</v>
      </c>
      <c r="I19" s="3">
        <f t="shared" si="2"/>
        <v>204</v>
      </c>
      <c r="J19" s="5">
        <f t="shared" si="3"/>
        <v>-224536.22733054726</v>
      </c>
      <c r="K19" s="5">
        <f t="shared" si="5"/>
        <v>673535.41015073878</v>
      </c>
      <c r="L19" s="5">
        <f t="shared" si="0"/>
        <v>448999.18282019149</v>
      </c>
      <c r="M19" s="16">
        <f t="shared" si="8"/>
        <v>55097.985203961616</v>
      </c>
      <c r="N19" s="17">
        <f t="shared" si="9"/>
        <v>0.13229878188768052</v>
      </c>
      <c r="O19" s="16">
        <f t="shared" si="6"/>
        <v>22565.110068589922</v>
      </c>
    </row>
    <row r="20" spans="1:15" x14ac:dyDescent="0.2">
      <c r="A20" s="3">
        <v>2035</v>
      </c>
      <c r="B20" s="4">
        <f>B8</f>
        <v>0.03</v>
      </c>
      <c r="C20" s="5">
        <v>-1028.97</v>
      </c>
      <c r="D20" s="5">
        <v>0</v>
      </c>
      <c r="E20" s="5">
        <f t="shared" si="4"/>
        <v>-639.58707677721998</v>
      </c>
      <c r="F20" s="5">
        <f t="shared" si="7"/>
        <v>3636.2647909978546</v>
      </c>
      <c r="G20" s="5">
        <v>0</v>
      </c>
      <c r="H20" s="7">
        <f t="shared" si="1"/>
        <v>3.3333333333333335E-3</v>
      </c>
      <c r="I20" s="3">
        <f t="shared" si="2"/>
        <v>216</v>
      </c>
      <c r="J20" s="5">
        <f t="shared" si="3"/>
        <v>-211094.69757833175</v>
      </c>
      <c r="K20" s="5">
        <f t="shared" si="5"/>
        <v>693741.47245526093</v>
      </c>
      <c r="L20" s="5">
        <f t="shared" si="0"/>
        <v>482646.77487692918</v>
      </c>
      <c r="M20" s="16">
        <f t="shared" si="8"/>
        <v>57260.084627385302</v>
      </c>
      <c r="N20" s="17">
        <f t="shared" si="9"/>
        <v>0.12752826022473179</v>
      </c>
      <c r="O20" s="16">
        <f t="shared" si="6"/>
        <v>23612.492570647613</v>
      </c>
    </row>
    <row r="21" spans="1:15" x14ac:dyDescent="0.2">
      <c r="A21" s="3">
        <v>2036</v>
      </c>
      <c r="B21" s="4">
        <f>B8</f>
        <v>0.03</v>
      </c>
      <c r="C21" s="5">
        <v>-1028.97</v>
      </c>
      <c r="D21" s="5">
        <v>0</v>
      </c>
      <c r="E21" s="5">
        <f t="shared" si="4"/>
        <v>-658.77468908053663</v>
      </c>
      <c r="F21" s="5">
        <f t="shared" si="7"/>
        <v>3745.3527347277904</v>
      </c>
      <c r="G21" s="5">
        <v>0</v>
      </c>
      <c r="H21" s="7">
        <f t="shared" si="1"/>
        <v>3.3333333333333335E-3</v>
      </c>
      <c r="I21" s="3">
        <f t="shared" si="2"/>
        <v>228</v>
      </c>
      <c r="J21" s="5">
        <f t="shared" si="3"/>
        <v>-197105.53916480875</v>
      </c>
      <c r="K21" s="5">
        <f t="shared" si="5"/>
        <v>714553.71662891877</v>
      </c>
      <c r="L21" s="5">
        <f t="shared" si="0"/>
        <v>517448.17746411002</v>
      </c>
      <c r="M21" s="16">
        <f t="shared" si="8"/>
        <v>59492.699134947885</v>
      </c>
      <c r="N21" s="17">
        <f t="shared" si="9"/>
        <v>0.12326343452749274</v>
      </c>
      <c r="O21" s="16">
        <f t="shared" si="6"/>
        <v>24691.296547767044</v>
      </c>
    </row>
    <row r="22" spans="1:15" x14ac:dyDescent="0.2">
      <c r="A22" s="3">
        <v>2037</v>
      </c>
      <c r="B22" s="4">
        <f>B8</f>
        <v>0.03</v>
      </c>
      <c r="C22" s="5">
        <v>-1028.97</v>
      </c>
      <c r="D22" s="5">
        <v>0</v>
      </c>
      <c r="E22" s="5">
        <f t="shared" si="4"/>
        <v>-678.53792975295278</v>
      </c>
      <c r="F22" s="5">
        <f t="shared" si="7"/>
        <v>3857.7133167696243</v>
      </c>
      <c r="G22" s="5">
        <v>0</v>
      </c>
      <c r="H22" s="7">
        <f t="shared" si="1"/>
        <v>3.3333333333333335E-3</v>
      </c>
      <c r="I22" s="3">
        <f t="shared" si="2"/>
        <v>240</v>
      </c>
      <c r="J22" s="5">
        <f t="shared" si="3"/>
        <v>-182546.44085336939</v>
      </c>
      <c r="K22" s="5">
        <f t="shared" si="5"/>
        <v>735990.3281277864</v>
      </c>
      <c r="L22" s="5">
        <f t="shared" si="0"/>
        <v>553443.88727441698</v>
      </c>
      <c r="M22" s="16">
        <f t="shared" si="8"/>
        <v>61798.174454507018</v>
      </c>
      <c r="N22" s="17">
        <f t="shared" si="9"/>
        <v>0.1194287218429585</v>
      </c>
      <c r="O22" s="16">
        <f t="shared" si="6"/>
        <v>25802.464644200059</v>
      </c>
    </row>
    <row r="23" spans="1:15" x14ac:dyDescent="0.2">
      <c r="A23" s="3">
        <v>2038</v>
      </c>
      <c r="B23" s="4">
        <f>B8</f>
        <v>0.03</v>
      </c>
      <c r="C23" s="5">
        <v>-1028.97</v>
      </c>
      <c r="D23" s="5">
        <v>0</v>
      </c>
      <c r="E23" s="5">
        <f t="shared" si="4"/>
        <v>-698.89406764554133</v>
      </c>
      <c r="F23" s="5">
        <f t="shared" si="7"/>
        <v>3973.4447162727133</v>
      </c>
      <c r="G23" s="5">
        <v>0</v>
      </c>
      <c r="H23" s="7">
        <f t="shared" si="1"/>
        <v>3.3333333333333335E-3</v>
      </c>
      <c r="I23" s="3">
        <f t="shared" si="2"/>
        <v>252</v>
      </c>
      <c r="J23" s="5">
        <f t="shared" si="3"/>
        <v>-167394.18241320108</v>
      </c>
      <c r="K23" s="5">
        <f t="shared" si="5"/>
        <v>758070.03797161998</v>
      </c>
      <c r="L23" s="5">
        <f t="shared" si="0"/>
        <v>590675.8555584189</v>
      </c>
      <c r="M23" s="16">
        <f t="shared" si="8"/>
        <v>64178.93606752799</v>
      </c>
      <c r="N23" s="17">
        <f t="shared" si="9"/>
        <v>0.11596286008974531</v>
      </c>
      <c r="O23" s="16">
        <f t="shared" si="6"/>
        <v>26946.967783526066</v>
      </c>
    </row>
    <row r="24" spans="1:15" x14ac:dyDescent="0.2">
      <c r="A24" s="3">
        <v>2039</v>
      </c>
      <c r="B24" s="4">
        <f>B8</f>
        <v>0.03</v>
      </c>
      <c r="C24" s="5">
        <v>-1028.97</v>
      </c>
      <c r="D24" s="5">
        <v>0</v>
      </c>
      <c r="E24" s="5">
        <f t="shared" si="4"/>
        <v>-719.86088967490764</v>
      </c>
      <c r="F24" s="5">
        <f t="shared" si="7"/>
        <v>4092.648057760895</v>
      </c>
      <c r="G24" s="5">
        <v>0</v>
      </c>
      <c r="H24" s="7">
        <f t="shared" si="1"/>
        <v>3.3333333333333335E-3</v>
      </c>
      <c r="I24" s="3">
        <f t="shared" si="2"/>
        <v>264</v>
      </c>
      <c r="J24" s="5">
        <f t="shared" si="3"/>
        <v>-151624.5975854609</v>
      </c>
      <c r="K24" s="5">
        <f t="shared" si="5"/>
        <v>780812.13911076856</v>
      </c>
      <c r="L24" s="5">
        <f t="shared" si="0"/>
        <v>629187.54152530769</v>
      </c>
      <c r="M24" s="16">
        <f t="shared" si="8"/>
        <v>66637.491983920641</v>
      </c>
      <c r="N24" s="17">
        <f t="shared" si="9"/>
        <v>0.1128156692995725</v>
      </c>
      <c r="O24" s="16">
        <f t="shared" si="6"/>
        <v>28125.806017031849</v>
      </c>
    </row>
    <row r="25" spans="1:15" x14ac:dyDescent="0.2">
      <c r="A25" s="3">
        <v>2040</v>
      </c>
      <c r="B25" s="4">
        <f>B8</f>
        <v>0.03</v>
      </c>
      <c r="C25" s="5">
        <v>-1028.97</v>
      </c>
      <c r="D25" s="5">
        <v>0</v>
      </c>
      <c r="E25" s="5">
        <f t="shared" si="4"/>
        <v>-741.45671636515488</v>
      </c>
      <c r="F25" s="5">
        <f t="shared" si="7"/>
        <v>4215.4274994937223</v>
      </c>
      <c r="G25" s="5">
        <v>0</v>
      </c>
      <c r="H25" s="7">
        <f t="shared" si="1"/>
        <v>3.3333333333333335E-3</v>
      </c>
      <c r="I25" s="3">
        <f t="shared" si="2"/>
        <v>276</v>
      </c>
      <c r="J25" s="5">
        <f t="shared" si="3"/>
        <v>-135212.53554063404</v>
      </c>
      <c r="K25" s="5">
        <f t="shared" si="5"/>
        <v>804236.5032840916</v>
      </c>
      <c r="L25" s="5">
        <f t="shared" si="0"/>
        <v>669023.96774345753</v>
      </c>
      <c r="M25" s="16">
        <f t="shared" si="8"/>
        <v>69176.435615692637</v>
      </c>
      <c r="N25" s="17">
        <f t="shared" si="9"/>
        <v>0.10994565379980616</v>
      </c>
      <c r="O25" s="16">
        <f t="shared" si="6"/>
        <v>29340.00939754281</v>
      </c>
    </row>
    <row r="26" spans="1:15" x14ac:dyDescent="0.2">
      <c r="A26" s="3">
        <v>2041</v>
      </c>
      <c r="B26" s="4">
        <f>B8</f>
        <v>0.03</v>
      </c>
      <c r="C26" s="5">
        <v>-1028.97</v>
      </c>
      <c r="D26" s="5">
        <v>0</v>
      </c>
      <c r="E26" s="5">
        <f t="shared" si="4"/>
        <v>-763.70041785610954</v>
      </c>
      <c r="F26" s="5">
        <f t="shared" si="7"/>
        <v>4341.8903244785342</v>
      </c>
      <c r="G26" s="5">
        <v>0</v>
      </c>
      <c r="H26" s="7">
        <f t="shared" si="1"/>
        <v>3.3333333333333335E-3</v>
      </c>
      <c r="I26" s="3">
        <f t="shared" si="2"/>
        <v>288</v>
      </c>
      <c r="J26" s="5">
        <f t="shared" si="3"/>
        <v>-118131.82076560562</v>
      </c>
      <c r="K26" s="5">
        <f t="shared" si="5"/>
        <v>828363.59838261432</v>
      </c>
      <c r="L26" s="5">
        <f t="shared" si="0"/>
        <v>710231.77761700866</v>
      </c>
      <c r="M26" s="16">
        <f t="shared" si="8"/>
        <v>71798.448753020231</v>
      </c>
      <c r="N26" s="17">
        <f t="shared" si="9"/>
        <v>0.10731820116278989</v>
      </c>
      <c r="O26" s="16">
        <f t="shared" si="6"/>
        <v>30590.638879469097</v>
      </c>
    </row>
    <row r="27" spans="1:15" x14ac:dyDescent="0.2">
      <c r="A27" s="3">
        <v>2042</v>
      </c>
      <c r="B27" s="4">
        <f>B8</f>
        <v>0.03</v>
      </c>
      <c r="C27" s="5">
        <v>-1028.97</v>
      </c>
      <c r="D27" s="5">
        <v>0</v>
      </c>
      <c r="E27" s="5">
        <f t="shared" si="4"/>
        <v>-786.61143039179285</v>
      </c>
      <c r="F27" s="5">
        <f t="shared" si="7"/>
        <v>4472.1470342128905</v>
      </c>
      <c r="G27" s="5">
        <v>0</v>
      </c>
      <c r="H27" s="7">
        <f t="shared" si="1"/>
        <v>3.3333333333333335E-3</v>
      </c>
      <c r="I27" s="3">
        <f t="shared" si="2"/>
        <v>300</v>
      </c>
      <c r="J27" s="5">
        <f t="shared" si="3"/>
        <v>-100355.21131646968</v>
      </c>
      <c r="K27" s="5">
        <f t="shared" si="5"/>
        <v>853214.50633409282</v>
      </c>
      <c r="L27" s="5">
        <f t="shared" si="0"/>
        <v>752859.29501762311</v>
      </c>
      <c r="M27" s="16">
        <f t="shared" si="8"/>
        <v>74506.304646467615</v>
      </c>
      <c r="N27" s="17">
        <f t="shared" si="9"/>
        <v>0.10490421154690296</v>
      </c>
      <c r="O27" s="16">
        <f t="shared" si="6"/>
        <v>31878.787245853171</v>
      </c>
    </row>
    <row r="28" spans="1:15" x14ac:dyDescent="0.2">
      <c r="A28" s="3">
        <v>2043</v>
      </c>
      <c r="B28" s="4">
        <f>B8</f>
        <v>0.03</v>
      </c>
      <c r="C28" s="5">
        <v>-1028.97</v>
      </c>
      <c r="D28" s="5">
        <v>0</v>
      </c>
      <c r="E28" s="5">
        <f t="shared" si="4"/>
        <v>-810.20977330354663</v>
      </c>
      <c r="F28" s="5">
        <f t="shared" si="7"/>
        <v>4606.3114452392774</v>
      </c>
      <c r="G28" s="5">
        <v>0</v>
      </c>
      <c r="H28" s="7">
        <f t="shared" si="1"/>
        <v>3.3333333333333335E-3</v>
      </c>
      <c r="I28" s="3">
        <f t="shared" si="2"/>
        <v>312</v>
      </c>
      <c r="J28" s="5">
        <f t="shared" si="3"/>
        <v>-81854.355370493373</v>
      </c>
      <c r="K28" s="5">
        <f t="shared" si="5"/>
        <v>878810.94152411562</v>
      </c>
      <c r="L28" s="5">
        <f t="shared" si="0"/>
        <v>796956.58615362225</v>
      </c>
      <c r="M28" s="16">
        <f t="shared" si="8"/>
        <v>77302.871199227913</v>
      </c>
      <c r="N28" s="17">
        <f t="shared" si="9"/>
        <v>0.10267904203456556</v>
      </c>
      <c r="O28" s="16">
        <f t="shared" si="6"/>
        <v>33205.580063228772</v>
      </c>
    </row>
    <row r="29" spans="1:15" x14ac:dyDescent="0.2">
      <c r="A29" s="3">
        <v>2044</v>
      </c>
      <c r="B29" s="4">
        <f>B8</f>
        <v>0.03</v>
      </c>
      <c r="C29" s="5">
        <v>-1028.97</v>
      </c>
      <c r="D29" s="5">
        <v>0</v>
      </c>
      <c r="E29" s="5">
        <f t="shared" si="4"/>
        <v>-834.51606650265308</v>
      </c>
      <c r="F29" s="5">
        <f t="shared" si="7"/>
        <v>4744.500788596456</v>
      </c>
      <c r="G29" s="5">
        <v>0</v>
      </c>
      <c r="H29" s="7">
        <f t="shared" si="1"/>
        <v>3.3333333333333335E-3</v>
      </c>
      <c r="I29" s="3">
        <f t="shared" si="2"/>
        <v>324</v>
      </c>
      <c r="J29" s="5">
        <f t="shared" si="3"/>
        <v>-62599.746007941256</v>
      </c>
      <c r="K29" s="5">
        <f t="shared" si="5"/>
        <v>905175.26976983913</v>
      </c>
      <c r="L29" s="5">
        <f t="shared" si="0"/>
        <v>842575.52376189781</v>
      </c>
      <c r="M29" s="16">
        <f t="shared" si="8"/>
        <v>80191.114273401196</v>
      </c>
      <c r="N29" s="17">
        <f t="shared" si="9"/>
        <v>0.10062168462705127</v>
      </c>
      <c r="O29" s="16">
        <f t="shared" si="6"/>
        <v>34572.176665125633</v>
      </c>
    </row>
    <row r="30" spans="1:15" x14ac:dyDescent="0.2">
      <c r="A30" s="3">
        <v>2045</v>
      </c>
      <c r="B30" s="4">
        <f>B8</f>
        <v>0.03</v>
      </c>
      <c r="C30" s="5">
        <v>-1028.97</v>
      </c>
      <c r="D30" s="5">
        <v>0</v>
      </c>
      <c r="E30" s="5">
        <f t="shared" si="4"/>
        <v>-859.55154849773271</v>
      </c>
      <c r="F30" s="5">
        <f t="shared" si="7"/>
        <v>4886.8358122543495</v>
      </c>
      <c r="G30" s="5">
        <v>0</v>
      </c>
      <c r="H30" s="7">
        <f t="shared" si="1"/>
        <v>3.3333333333333335E-3</v>
      </c>
      <c r="I30" s="3">
        <f t="shared" si="2"/>
        <v>336</v>
      </c>
      <c r="J30" s="5">
        <f t="shared" si="3"/>
        <v>-42560.674151640931</v>
      </c>
      <c r="K30" s="5">
        <f t="shared" si="5"/>
        <v>932330.52786293428</v>
      </c>
      <c r="L30" s="5">
        <f t="shared" si="0"/>
        <v>889769.85371129331</v>
      </c>
      <c r="M30" s="16">
        <f t="shared" si="8"/>
        <v>83174.101114474906</v>
      </c>
      <c r="N30" s="17">
        <f t="shared" si="9"/>
        <v>9.8714119706590192E-2</v>
      </c>
      <c r="O30" s="16">
        <f t="shared" si="6"/>
        <v>35979.771165079408</v>
      </c>
    </row>
    <row r="31" spans="1:15" x14ac:dyDescent="0.2">
      <c r="A31" s="3">
        <v>2046</v>
      </c>
      <c r="B31" s="4">
        <f>B8</f>
        <v>0.03</v>
      </c>
      <c r="C31" s="5">
        <v>-1028.97</v>
      </c>
      <c r="D31" s="5">
        <v>0</v>
      </c>
      <c r="E31" s="5">
        <f t="shared" si="4"/>
        <v>-885.33809495266473</v>
      </c>
      <c r="F31" s="5">
        <f t="shared" si="7"/>
        <v>5033.4408866219801</v>
      </c>
      <c r="G31" s="5">
        <v>0</v>
      </c>
      <c r="H31" s="7">
        <f t="shared" si="1"/>
        <v>3.3333333333333335E-3</v>
      </c>
      <c r="I31" s="3">
        <f t="shared" si="2"/>
        <v>348</v>
      </c>
      <c r="J31" s="5">
        <f t="shared" si="3"/>
        <v>-21705.179589234303</v>
      </c>
      <c r="K31" s="5">
        <f t="shared" si="5"/>
        <v>960300.44369882229</v>
      </c>
      <c r="L31" s="5">
        <f t="shared" si="0"/>
        <v>938595.264109588</v>
      </c>
      <c r="M31" s="16">
        <f t="shared" si="8"/>
        <v>86255.003898326468</v>
      </c>
      <c r="N31" s="17">
        <f t="shared" si="9"/>
        <v>9.6940802768885365E-2</v>
      </c>
      <c r="O31" s="16">
        <f t="shared" si="6"/>
        <v>37429.593500031784</v>
      </c>
    </row>
    <row r="32" spans="1:15" x14ac:dyDescent="0.2">
      <c r="A32" s="3">
        <v>2047</v>
      </c>
      <c r="B32" s="4">
        <f>B8</f>
        <v>0.03</v>
      </c>
      <c r="C32" s="5">
        <v>-1028.97</v>
      </c>
      <c r="D32" s="5">
        <v>0</v>
      </c>
      <c r="E32" s="5">
        <f t="shared" si="4"/>
        <v>-911.8982378012447</v>
      </c>
      <c r="F32" s="5">
        <f t="shared" si="7"/>
        <v>5184.4441132206393</v>
      </c>
      <c r="G32" s="5">
        <v>0</v>
      </c>
      <c r="H32" s="7">
        <f t="shared" si="1"/>
        <v>3.3333333333333335E-3</v>
      </c>
      <c r="I32" s="3">
        <f t="shared" si="2"/>
        <v>360</v>
      </c>
      <c r="J32" s="5">
        <f t="shared" si="3"/>
        <v>0</v>
      </c>
      <c r="K32" s="5">
        <f t="shared" si="5"/>
        <v>989109.45700978697</v>
      </c>
      <c r="L32" s="5">
        <f t="shared" si="0"/>
        <v>989109.45700978697</v>
      </c>
      <c r="M32" s="16">
        <f t="shared" si="8"/>
        <v>89437.103405231712</v>
      </c>
      <c r="N32" s="17">
        <f t="shared" si="9"/>
        <v>9.5288253441250331E-2</v>
      </c>
      <c r="O32" s="16">
        <f t="shared" si="6"/>
        <v>38922.910505032734</v>
      </c>
    </row>
    <row r="33" spans="1:15" x14ac:dyDescent="0.2">
      <c r="A33" s="3">
        <v>2048</v>
      </c>
      <c r="B33" s="4">
        <f>B8</f>
        <v>0.03</v>
      </c>
      <c r="C33" s="5">
        <v>0</v>
      </c>
      <c r="D33" s="5">
        <v>0</v>
      </c>
      <c r="E33" s="5">
        <f t="shared" si="4"/>
        <v>-939.25518493528205</v>
      </c>
      <c r="F33" s="5">
        <f t="shared" si="7"/>
        <v>5339.9774366172587</v>
      </c>
      <c r="G33" s="5">
        <v>0</v>
      </c>
      <c r="H33" s="3"/>
      <c r="I33" s="3"/>
      <c r="J33" s="5">
        <v>0</v>
      </c>
      <c r="K33" s="5">
        <f t="shared" si="5"/>
        <v>1018782.7407200806</v>
      </c>
      <c r="L33" s="5">
        <f t="shared" si="0"/>
        <v>1018782.7407200806</v>
      </c>
      <c r="M33" s="16">
        <f t="shared" si="8"/>
        <v>82481.950730477314</v>
      </c>
      <c r="N33" s="17">
        <f t="shared" si="9"/>
        <v>8.3390114355828243E-2</v>
      </c>
      <c r="O33" s="16">
        <f t="shared" si="6"/>
        <v>52808.667020183719</v>
      </c>
    </row>
    <row r="34" spans="1:15" x14ac:dyDescent="0.2">
      <c r="A34" s="3">
        <v>2049</v>
      </c>
      <c r="B34" s="4">
        <f>B8</f>
        <v>0.03</v>
      </c>
      <c r="C34" s="5">
        <v>0</v>
      </c>
      <c r="D34" s="5">
        <v>0</v>
      </c>
      <c r="E34" s="5">
        <f t="shared" si="4"/>
        <v>-967.43284048334056</v>
      </c>
      <c r="F34" s="5">
        <f t="shared" si="7"/>
        <v>5500.1767597157768</v>
      </c>
      <c r="G34" s="5">
        <v>0</v>
      </c>
      <c r="H34" s="3"/>
      <c r="I34" s="3"/>
      <c r="J34" s="5">
        <v>0</v>
      </c>
      <c r="K34" s="5">
        <f t="shared" si="5"/>
        <v>1049346.2229416829</v>
      </c>
      <c r="L34" s="5">
        <f t="shared" si="0"/>
        <v>1049346.2229416829</v>
      </c>
      <c r="M34" s="16">
        <f t="shared" si="8"/>
        <v>84956.409252391575</v>
      </c>
      <c r="N34" s="17">
        <f t="shared" si="9"/>
        <v>8.3390114355828188E-2</v>
      </c>
      <c r="O34" s="16">
        <f t="shared" si="6"/>
        <v>54392.927030789237</v>
      </c>
    </row>
    <row r="35" spans="1:15" x14ac:dyDescent="0.2">
      <c r="A35" s="3">
        <v>2050</v>
      </c>
      <c r="B35" s="4">
        <f>B8</f>
        <v>0.03</v>
      </c>
      <c r="C35" s="5">
        <v>0</v>
      </c>
      <c r="D35" s="5">
        <v>0</v>
      </c>
      <c r="E35" s="5">
        <f t="shared" si="4"/>
        <v>-996.45582569784085</v>
      </c>
      <c r="F35" s="5">
        <f t="shared" si="7"/>
        <v>5665.1820625072505</v>
      </c>
      <c r="G35" s="5">
        <v>0</v>
      </c>
      <c r="H35" s="3"/>
      <c r="I35" s="3"/>
      <c r="J35" s="5">
        <v>0</v>
      </c>
      <c r="K35" s="5">
        <f t="shared" si="5"/>
        <v>1080826.6096299335</v>
      </c>
      <c r="L35" s="5">
        <f t="shared" si="0"/>
        <v>1080826.6096299335</v>
      </c>
      <c r="M35" s="16">
        <f t="shared" si="8"/>
        <v>87505.101529963504</v>
      </c>
      <c r="N35" s="17">
        <f t="shared" si="9"/>
        <v>8.3390114355828368E-2</v>
      </c>
      <c r="O35" s="16">
        <f t="shared" si="6"/>
        <v>56024.714841712921</v>
      </c>
    </row>
    <row r="36" spans="1:15" x14ac:dyDescent="0.2">
      <c r="A36" s="3">
        <v>2051</v>
      </c>
      <c r="B36" s="4">
        <f>B8</f>
        <v>0.03</v>
      </c>
      <c r="C36" s="5">
        <v>0</v>
      </c>
      <c r="D36" s="5">
        <v>0</v>
      </c>
      <c r="E36" s="5">
        <f t="shared" si="4"/>
        <v>-1026.3495004687761</v>
      </c>
      <c r="F36" s="5">
        <f t="shared" si="7"/>
        <v>5835.1375243824677</v>
      </c>
      <c r="G36" s="5">
        <v>0</v>
      </c>
      <c r="H36" s="3"/>
      <c r="I36" s="3"/>
      <c r="J36" s="5">
        <v>0</v>
      </c>
      <c r="K36" s="5">
        <f t="shared" si="5"/>
        <v>1113251.4079188316</v>
      </c>
      <c r="L36" s="5">
        <f t="shared" si="0"/>
        <v>1113251.4079188316</v>
      </c>
      <c r="M36" s="16">
        <f t="shared" si="8"/>
        <v>90130.254575862375</v>
      </c>
      <c r="N36" s="17">
        <f t="shared" si="9"/>
        <v>8.3390114355828326E-2</v>
      </c>
      <c r="O36" s="16">
        <f t="shared" si="6"/>
        <v>57705.456286964305</v>
      </c>
    </row>
    <row r="37" spans="1:15" x14ac:dyDescent="0.2">
      <c r="A37" s="3">
        <v>2052</v>
      </c>
      <c r="B37" s="4">
        <f>B8</f>
        <v>0.03</v>
      </c>
      <c r="C37" s="5">
        <v>0</v>
      </c>
      <c r="D37" s="5">
        <v>0</v>
      </c>
      <c r="E37" s="5">
        <f t="shared" si="4"/>
        <v>-1057.1399854828394</v>
      </c>
      <c r="F37" s="5">
        <f t="shared" si="7"/>
        <v>6010.1916501139422</v>
      </c>
      <c r="G37" s="5">
        <v>0</v>
      </c>
      <c r="H37" s="3"/>
      <c r="I37" s="3"/>
      <c r="J37" s="5">
        <v>0</v>
      </c>
      <c r="K37" s="5">
        <f t="shared" si="5"/>
        <v>1146648.9501563965</v>
      </c>
      <c r="L37" s="5">
        <f t="shared" si="0"/>
        <v>1146648.9501563965</v>
      </c>
      <c r="M37" s="16">
        <f t="shared" si="8"/>
        <v>92834.162213138159</v>
      </c>
      <c r="N37" s="17">
        <f t="shared" si="9"/>
        <v>8.3390114355828243E-2</v>
      </c>
      <c r="O37" s="16">
        <f t="shared" si="6"/>
        <v>59436.61997557323</v>
      </c>
    </row>
    <row r="38" spans="1:15" x14ac:dyDescent="0.2">
      <c r="A38" s="3">
        <v>2053</v>
      </c>
      <c r="B38" s="4">
        <f>B8</f>
        <v>0.03</v>
      </c>
      <c r="C38" s="5">
        <v>0</v>
      </c>
      <c r="D38" s="5">
        <v>0</v>
      </c>
      <c r="E38" s="5">
        <f t="shared" si="4"/>
        <v>-1088.8541850473246</v>
      </c>
      <c r="F38" s="5">
        <f t="shared" si="7"/>
        <v>6190.4973996173603</v>
      </c>
      <c r="G38" s="5">
        <v>0</v>
      </c>
      <c r="H38" s="3"/>
      <c r="I38" s="3"/>
      <c r="J38" s="5">
        <v>0</v>
      </c>
      <c r="K38" s="5">
        <f t="shared" si="5"/>
        <v>1181048.4186610884</v>
      </c>
      <c r="L38" s="5">
        <f t="shared" si="0"/>
        <v>1181048.4186610884</v>
      </c>
      <c r="M38" s="16">
        <f t="shared" si="8"/>
        <v>95619.187079532392</v>
      </c>
      <c r="N38" s="17">
        <f t="shared" si="9"/>
        <v>8.3390114355828326E-2</v>
      </c>
      <c r="O38" s="16">
        <f t="shared" si="6"/>
        <v>61219.71857484043</v>
      </c>
    </row>
    <row r="39" spans="1:15" x14ac:dyDescent="0.2">
      <c r="A39" s="3">
        <v>2054</v>
      </c>
      <c r="B39" s="4">
        <f>B8</f>
        <v>0.03</v>
      </c>
      <c r="C39" s="5">
        <v>0</v>
      </c>
      <c r="D39" s="5">
        <v>0</v>
      </c>
      <c r="E39" s="5">
        <f t="shared" si="4"/>
        <v>-1121.5198105987442</v>
      </c>
      <c r="F39" s="5">
        <f t="shared" si="7"/>
        <v>6376.2123216058817</v>
      </c>
      <c r="G39" s="5">
        <v>0</v>
      </c>
      <c r="H39" s="3"/>
      <c r="I39" s="3"/>
      <c r="J39" s="5">
        <v>0</v>
      </c>
      <c r="K39" s="5">
        <f t="shared" si="5"/>
        <v>1216479.8712209212</v>
      </c>
      <c r="L39" s="5">
        <f t="shared" si="0"/>
        <v>1216479.8712209212</v>
      </c>
      <c r="M39" s="16">
        <f t="shared" si="8"/>
        <v>98487.762691918353</v>
      </c>
      <c r="N39" s="17">
        <f t="shared" si="9"/>
        <v>8.3390114355828313E-2</v>
      </c>
      <c r="O39" s="16">
        <f t="shared" si="6"/>
        <v>63056.310132085644</v>
      </c>
    </row>
    <row r="40" spans="1:15" x14ac:dyDescent="0.2">
      <c r="A40" s="3">
        <v>2055</v>
      </c>
      <c r="B40" s="4">
        <f>B8</f>
        <v>0.03</v>
      </c>
      <c r="C40" s="5">
        <v>0</v>
      </c>
      <c r="D40" s="5">
        <v>0</v>
      </c>
      <c r="E40" s="5">
        <f t="shared" si="4"/>
        <v>-1155.1654049167066</v>
      </c>
      <c r="F40" s="5">
        <f t="shared" si="7"/>
        <v>6567.498691254058</v>
      </c>
      <c r="G40" s="5">
        <v>0</v>
      </c>
      <c r="H40" s="3"/>
      <c r="I40" s="3"/>
      <c r="J40" s="5">
        <v>0</v>
      </c>
      <c r="K40" s="5">
        <f t="shared" si="5"/>
        <v>1252974.2673575489</v>
      </c>
      <c r="L40" s="5">
        <f t="shared" si="0"/>
        <v>1252974.2673575489</v>
      </c>
      <c r="M40" s="16">
        <f t="shared" si="8"/>
        <v>101442.39557267599</v>
      </c>
      <c r="N40" s="17">
        <f t="shared" si="9"/>
        <v>8.3390114355828368E-2</v>
      </c>
      <c r="O40" s="16">
        <f t="shared" si="6"/>
        <v>64947.999436048223</v>
      </c>
    </row>
    <row r="41" spans="1:15" x14ac:dyDescent="0.2">
      <c r="A41" s="3">
        <v>2056</v>
      </c>
      <c r="B41" s="4">
        <f>B8</f>
        <v>0.03</v>
      </c>
      <c r="C41" s="5">
        <v>0</v>
      </c>
      <c r="D41" s="5">
        <v>0</v>
      </c>
      <c r="E41" s="5">
        <f t="shared" si="4"/>
        <v>-1189.8203670642079</v>
      </c>
      <c r="F41" s="5">
        <f t="shared" si="7"/>
        <v>6764.5236519916798</v>
      </c>
      <c r="G41" s="5">
        <v>0</v>
      </c>
      <c r="H41" s="3"/>
      <c r="I41" s="3"/>
      <c r="J41" s="5">
        <v>0</v>
      </c>
      <c r="K41" s="5">
        <f t="shared" si="5"/>
        <v>1290563.4953782754</v>
      </c>
      <c r="L41" s="5">
        <f t="shared" si="0"/>
        <v>1290563.4953782754</v>
      </c>
      <c r="M41" s="16">
        <f t="shared" si="8"/>
        <v>104485.66743985613</v>
      </c>
      <c r="N41" s="17">
        <f t="shared" si="9"/>
        <v>8.3390114355828257E-2</v>
      </c>
      <c r="O41" s="16">
        <f t="shared" si="6"/>
        <v>66896.43941912966</v>
      </c>
    </row>
    <row r="42" spans="1:15" x14ac:dyDescent="0.2">
      <c r="A42" s="3">
        <v>2057</v>
      </c>
      <c r="B42" s="4">
        <f>B8</f>
        <v>0.03</v>
      </c>
      <c r="C42" s="5">
        <v>0</v>
      </c>
      <c r="D42" s="5">
        <v>0</v>
      </c>
      <c r="E42" s="5">
        <f t="shared" si="4"/>
        <v>-1225.5149780761342</v>
      </c>
      <c r="F42" s="5">
        <f t="shared" si="7"/>
        <v>6967.4593615514304</v>
      </c>
      <c r="G42" s="5">
        <v>0</v>
      </c>
      <c r="H42" s="3"/>
      <c r="I42" s="3"/>
      <c r="J42" s="5">
        <v>0</v>
      </c>
      <c r="K42" s="5">
        <f t="shared" si="5"/>
        <v>1329280.4002396236</v>
      </c>
      <c r="L42" s="5">
        <f t="shared" si="0"/>
        <v>1329280.4002396236</v>
      </c>
      <c r="M42" s="16">
        <f t="shared" si="8"/>
        <v>107620.23746305177</v>
      </c>
      <c r="N42" s="17">
        <f t="shared" si="9"/>
        <v>8.3390114355828229E-2</v>
      </c>
      <c r="O42" s="16">
        <f t="shared" si="6"/>
        <v>68903.332601703558</v>
      </c>
    </row>
    <row r="43" spans="1:15" x14ac:dyDescent="0.2">
      <c r="A43" s="3">
        <v>2058</v>
      </c>
      <c r="B43" s="4">
        <f>B8</f>
        <v>0.03</v>
      </c>
      <c r="C43" s="5">
        <v>0</v>
      </c>
      <c r="D43" s="5">
        <v>0</v>
      </c>
      <c r="E43" s="5">
        <f t="shared" si="4"/>
        <v>-1262.2804274184182</v>
      </c>
      <c r="F43" s="5">
        <f t="shared" si="7"/>
        <v>7176.4831423979731</v>
      </c>
      <c r="G43" s="5">
        <v>0</v>
      </c>
      <c r="H43" s="3"/>
      <c r="I43" s="3"/>
      <c r="J43" s="5">
        <v>0</v>
      </c>
      <c r="K43" s="5">
        <f t="shared" si="5"/>
        <v>1369158.8122468123</v>
      </c>
      <c r="L43" s="5">
        <f t="shared" si="0"/>
        <v>1369158.8122468123</v>
      </c>
      <c r="M43" s="16">
        <f t="shared" si="8"/>
        <v>110848.84458694332</v>
      </c>
      <c r="N43" s="17">
        <f t="shared" si="9"/>
        <v>8.3390114355828215E-2</v>
      </c>
      <c r="O43" s="16">
        <f t="shared" si="6"/>
        <v>70970.432579754663</v>
      </c>
    </row>
    <row r="44" spans="1:15" x14ac:dyDescent="0.2">
      <c r="A44" s="3">
        <v>2059</v>
      </c>
      <c r="B44" s="4">
        <f>B8</f>
        <v>0.03</v>
      </c>
      <c r="C44" s="5">
        <v>0</v>
      </c>
      <c r="D44" s="5">
        <v>0</v>
      </c>
      <c r="E44" s="5">
        <f t="shared" si="4"/>
        <v>-1300.1488402409707</v>
      </c>
      <c r="F44" s="5">
        <f t="shared" si="7"/>
        <v>7391.7776366699127</v>
      </c>
      <c r="G44" s="5">
        <v>0</v>
      </c>
      <c r="H44" s="3"/>
      <c r="I44" s="3"/>
      <c r="J44" s="5">
        <v>0</v>
      </c>
      <c r="K44" s="5">
        <f t="shared" si="5"/>
        <v>1410233.5766142167</v>
      </c>
      <c r="L44" s="5">
        <f t="shared" si="0"/>
        <v>1410233.5766142167</v>
      </c>
      <c r="M44" s="16">
        <f t="shared" si="8"/>
        <v>114174.30992455169</v>
      </c>
      <c r="N44" s="17">
        <f t="shared" si="9"/>
        <v>8.3390114355828271E-2</v>
      </c>
      <c r="O44" s="16">
        <f t="shared" si="6"/>
        <v>73099.545557147299</v>
      </c>
    </row>
    <row r="45" spans="1:15" x14ac:dyDescent="0.2">
      <c r="A45" s="3">
        <v>2060</v>
      </c>
      <c r="B45" s="4">
        <f>B8</f>
        <v>0.03</v>
      </c>
      <c r="C45" s="5">
        <v>0</v>
      </c>
      <c r="D45" s="5">
        <v>0</v>
      </c>
      <c r="E45" s="5">
        <f t="shared" si="4"/>
        <v>-1339.1533054481999</v>
      </c>
      <c r="F45" s="5">
        <f t="shared" si="7"/>
        <v>7613.53096577001</v>
      </c>
      <c r="G45" s="5">
        <v>0</v>
      </c>
      <c r="H45" s="3"/>
      <c r="I45" s="3"/>
      <c r="J45" s="5">
        <v>0</v>
      </c>
      <c r="K45" s="5">
        <f t="shared" si="5"/>
        <v>1452540.5839126431</v>
      </c>
      <c r="L45" s="5">
        <f t="shared" si="0"/>
        <v>1452540.5839126431</v>
      </c>
      <c r="M45" s="16">
        <f t="shared" si="8"/>
        <v>117599.53922228819</v>
      </c>
      <c r="N45" s="17">
        <f t="shared" si="9"/>
        <v>8.3390114355828243E-2</v>
      </c>
      <c r="O45" s="16">
        <f t="shared" si="6"/>
        <v>75292.531923861723</v>
      </c>
    </row>
    <row r="46" spans="1:15" x14ac:dyDescent="0.2">
      <c r="A46" s="3">
        <v>2061</v>
      </c>
      <c r="B46" s="4">
        <f>B8</f>
        <v>0.03</v>
      </c>
      <c r="C46" s="5">
        <v>0</v>
      </c>
      <c r="D46" s="5">
        <v>0</v>
      </c>
      <c r="E46" s="5">
        <f t="shared" si="4"/>
        <v>-1379.3279046116461</v>
      </c>
      <c r="F46" s="5">
        <f t="shared" si="7"/>
        <v>7841.9368947431103</v>
      </c>
      <c r="G46" s="5">
        <v>0</v>
      </c>
      <c r="H46" s="3"/>
      <c r="I46" s="3"/>
      <c r="J46" s="5">
        <v>0</v>
      </c>
      <c r="K46" s="5">
        <f t="shared" si="5"/>
        <v>1496116.8014300226</v>
      </c>
      <c r="L46" s="5">
        <f t="shared" si="0"/>
        <v>1496116.8014300226</v>
      </c>
      <c r="M46" s="16">
        <f t="shared" si="8"/>
        <v>121127.52539895702</v>
      </c>
      <c r="N46" s="17">
        <f t="shared" si="9"/>
        <v>8.3390114355828368E-2</v>
      </c>
      <c r="O46" s="16">
        <f t="shared" si="6"/>
        <v>77551.307881577581</v>
      </c>
    </row>
    <row r="47" spans="1:15" x14ac:dyDescent="0.2">
      <c r="A47" s="3">
        <v>2062</v>
      </c>
      <c r="B47" s="4">
        <f>B8</f>
        <v>0.03</v>
      </c>
      <c r="C47" s="5">
        <v>0</v>
      </c>
      <c r="D47" s="5">
        <v>0</v>
      </c>
      <c r="E47" s="5">
        <f t="shared" si="4"/>
        <v>-1420.7077417499954</v>
      </c>
      <c r="F47" s="5">
        <f t="shared" si="7"/>
        <v>8077.1950015854036</v>
      </c>
      <c r="G47" s="5">
        <v>0</v>
      </c>
      <c r="H47" s="3"/>
      <c r="I47" s="3"/>
      <c r="J47" s="5">
        <v>0</v>
      </c>
      <c r="K47" s="5">
        <f t="shared" si="5"/>
        <v>1541000.3054729232</v>
      </c>
      <c r="L47" s="5">
        <f t="shared" si="0"/>
        <v>1541000.3054729232</v>
      </c>
      <c r="M47" s="16">
        <f t="shared" si="8"/>
        <v>124761.35116092554</v>
      </c>
      <c r="N47" s="17">
        <f t="shared" si="9"/>
        <v>8.3390114355828229E-2</v>
      </c>
      <c r="O47" s="16">
        <f t="shared" si="6"/>
        <v>79877.847118024903</v>
      </c>
    </row>
    <row r="48" spans="1:15" x14ac:dyDescent="0.2">
      <c r="A48" s="3">
        <v>2063</v>
      </c>
      <c r="B48" s="4">
        <f>B8</f>
        <v>0.03</v>
      </c>
      <c r="C48" s="5">
        <v>0</v>
      </c>
      <c r="D48" s="5">
        <v>0</v>
      </c>
      <c r="E48" s="5">
        <f t="shared" si="4"/>
        <v>-1463.3289740024952</v>
      </c>
      <c r="F48" s="5">
        <f t="shared" si="7"/>
        <v>8319.5108516329656</v>
      </c>
      <c r="G48" s="5">
        <v>0</v>
      </c>
      <c r="H48" s="3"/>
      <c r="I48" s="3"/>
      <c r="J48" s="5">
        <v>0</v>
      </c>
      <c r="K48" s="5">
        <f t="shared" si="5"/>
        <v>1587230.314637111</v>
      </c>
      <c r="L48" s="5">
        <f t="shared" si="0"/>
        <v>1587230.314637111</v>
      </c>
      <c r="M48" s="16">
        <f t="shared" si="8"/>
        <v>128504.19169575346</v>
      </c>
      <c r="N48" s="17">
        <f t="shared" si="9"/>
        <v>8.3390114355828326E-2</v>
      </c>
      <c r="O48" s="16">
        <f t="shared" si="6"/>
        <v>82274.182531565632</v>
      </c>
    </row>
    <row r="49" spans="1:15" x14ac:dyDescent="0.2">
      <c r="A49" s="3">
        <v>2064</v>
      </c>
      <c r="B49" s="4">
        <f>B8</f>
        <v>0.03</v>
      </c>
      <c r="C49" s="5">
        <v>0</v>
      </c>
      <c r="D49" s="5">
        <v>0</v>
      </c>
      <c r="E49" s="5">
        <f t="shared" si="4"/>
        <v>-1507.22884322257</v>
      </c>
      <c r="F49" s="5">
        <f t="shared" si="7"/>
        <v>8569.0961771819548</v>
      </c>
      <c r="G49" s="5">
        <v>0</v>
      </c>
      <c r="H49" s="3"/>
      <c r="I49" s="3"/>
      <c r="J49" s="5">
        <v>0</v>
      </c>
      <c r="K49" s="5">
        <f t="shared" si="5"/>
        <v>1634847.2240762245</v>
      </c>
      <c r="L49" s="5">
        <f t="shared" si="0"/>
        <v>1634847.2240762245</v>
      </c>
      <c r="M49" s="16">
        <f t="shared" si="8"/>
        <v>132359.31744662608</v>
      </c>
      <c r="N49" s="17">
        <f t="shared" si="9"/>
        <v>8.339011435582834E-2</v>
      </c>
      <c r="O49" s="16">
        <f t="shared" si="6"/>
        <v>84742.408007512611</v>
      </c>
    </row>
    <row r="50" spans="1:15" x14ac:dyDescent="0.2">
      <c r="A50" s="3">
        <v>2065</v>
      </c>
      <c r="B50" s="4">
        <f>B8</f>
        <v>0.03</v>
      </c>
      <c r="C50" s="5">
        <v>0</v>
      </c>
      <c r="D50" s="5">
        <v>0</v>
      </c>
      <c r="E50" s="5">
        <f t="shared" si="4"/>
        <v>-1552.4457085192471</v>
      </c>
      <c r="F50" s="5">
        <f t="shared" si="7"/>
        <v>8826.1690624974144</v>
      </c>
      <c r="G50" s="5">
        <v>0</v>
      </c>
      <c r="H50" s="3"/>
      <c r="I50" s="3"/>
      <c r="J50" s="5">
        <v>0</v>
      </c>
      <c r="K50" s="5">
        <f t="shared" si="5"/>
        <v>1683892.6407985112</v>
      </c>
      <c r="L50" s="5">
        <f t="shared" si="0"/>
        <v>1683892.6407985112</v>
      </c>
      <c r="M50" s="16">
        <f t="shared" si="8"/>
        <v>136330.09697002475</v>
      </c>
      <c r="N50" s="17">
        <f t="shared" si="9"/>
        <v>8.3390114355828257E-2</v>
      </c>
      <c r="O50" s="16">
        <f t="shared" si="6"/>
        <v>87284.680247738012</v>
      </c>
    </row>
    <row r="51" spans="1:15" x14ac:dyDescent="0.2">
      <c r="A51" s="3">
        <v>2066</v>
      </c>
      <c r="B51" s="4">
        <f>B8</f>
        <v>0.03</v>
      </c>
      <c r="C51" s="5">
        <v>0</v>
      </c>
      <c r="D51" s="5">
        <v>0</v>
      </c>
      <c r="E51" s="5">
        <f t="shared" si="4"/>
        <v>-1599.0190797748246</v>
      </c>
      <c r="F51" s="5">
        <f t="shared" si="7"/>
        <v>9090.9541343723376</v>
      </c>
      <c r="G51" s="5">
        <v>0</v>
      </c>
      <c r="H51" s="3"/>
      <c r="I51" s="3"/>
      <c r="J51" s="5">
        <v>0</v>
      </c>
      <c r="K51" s="5">
        <f t="shared" si="5"/>
        <v>1734409.4200224667</v>
      </c>
      <c r="L51" s="5">
        <f t="shared" si="0"/>
        <v>1734409.4200224667</v>
      </c>
      <c r="M51" s="16">
        <f t="shared" si="8"/>
        <v>140419.99987912562</v>
      </c>
      <c r="N51" s="17">
        <f t="shared" si="9"/>
        <v>8.339011435582834E-2</v>
      </c>
      <c r="O51" s="16">
        <f t="shared" si="6"/>
        <v>89903.220655170153</v>
      </c>
    </row>
    <row r="52" spans="1:15" x14ac:dyDescent="0.2">
      <c r="A52" s="3">
        <v>2067</v>
      </c>
      <c r="B52" s="4">
        <f>B8</f>
        <v>0.03</v>
      </c>
      <c r="C52" s="5">
        <v>0</v>
      </c>
      <c r="D52" s="5">
        <v>0</v>
      </c>
      <c r="E52" s="5">
        <f t="shared" si="4"/>
        <v>-1646.9896521680694</v>
      </c>
      <c r="F52" s="5">
        <f t="shared" si="7"/>
        <v>9363.6827584035073</v>
      </c>
      <c r="G52" s="5">
        <v>0</v>
      </c>
      <c r="H52" s="3"/>
      <c r="I52" s="3"/>
      <c r="J52" s="5">
        <v>0</v>
      </c>
      <c r="K52" s="5">
        <f t="shared" si="5"/>
        <v>1786441.7026231408</v>
      </c>
      <c r="L52" s="5">
        <f t="shared" si="0"/>
        <v>1786441.7026231408</v>
      </c>
      <c r="M52" s="16">
        <f t="shared" si="8"/>
        <v>144632.59987549932</v>
      </c>
      <c r="N52" s="17">
        <f t="shared" si="9"/>
        <v>8.3390114355828285E-2</v>
      </c>
      <c r="O52" s="16">
        <f t="shared" si="6"/>
        <v>92600.317274825255</v>
      </c>
    </row>
    <row r="53" spans="1:15" x14ac:dyDescent="0.2">
      <c r="A53" s="3">
        <v>2068</v>
      </c>
      <c r="B53" s="4">
        <f>B8</f>
        <v>0.03</v>
      </c>
      <c r="C53" s="5">
        <v>0</v>
      </c>
      <c r="D53" s="5">
        <v>0</v>
      </c>
      <c r="E53" s="5">
        <f t="shared" si="4"/>
        <v>-1696.3993417331114</v>
      </c>
      <c r="F53" s="5">
        <f t="shared" si="7"/>
        <v>9644.5932411556132</v>
      </c>
      <c r="G53" s="5">
        <v>0</v>
      </c>
      <c r="H53" s="3"/>
      <c r="I53" s="3"/>
      <c r="J53" s="5">
        <v>0</v>
      </c>
      <c r="K53" s="5">
        <f t="shared" si="5"/>
        <v>1840034.9537018351</v>
      </c>
      <c r="L53" s="5">
        <f t="shared" si="0"/>
        <v>1840034.9537018351</v>
      </c>
      <c r="M53" s="16">
        <f t="shared" si="8"/>
        <v>148971.57787176437</v>
      </c>
      <c r="N53" s="17">
        <f t="shared" si="9"/>
        <v>8.3390114355828326E-2</v>
      </c>
      <c r="O53" s="16">
        <f t="shared" si="6"/>
        <v>95378.326793070024</v>
      </c>
    </row>
    <row r="54" spans="1:15" x14ac:dyDescent="0.2">
      <c r="A54" s="3">
        <v>2069</v>
      </c>
      <c r="B54" s="4">
        <f>B8</f>
        <v>0.03</v>
      </c>
      <c r="C54" s="5">
        <v>0</v>
      </c>
      <c r="D54" s="5">
        <v>0</v>
      </c>
      <c r="E54" s="5">
        <f t="shared" si="4"/>
        <v>-1747.2913219851048</v>
      </c>
      <c r="F54" s="5">
        <f t="shared" si="7"/>
        <v>9933.9310383902812</v>
      </c>
      <c r="G54" s="5">
        <v>0</v>
      </c>
      <c r="H54" s="3"/>
      <c r="I54" s="3"/>
      <c r="J54" s="5">
        <v>0</v>
      </c>
      <c r="K54" s="5">
        <f t="shared" si="5"/>
        <v>1895236.0023128903</v>
      </c>
      <c r="L54" s="5">
        <f t="shared" si="0"/>
        <v>1895236.0023128903</v>
      </c>
      <c r="M54" s="16">
        <f t="shared" si="8"/>
        <v>153440.72520791725</v>
      </c>
      <c r="N54" s="17">
        <f t="shared" si="9"/>
        <v>8.3390114355828285E-2</v>
      </c>
      <c r="O54" s="16">
        <f t="shared" si="6"/>
        <v>98239.676596862118</v>
      </c>
    </row>
    <row r="55" spans="1:15" x14ac:dyDescent="0.2">
      <c r="A55" s="3">
        <v>2070</v>
      </c>
      <c r="B55" s="4">
        <f>B8</f>
        <v>0.03</v>
      </c>
      <c r="C55" s="5">
        <v>0</v>
      </c>
      <c r="D55" s="5">
        <v>0</v>
      </c>
      <c r="E55" s="5">
        <f t="shared" si="4"/>
        <v>-1799.710061644658</v>
      </c>
      <c r="F55" s="5">
        <f t="shared" si="7"/>
        <v>10231.948969541991</v>
      </c>
      <c r="G55" s="5">
        <v>0</v>
      </c>
      <c r="H55" s="3"/>
      <c r="I55" s="3"/>
      <c r="J55" s="5">
        <v>0</v>
      </c>
      <c r="K55" s="5">
        <f t="shared" si="5"/>
        <v>1952093.0823822771</v>
      </c>
      <c r="L55" s="5">
        <f t="shared" si="0"/>
        <v>1952093.0823822771</v>
      </c>
      <c r="M55" s="16">
        <f t="shared" si="8"/>
        <v>158043.94696415483</v>
      </c>
      <c r="N55" s="17">
        <f t="shared" si="9"/>
        <v>8.3390114355828326E-2</v>
      </c>
      <c r="O55" s="16">
        <f t="shared" si="6"/>
        <v>101186.86689476798</v>
      </c>
    </row>
    <row r="56" spans="1:15" x14ac:dyDescent="0.2">
      <c r="A56" s="3">
        <v>2071</v>
      </c>
      <c r="B56" s="4">
        <f>B8</f>
        <v>0.03</v>
      </c>
      <c r="C56" s="5">
        <v>0</v>
      </c>
      <c r="D56" s="5">
        <v>0</v>
      </c>
      <c r="E56" s="5">
        <f t="shared" si="4"/>
        <v>-1853.7013634939979</v>
      </c>
      <c r="F56" s="5">
        <f t="shared" si="7"/>
        <v>10538.90743862825</v>
      </c>
      <c r="G56" s="5">
        <v>0</v>
      </c>
      <c r="H56" s="3"/>
      <c r="I56" s="3"/>
      <c r="J56" s="5">
        <v>0</v>
      </c>
      <c r="K56" s="5">
        <f t="shared" si="5"/>
        <v>2010655.8748537456</v>
      </c>
      <c r="L56" s="5">
        <f t="shared" si="0"/>
        <v>2010655.8748537456</v>
      </c>
      <c r="M56" s="16">
        <f t="shared" si="8"/>
        <v>162785.26537307948</v>
      </c>
      <c r="N56" s="17">
        <f t="shared" si="9"/>
        <v>8.3390114355828326E-2</v>
      </c>
      <c r="O56" s="16">
        <f t="shared" si="6"/>
        <v>104222.47290161104</v>
      </c>
    </row>
    <row r="57" spans="1:15" x14ac:dyDescent="0.2">
      <c r="A57" s="3">
        <v>2072</v>
      </c>
      <c r="B57" s="4">
        <f>B8</f>
        <v>0.03</v>
      </c>
      <c r="C57" s="5">
        <v>0</v>
      </c>
      <c r="D57" s="5">
        <v>0</v>
      </c>
      <c r="E57" s="5">
        <f t="shared" si="4"/>
        <v>-1909.3124043988178</v>
      </c>
      <c r="F57" s="5">
        <f t="shared" si="7"/>
        <v>10855.074661787097</v>
      </c>
      <c r="G57" s="5">
        <v>0</v>
      </c>
      <c r="H57" s="3"/>
      <c r="I57" s="3"/>
      <c r="J57" s="5">
        <v>0</v>
      </c>
      <c r="K57" s="5">
        <f t="shared" si="5"/>
        <v>2070975.5510993579</v>
      </c>
      <c r="L57" s="5">
        <f t="shared" si="0"/>
        <v>2070975.5510993579</v>
      </c>
      <c r="M57" s="16">
        <f t="shared" si="8"/>
        <v>167668.82333427167</v>
      </c>
      <c r="N57" s="17">
        <f t="shared" si="9"/>
        <v>8.3390114355828215E-2</v>
      </c>
      <c r="O57" s="16">
        <f t="shared" si="6"/>
        <v>107349.14708865936</v>
      </c>
    </row>
    <row r="58" spans="1:15" x14ac:dyDescent="0.2">
      <c r="A58" s="3">
        <v>2073</v>
      </c>
      <c r="B58" s="4">
        <f>B8</f>
        <v>0.03</v>
      </c>
      <c r="C58" s="5">
        <v>0</v>
      </c>
      <c r="D58" s="5">
        <v>0</v>
      </c>
      <c r="E58" s="5">
        <f t="shared" si="4"/>
        <v>-1966.5917765307825</v>
      </c>
      <c r="F58" s="5">
        <f t="shared" si="7"/>
        <v>11180.72690164071</v>
      </c>
      <c r="G58" s="5">
        <v>0</v>
      </c>
      <c r="H58" s="3"/>
      <c r="I58" s="3"/>
      <c r="J58" s="5">
        <v>0</v>
      </c>
      <c r="K58" s="5">
        <f t="shared" si="5"/>
        <v>2133104.8176323385</v>
      </c>
      <c r="L58" s="5">
        <f t="shared" si="0"/>
        <v>2133104.8176323385</v>
      </c>
      <c r="M58" s="16">
        <f t="shared" si="8"/>
        <v>172698.88803429974</v>
      </c>
      <c r="N58" s="17">
        <f t="shared" si="9"/>
        <v>8.3390114355828188E-2</v>
      </c>
      <c r="O58" s="16">
        <f t="shared" si="6"/>
        <v>110569.62150131914</v>
      </c>
    </row>
    <row r="59" spans="1:15" x14ac:dyDescent="0.2">
      <c r="A59" s="3">
        <v>2074</v>
      </c>
      <c r="B59" s="4">
        <f>B8</f>
        <v>0.03</v>
      </c>
      <c r="C59" s="5">
        <v>0</v>
      </c>
      <c r="D59" s="5">
        <v>0</v>
      </c>
      <c r="E59" s="5">
        <f t="shared" si="4"/>
        <v>-2025.589529826706</v>
      </c>
      <c r="F59" s="5">
        <f t="shared" si="7"/>
        <v>11516.148708689932</v>
      </c>
      <c r="G59" s="5">
        <v>0</v>
      </c>
      <c r="H59" s="3"/>
      <c r="I59" s="3"/>
      <c r="J59" s="5">
        <v>0</v>
      </c>
      <c r="K59" s="5">
        <f t="shared" si="5"/>
        <v>2197097.9621613086</v>
      </c>
      <c r="L59" s="5">
        <f t="shared" si="0"/>
        <v>2197097.9621613086</v>
      </c>
      <c r="M59" s="16">
        <f t="shared" si="8"/>
        <v>177879.85467532882</v>
      </c>
      <c r="N59" s="17">
        <f t="shared" si="9"/>
        <v>8.3390114355828229E-2</v>
      </c>
      <c r="O59" s="16">
        <f t="shared" si="6"/>
        <v>113886.71014635872</v>
      </c>
    </row>
    <row r="60" spans="1:15" x14ac:dyDescent="0.2">
      <c r="A60" s="3">
        <v>2075</v>
      </c>
      <c r="B60" s="4">
        <f>B8</f>
        <v>0.03</v>
      </c>
      <c r="C60" s="5">
        <v>0</v>
      </c>
      <c r="D60" s="5">
        <v>0</v>
      </c>
      <c r="E60" s="5">
        <f t="shared" si="4"/>
        <v>-2086.3572157215071</v>
      </c>
      <c r="F60" s="5">
        <f t="shared" si="7"/>
        <v>11861.63316995063</v>
      </c>
      <c r="G60" s="5">
        <v>0</v>
      </c>
      <c r="H60" s="3"/>
      <c r="I60" s="3"/>
      <c r="J60" s="5">
        <v>0</v>
      </c>
      <c r="K60" s="5">
        <f t="shared" si="5"/>
        <v>2263010.9010261479</v>
      </c>
      <c r="L60" s="5">
        <f t="shared" si="0"/>
        <v>2263010.9010261479</v>
      </c>
      <c r="M60" s="16">
        <f t="shared" si="8"/>
        <v>183216.25031558872</v>
      </c>
      <c r="N60" s="17">
        <f t="shared" si="9"/>
        <v>8.3390114355828243E-2</v>
      </c>
      <c r="O60" s="16">
        <f t="shared" si="6"/>
        <v>117303.31145074946</v>
      </c>
    </row>
    <row r="61" spans="1:15" x14ac:dyDescent="0.2">
      <c r="A61" s="3">
        <v>2076</v>
      </c>
      <c r="B61" s="4">
        <f>B8</f>
        <v>0.03</v>
      </c>
      <c r="C61" s="5">
        <v>0</v>
      </c>
      <c r="D61" s="5">
        <v>0</v>
      </c>
      <c r="E61" s="5">
        <f t="shared" si="4"/>
        <v>-2148.9479321931526</v>
      </c>
      <c r="F61" s="5">
        <f t="shared" si="7"/>
        <v>12217.482165049149</v>
      </c>
      <c r="G61" s="5">
        <v>0</v>
      </c>
      <c r="H61" s="3"/>
      <c r="I61" s="3"/>
      <c r="J61" s="5">
        <v>0</v>
      </c>
      <c r="K61" s="5">
        <f t="shared" si="5"/>
        <v>2330901.2280569323</v>
      </c>
      <c r="L61" s="5">
        <f t="shared" si="0"/>
        <v>2330901.2280569323</v>
      </c>
      <c r="M61" s="16">
        <f t="shared" si="8"/>
        <v>188712.73782505642</v>
      </c>
      <c r="N61" s="17">
        <f t="shared" si="9"/>
        <v>8.3390114355828257E-2</v>
      </c>
      <c r="O61" s="16">
        <f t="shared" si="6"/>
        <v>120822.41079427196</v>
      </c>
    </row>
    <row r="62" spans="1:15" x14ac:dyDescent="0.2">
      <c r="A62" s="3">
        <v>2077</v>
      </c>
      <c r="B62" s="4">
        <f>B8</f>
        <v>0.03</v>
      </c>
      <c r="C62" s="5">
        <v>0</v>
      </c>
      <c r="D62" s="5">
        <v>0</v>
      </c>
      <c r="E62" s="5">
        <f t="shared" si="4"/>
        <v>-2213.4163701589473</v>
      </c>
      <c r="F62" s="5">
        <f t="shared" si="7"/>
        <v>12584.006630000624</v>
      </c>
      <c r="G62" s="5">
        <v>0</v>
      </c>
      <c r="H62" s="3"/>
      <c r="I62" s="3"/>
      <c r="J62" s="5">
        <v>0</v>
      </c>
      <c r="K62" s="5">
        <f t="shared" si="5"/>
        <v>2400828.2648986406</v>
      </c>
      <c r="L62" s="5">
        <f t="shared" si="0"/>
        <v>2400828.2648986406</v>
      </c>
      <c r="M62" s="16">
        <f t="shared" si="8"/>
        <v>194374.11995980836</v>
      </c>
      <c r="N62" s="17">
        <f t="shared" si="9"/>
        <v>8.3390114355828368E-2</v>
      </c>
      <c r="O62" s="16">
        <f t="shared" si="6"/>
        <v>124447.08311810011</v>
      </c>
    </row>
    <row r="63" spans="1:15" x14ac:dyDescent="0.2">
      <c r="A63" s="3">
        <v>2078</v>
      </c>
      <c r="B63" s="4">
        <f>B8</f>
        <v>0.03</v>
      </c>
      <c r="C63" s="5">
        <v>0</v>
      </c>
      <c r="D63" s="5">
        <v>0</v>
      </c>
      <c r="E63" s="5">
        <f t="shared" si="4"/>
        <v>-2279.8188612637159</v>
      </c>
      <c r="F63" s="5">
        <f t="shared" si="7"/>
        <v>12961.526828900644</v>
      </c>
      <c r="G63" s="5">
        <v>0</v>
      </c>
      <c r="H63" s="3"/>
      <c r="I63" s="3"/>
      <c r="J63" s="5">
        <v>0</v>
      </c>
      <c r="K63" s="5">
        <f t="shared" si="5"/>
        <v>2472853.1128455997</v>
      </c>
      <c r="L63" s="5">
        <f t="shared" si="0"/>
        <v>2472853.1128455997</v>
      </c>
      <c r="M63" s="16">
        <f t="shared" si="8"/>
        <v>200205.34355860221</v>
      </c>
      <c r="N63" s="17">
        <f t="shared" si="9"/>
        <v>8.3390114355828188E-2</v>
      </c>
      <c r="O63" s="16">
        <f t="shared" si="6"/>
        <v>128180.49561164314</v>
      </c>
    </row>
    <row r="64" spans="1:15" x14ac:dyDescent="0.2">
      <c r="A64" s="3">
        <v>2079</v>
      </c>
      <c r="B64" s="4">
        <f>B8</f>
        <v>0.03</v>
      </c>
      <c r="C64" s="5">
        <v>0</v>
      </c>
      <c r="D64" s="5">
        <v>0</v>
      </c>
      <c r="E64" s="5">
        <f t="shared" si="4"/>
        <v>-2348.2134271016275</v>
      </c>
      <c r="F64" s="5">
        <f t="shared" si="7"/>
        <v>13350.372633767664</v>
      </c>
      <c r="G64" s="5">
        <v>0</v>
      </c>
      <c r="H64" s="3"/>
      <c r="I64" s="3"/>
      <c r="J64" s="5">
        <v>0</v>
      </c>
      <c r="K64" s="5">
        <f t="shared" si="5"/>
        <v>2547038.7062309678</v>
      </c>
      <c r="L64" s="5">
        <f t="shared" si="0"/>
        <v>2547038.7062309678</v>
      </c>
      <c r="M64" s="16">
        <f t="shared" si="8"/>
        <v>206211.50386536054</v>
      </c>
      <c r="N64" s="17">
        <f t="shared" si="9"/>
        <v>8.3390114355828299E-2</v>
      </c>
      <c r="O64" s="16">
        <f t="shared" si="6"/>
        <v>132025.91047999242</v>
      </c>
    </row>
    <row r="65" spans="1:15" x14ac:dyDescent="0.2">
      <c r="A65" s="3">
        <v>2080</v>
      </c>
      <c r="B65" s="4">
        <f>B8</f>
        <v>0.03</v>
      </c>
      <c r="C65" s="5">
        <v>0</v>
      </c>
      <c r="D65" s="5">
        <v>0</v>
      </c>
      <c r="E65" s="5">
        <f t="shared" si="4"/>
        <v>-2418.6598299146763</v>
      </c>
      <c r="F65" s="5">
        <f t="shared" si="7"/>
        <v>13750.883812780694</v>
      </c>
      <c r="G65" s="5">
        <v>0</v>
      </c>
      <c r="H65" s="3"/>
      <c r="I65" s="3"/>
      <c r="J65" s="5">
        <v>0</v>
      </c>
      <c r="K65" s="5">
        <f t="shared" si="5"/>
        <v>2623449.8674178971</v>
      </c>
      <c r="L65" s="5">
        <f t="shared" si="0"/>
        <v>2623449.8674178971</v>
      </c>
      <c r="M65" s="16">
        <f t="shared" si="8"/>
        <v>212397.84898132153</v>
      </c>
      <c r="N65" s="17">
        <f t="shared" si="9"/>
        <v>8.3390114355828368E-2</v>
      </c>
      <c r="O65" s="16">
        <f t="shared" si="6"/>
        <v>135986.6877943922</v>
      </c>
    </row>
    <row r="66" spans="1:15" x14ac:dyDescent="0.2">
      <c r="A66" s="3">
        <v>2081</v>
      </c>
      <c r="B66" s="4">
        <f>B8</f>
        <v>0.03</v>
      </c>
      <c r="C66" s="5">
        <v>0</v>
      </c>
      <c r="D66" s="5">
        <v>0</v>
      </c>
      <c r="E66" s="5">
        <f t="shared" si="4"/>
        <v>-2491.2196248121168</v>
      </c>
      <c r="F66" s="5">
        <f t="shared" si="7"/>
        <v>14163.410327164114</v>
      </c>
      <c r="G66" s="5">
        <v>0</v>
      </c>
      <c r="H66" s="3"/>
      <c r="I66" s="3"/>
      <c r="J66" s="5">
        <v>0</v>
      </c>
      <c r="K66" s="5">
        <f t="shared" si="5"/>
        <v>2702153.363440434</v>
      </c>
      <c r="L66" s="5">
        <f t="shared" ref="L66" si="10">J66+K66</f>
        <v>2702153.363440434</v>
      </c>
      <c r="M66" s="16">
        <f t="shared" si="8"/>
        <v>218769.78445076087</v>
      </c>
      <c r="N66" s="17">
        <f t="shared" si="9"/>
        <v>8.3390114355828243E-2</v>
      </c>
      <c r="O66" s="16">
        <f t="shared" si="6"/>
        <v>140066.28842822398</v>
      </c>
    </row>
    <row r="67" spans="1:1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2018-01-02T11:50:02Z</dcterms:modified>
</cp:coreProperties>
</file>