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0" windowWidth="25600" windowHeight="16000" xr2:uid="{6B2BACE4-D29B-AC4D-90BF-6B88B76DFC1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L8" i="1" l="1"/>
  <c r="G9" i="1" l="1"/>
  <c r="G10" i="1"/>
  <c r="G11" i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8" i="1"/>
  <c r="O4" i="1" l="1"/>
  <c r="P3" i="1"/>
  <c r="P4" i="1"/>
  <c r="P5" i="1"/>
  <c r="P6" i="1"/>
  <c r="P7" i="1"/>
  <c r="P8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3" i="1"/>
  <c r="B4" i="1"/>
  <c r="B5" i="1"/>
  <c r="B6" i="1"/>
  <c r="B7" i="1"/>
  <c r="E7" i="1" l="1"/>
  <c r="E6" i="1" l="1"/>
  <c r="G5" i="1" l="1"/>
  <c r="E5" i="1"/>
  <c r="H4" i="1" l="1"/>
  <c r="E4" i="1"/>
  <c r="E3" i="1"/>
  <c r="E2" i="1" l="1"/>
  <c r="G3" i="1"/>
  <c r="E8" i="1" l="1"/>
  <c r="E9" i="1" s="1"/>
  <c r="F8" i="1"/>
  <c r="F9" i="1" s="1"/>
  <c r="M4" i="1"/>
  <c r="N4" i="1" s="1"/>
  <c r="M3" i="1"/>
  <c r="N3" i="1" s="1"/>
  <c r="O3" i="1" s="1"/>
  <c r="I4" i="1"/>
  <c r="J4" i="1"/>
  <c r="K4" i="1"/>
  <c r="I3" i="1"/>
  <c r="J3" i="1"/>
  <c r="K3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2" i="1"/>
  <c r="J2" i="1"/>
  <c r="K2" i="1"/>
  <c r="M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M5" i="1"/>
  <c r="N5" i="1" s="1"/>
  <c r="M6" i="1" l="1"/>
  <c r="N6" i="1" s="1"/>
  <c r="O5" i="1"/>
  <c r="M7" i="1" l="1"/>
  <c r="N7" i="1" s="1"/>
  <c r="O6" i="1"/>
  <c r="L9" i="1" l="1"/>
  <c r="M8" i="1"/>
  <c r="O7" i="1"/>
  <c r="N8" i="1" l="1"/>
  <c r="L10" i="1"/>
  <c r="M9" i="1"/>
  <c r="P9" i="1"/>
  <c r="O8" i="1"/>
  <c r="N9" i="1" l="1"/>
  <c r="L11" i="1"/>
  <c r="M10" i="1"/>
  <c r="P10" i="1"/>
  <c r="O9" i="1"/>
  <c r="N10" i="1" l="1"/>
  <c r="M11" i="1"/>
  <c r="L12" i="1"/>
  <c r="P11" i="1"/>
  <c r="O10" i="1"/>
  <c r="N11" i="1" l="1"/>
  <c r="L13" i="1"/>
  <c r="M12" i="1"/>
  <c r="O11" i="1"/>
  <c r="P12" i="1"/>
  <c r="N12" i="1" l="1"/>
  <c r="M13" i="1"/>
  <c r="L14" i="1"/>
  <c r="P13" i="1"/>
  <c r="O12" i="1"/>
  <c r="N13" i="1" l="1"/>
  <c r="L15" i="1"/>
  <c r="M14" i="1"/>
  <c r="P14" i="1"/>
  <c r="O13" i="1"/>
  <c r="N14" i="1" l="1"/>
  <c r="L16" i="1"/>
  <c r="M15" i="1"/>
  <c r="P15" i="1"/>
  <c r="O14" i="1"/>
  <c r="N15" i="1" l="1"/>
  <c r="L17" i="1"/>
  <c r="M16" i="1"/>
  <c r="N16" i="1" s="1"/>
  <c r="O15" i="1"/>
  <c r="P16" i="1"/>
  <c r="M17" i="1" l="1"/>
  <c r="L18" i="1"/>
  <c r="P17" i="1"/>
  <c r="O16" i="1"/>
  <c r="N17" i="1" l="1"/>
  <c r="O17" i="1" s="1"/>
  <c r="L19" i="1"/>
  <c r="M18" i="1"/>
  <c r="P18" i="1"/>
  <c r="N18" i="1" l="1"/>
  <c r="L20" i="1"/>
  <c r="M19" i="1"/>
  <c r="P19" i="1"/>
  <c r="O18" i="1"/>
  <c r="N19" i="1" l="1"/>
  <c r="O19" i="1" s="1"/>
  <c r="L21" i="1"/>
  <c r="M20" i="1"/>
  <c r="P20" i="1"/>
  <c r="N20" i="1" l="1"/>
  <c r="M21" i="1"/>
  <c r="L22" i="1"/>
  <c r="P21" i="1"/>
  <c r="O20" i="1"/>
  <c r="N21" i="1" l="1"/>
  <c r="L23" i="1"/>
  <c r="M22" i="1"/>
  <c r="P22" i="1"/>
  <c r="O21" i="1"/>
  <c r="N22" i="1" l="1"/>
  <c r="L24" i="1"/>
  <c r="M23" i="1"/>
  <c r="P23" i="1"/>
  <c r="O22" i="1"/>
  <c r="N23" i="1" l="1"/>
  <c r="L25" i="1"/>
  <c r="M24" i="1"/>
  <c r="N24" i="1" s="1"/>
  <c r="O23" i="1"/>
  <c r="P24" i="1"/>
  <c r="M25" i="1" l="1"/>
  <c r="L26" i="1"/>
  <c r="P25" i="1"/>
  <c r="O24" i="1"/>
  <c r="N25" i="1" l="1"/>
  <c r="L27" i="1"/>
  <c r="M26" i="1"/>
  <c r="P26" i="1"/>
  <c r="O25" i="1"/>
  <c r="N26" i="1" l="1"/>
  <c r="L28" i="1"/>
  <c r="M27" i="1"/>
  <c r="P27" i="1"/>
  <c r="O26" i="1"/>
  <c r="N27" i="1" l="1"/>
  <c r="L29" i="1"/>
  <c r="M28" i="1"/>
  <c r="O27" i="1"/>
  <c r="P28" i="1"/>
  <c r="N28" i="1" l="1"/>
  <c r="M29" i="1"/>
  <c r="L30" i="1"/>
  <c r="P29" i="1"/>
  <c r="O28" i="1"/>
  <c r="N29" i="1" l="1"/>
  <c r="O29" i="1" s="1"/>
  <c r="L31" i="1"/>
  <c r="M30" i="1"/>
  <c r="P30" i="1"/>
  <c r="N30" i="1" l="1"/>
  <c r="O30" i="1" s="1"/>
  <c r="L32" i="1"/>
  <c r="M31" i="1"/>
  <c r="P31" i="1"/>
  <c r="N31" i="1" l="1"/>
  <c r="L33" i="1"/>
  <c r="M32" i="1"/>
  <c r="O31" i="1"/>
  <c r="P32" i="1"/>
  <c r="N32" i="1" l="1"/>
  <c r="M33" i="1"/>
  <c r="L34" i="1"/>
  <c r="P33" i="1"/>
  <c r="O32" i="1"/>
  <c r="N33" i="1" l="1"/>
  <c r="O33" i="1" s="1"/>
  <c r="L35" i="1"/>
  <c r="M34" i="1"/>
  <c r="P34" i="1"/>
  <c r="N34" i="1" l="1"/>
  <c r="L36" i="1"/>
  <c r="M35" i="1"/>
  <c r="P35" i="1"/>
  <c r="O34" i="1"/>
  <c r="N35" i="1" l="1"/>
  <c r="L37" i="1"/>
  <c r="M36" i="1"/>
  <c r="N36" i="1" s="1"/>
  <c r="O35" i="1"/>
  <c r="P36" i="1"/>
  <c r="M37" i="1" l="1"/>
  <c r="L38" i="1"/>
  <c r="P37" i="1"/>
  <c r="O36" i="1"/>
  <c r="N37" i="1" l="1"/>
  <c r="L39" i="1"/>
  <c r="M38" i="1"/>
  <c r="P38" i="1"/>
  <c r="O37" i="1"/>
  <c r="N38" i="1" l="1"/>
  <c r="L40" i="1"/>
  <c r="M39" i="1"/>
  <c r="P39" i="1"/>
  <c r="O38" i="1"/>
  <c r="N39" i="1" l="1"/>
  <c r="L41" i="1"/>
  <c r="M40" i="1"/>
  <c r="O39" i="1"/>
  <c r="P40" i="1"/>
  <c r="N40" i="1" l="1"/>
  <c r="M41" i="1"/>
  <c r="L42" i="1"/>
  <c r="P41" i="1"/>
  <c r="O40" i="1"/>
  <c r="N41" i="1" l="1"/>
  <c r="L43" i="1"/>
  <c r="M42" i="1"/>
  <c r="P42" i="1"/>
  <c r="O41" i="1"/>
  <c r="N42" i="1" l="1"/>
  <c r="L44" i="1"/>
  <c r="M43" i="1"/>
  <c r="P43" i="1"/>
  <c r="O42" i="1"/>
  <c r="N43" i="1" l="1"/>
  <c r="O43" i="1" s="1"/>
  <c r="L45" i="1"/>
  <c r="M44" i="1"/>
  <c r="P44" i="1"/>
  <c r="N44" i="1" l="1"/>
  <c r="M45" i="1"/>
  <c r="L46" i="1"/>
  <c r="P45" i="1"/>
  <c r="O44" i="1"/>
  <c r="N45" i="1" l="1"/>
  <c r="L47" i="1"/>
  <c r="M46" i="1"/>
  <c r="P46" i="1"/>
  <c r="O45" i="1"/>
  <c r="N46" i="1" l="1"/>
  <c r="L48" i="1"/>
  <c r="M47" i="1"/>
  <c r="P47" i="1"/>
  <c r="O46" i="1"/>
  <c r="N47" i="1" l="1"/>
  <c r="O47" i="1" s="1"/>
  <c r="L49" i="1"/>
  <c r="M48" i="1"/>
  <c r="P48" i="1"/>
  <c r="N48" i="1" l="1"/>
  <c r="M49" i="1"/>
  <c r="L50" i="1"/>
  <c r="P49" i="1"/>
  <c r="O48" i="1"/>
  <c r="N49" i="1" l="1"/>
  <c r="L51" i="1"/>
  <c r="M50" i="1"/>
  <c r="P50" i="1"/>
  <c r="O49" i="1"/>
  <c r="N50" i="1" l="1"/>
  <c r="O50" i="1" s="1"/>
  <c r="L52" i="1"/>
  <c r="M51" i="1"/>
  <c r="P51" i="1"/>
  <c r="N51" i="1" l="1"/>
  <c r="O51" i="1" s="1"/>
  <c r="L53" i="1"/>
  <c r="M52" i="1"/>
  <c r="P52" i="1"/>
  <c r="N52" i="1" l="1"/>
  <c r="M53" i="1"/>
  <c r="L54" i="1"/>
  <c r="P53" i="1"/>
  <c r="O52" i="1"/>
  <c r="N53" i="1" l="1"/>
  <c r="L55" i="1"/>
  <c r="M54" i="1"/>
  <c r="P54" i="1"/>
  <c r="O53" i="1"/>
  <c r="N54" i="1" l="1"/>
  <c r="O54" i="1" s="1"/>
  <c r="L56" i="1"/>
  <c r="M55" i="1"/>
  <c r="P55" i="1"/>
  <c r="N55" i="1" l="1"/>
  <c r="O55" i="1" s="1"/>
  <c r="L57" i="1"/>
  <c r="M56" i="1"/>
  <c r="P56" i="1"/>
  <c r="N56" i="1" l="1"/>
  <c r="M57" i="1"/>
  <c r="L58" i="1"/>
  <c r="P57" i="1"/>
  <c r="O56" i="1"/>
  <c r="N57" i="1" l="1"/>
  <c r="L59" i="1"/>
  <c r="M58" i="1"/>
  <c r="P58" i="1"/>
  <c r="O57" i="1"/>
  <c r="N58" i="1" l="1"/>
  <c r="L60" i="1"/>
  <c r="M59" i="1"/>
  <c r="P59" i="1"/>
  <c r="O58" i="1"/>
  <c r="N59" i="1" l="1"/>
  <c r="L61" i="1"/>
  <c r="M60" i="1"/>
  <c r="O59" i="1"/>
  <c r="P60" i="1"/>
  <c r="N60" i="1" l="1"/>
  <c r="O60" i="1" s="1"/>
  <c r="M61" i="1"/>
  <c r="L62" i="1"/>
  <c r="P61" i="1"/>
  <c r="N61" i="1" l="1"/>
  <c r="L63" i="1"/>
  <c r="M62" i="1"/>
  <c r="P62" i="1"/>
  <c r="O61" i="1"/>
  <c r="N62" i="1" l="1"/>
  <c r="L64" i="1"/>
  <c r="M63" i="1"/>
  <c r="P63" i="1"/>
  <c r="O62" i="1"/>
  <c r="N63" i="1" l="1"/>
  <c r="O63" i="1" s="1"/>
  <c r="L65" i="1"/>
  <c r="M64" i="1"/>
  <c r="P64" i="1"/>
  <c r="N64" i="1" l="1"/>
  <c r="M65" i="1"/>
  <c r="L66" i="1"/>
  <c r="P65" i="1"/>
  <c r="O64" i="1"/>
  <c r="N65" i="1" l="1"/>
  <c r="O65" i="1" s="1"/>
  <c r="L67" i="1"/>
  <c r="M66" i="1"/>
  <c r="P66" i="1"/>
  <c r="N66" i="1" l="1"/>
  <c r="O66" i="1" s="1"/>
  <c r="L68" i="1"/>
  <c r="M67" i="1"/>
  <c r="P67" i="1"/>
  <c r="N67" i="1" l="1"/>
  <c r="L69" i="1"/>
  <c r="M68" i="1"/>
  <c r="O67" i="1"/>
  <c r="P68" i="1"/>
  <c r="N68" i="1" l="1"/>
  <c r="M69" i="1"/>
  <c r="L70" i="1"/>
  <c r="P69" i="1"/>
  <c r="O68" i="1"/>
  <c r="N69" i="1" l="1"/>
  <c r="O69" i="1" s="1"/>
  <c r="L71" i="1"/>
  <c r="M71" i="1" s="1"/>
  <c r="M70" i="1"/>
  <c r="P70" i="1"/>
  <c r="N70" i="1" l="1"/>
  <c r="O70" i="1"/>
  <c r="N71" i="1" l="1"/>
  <c r="P71" i="1"/>
  <c r="O71" i="1"/>
</calcChain>
</file>

<file path=xl/sharedStrings.xml><?xml version="1.0" encoding="utf-8"?>
<sst xmlns="http://schemas.openxmlformats.org/spreadsheetml/2006/main" count="16" uniqueCount="16">
  <si>
    <t>Year</t>
  </si>
  <si>
    <t>Appreciation</t>
  </si>
  <si>
    <t>Mortgage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</si>
  <si>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</si>
  <si>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</si>
  <si>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</si>
  <si>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</si>
  <si>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</si>
  <si>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</si>
  <si>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</si>
  <si>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</si>
  <si>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Δ Equity</t>
  </si>
  <si>
    <t>Rent</t>
  </si>
  <si>
    <t>Cash Flow</t>
  </si>
  <si>
    <t>Expenses</t>
  </si>
  <si>
    <t>Escrow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</si>
</sst>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44" fontId="1" fillId="0" borderId="0" xfId="1" applyFont="1" applyFill="1"/>
    <xf numFmtId="10" fontId="0" fillId="0" borderId="0" xfId="2" applyNumberFormat="1" applyFont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Sheet1!$M$1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Sheet1!$M$2:$M$42</c:f>
              <c:numCache>
                <c:formatCode>_("$"* #,##0.00_);_("$"* \(#,##0.00\);_("$"* "-"??_);_(@_)</c:formatCode>
                <c:ptCount val="41"/>
                <c:pt idx="0">
                  <c:v>9043</c:v>
                </c:pt>
                <c:pt idx="1">
                  <c:v>30846.510261746647</c:v>
                </c:pt>
                <c:pt idx="2">
                  <c:v>26374.217176367121</c:v>
                </c:pt>
                <c:pt idx="3">
                  <c:v>123134.09473566513</c:v>
                </c:pt>
                <c:pt idx="4">
                  <c:v>172134.40054203506</c:v>
                </c:pt>
                <c:pt idx="5">
                  <c:v>254383.68589562771</c:v>
                </c:pt>
                <c:pt idx="6">
                  <c:v>278360.80624028342</c:v>
                </c:pt>
                <c:pt idx="7">
                  <c:v>303099.03198099724</c:v>
                </c:pt>
                <c:pt idx="8">
                  <c:v>328622.68268612714</c:v>
                </c:pt>
                <c:pt idx="9">
                  <c:v>354956.86037803092</c:v>
                </c:pt>
                <c:pt idx="10">
                  <c:v>382127.47488700261</c:v>
                </c:pt>
                <c:pt idx="11">
                  <c:v>410161.27003270423</c:v>
                </c:pt>
                <c:pt idx="12">
                  <c:v>439085.85066029528</c:v>
                </c:pt>
                <c:pt idx="13">
                  <c:v>468929.71055936639</c:v>
                </c:pt>
                <c:pt idx="14">
                  <c:v>499722.26129471022</c:v>
                </c:pt>
                <c:pt idx="15">
                  <c:v>531493.861978926</c:v>
                </c:pt>
                <c:pt idx="16">
                  <c:v>564275.85001785075</c:v>
                </c:pt>
                <c:pt idx="17">
                  <c:v>598100.57286083105</c:v>
                </c:pt>
                <c:pt idx="18">
                  <c:v>633001.42078891792</c:v>
                </c:pt>
                <c:pt idx="19">
                  <c:v>669012.86077515746</c:v>
                </c:pt>
                <c:pt idx="20">
                  <c:v>706170.47145228775</c:v>
                </c:pt>
                <c:pt idx="21">
                  <c:v>744510.97922432155</c:v>
                </c:pt>
                <c:pt idx="22">
                  <c:v>784072.29555970384</c:v>
                </c:pt>
                <c:pt idx="23">
                  <c:v>824893.55550498806</c:v>
                </c:pt>
                <c:pt idx="24">
                  <c:v>867015.15745926229</c:v>
                </c:pt>
                <c:pt idx="25">
                  <c:v>910478.80425089307</c:v>
                </c:pt>
                <c:pt idx="26">
                  <c:v>955327.54555954156</c:v>
                </c:pt>
                <c:pt idx="27">
                  <c:v>1001605.8217278217</c:v>
                </c:pt>
                <c:pt idx="28">
                  <c:v>1049359.5090084553</c:v>
                </c:pt>
                <c:pt idx="29">
                  <c:v>1098635.9662942952</c:v>
                </c:pt>
                <c:pt idx="30">
                  <c:v>1149484.0833801648</c:v>
                </c:pt>
                <c:pt idx="31">
                  <c:v>1183968.6058815697</c:v>
                </c:pt>
                <c:pt idx="32">
                  <c:v>1219487.6640580168</c:v>
                </c:pt>
                <c:pt idx="33">
                  <c:v>1256072.2939797575</c:v>
                </c:pt>
                <c:pt idx="34">
                  <c:v>1293754.4627991503</c:v>
                </c:pt>
                <c:pt idx="35">
                  <c:v>1332567.0966831248</c:v>
                </c:pt>
                <c:pt idx="36">
                  <c:v>1372544.1095836186</c:v>
                </c:pt>
                <c:pt idx="37">
                  <c:v>1413720.4328711273</c:v>
                </c:pt>
                <c:pt idx="38">
                  <c:v>1456132.0458572612</c:v>
                </c:pt>
                <c:pt idx="39">
                  <c:v>1499816.0072329789</c:v>
                </c:pt>
                <c:pt idx="40">
                  <c:v>1544810.4874499682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Sheet1!$O$1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Sheet1!$O$2:$O$42</c:f>
              <c:numCache>
                <c:formatCode>0.00%</c:formatCode>
                <c:ptCount val="41"/>
                <c:pt idx="1">
                  <c:v>-1.9899844894673613</c:v>
                </c:pt>
                <c:pt idx="2">
                  <c:v>-0.83289464083204701</c:v>
                </c:pt>
                <c:pt idx="3">
                  <c:v>2.8622513060573893</c:v>
                </c:pt>
                <c:pt idx="4">
                  <c:v>0.3191329411299762</c:v>
                </c:pt>
                <c:pt idx="5">
                  <c:v>0.30040901290364064</c:v>
                </c:pt>
                <c:pt idx="6">
                  <c:v>5.4229839056250617E-2</c:v>
                </c:pt>
                <c:pt idx="7">
                  <c:v>5.3478247608838597E-2</c:v>
                </c:pt>
                <c:pt idx="8">
                  <c:v>5.2826061673247882E-2</c:v>
                </c:pt>
                <c:pt idx="9">
                  <c:v>5.2254779635059853E-2</c:v>
                </c:pt>
                <c:pt idx="10">
                  <c:v>5.1750218067623102E-2</c:v>
                </c:pt>
                <c:pt idx="11">
                  <c:v>6.0409486089226368E-2</c:v>
                </c:pt>
                <c:pt idx="12">
                  <c:v>5.9384982242298885E-2</c:v>
                </c:pt>
                <c:pt idx="13">
                  <c:v>5.8463929419590464E-2</c:v>
                </c:pt>
                <c:pt idx="14">
                  <c:v>5.7631621836611871E-2</c:v>
                </c:pt>
                <c:pt idx="15">
                  <c:v>5.6876010471277043E-2</c:v>
                </c:pt>
                <c:pt idx="16">
                  <c:v>5.6187128946521336E-2</c:v>
                </c:pt>
                <c:pt idx="17">
                  <c:v>5.5556662125287544E-2</c:v>
                </c:pt>
                <c:pt idx="18">
                  <c:v>5.4977617676879482E-2</c:v>
                </c:pt>
                <c:pt idx="19">
                  <c:v>5.4444073037364558E-2</c:v>
                </c:pt>
                <c:pt idx="20">
                  <c:v>5.3950978316404954E-2</c:v>
                </c:pt>
                <c:pt idx="21">
                  <c:v>5.3494001232209251E-2</c:v>
                </c:pt>
                <c:pt idx="22">
                  <c:v>5.3069403977724118E-2</c:v>
                </c:pt>
                <c:pt idx="23">
                  <c:v>5.2673944601415043E-2</c:v>
                </c:pt>
                <c:pt idx="24">
                  <c:v>5.2304797391499583E-2</c:v>
                </c:pt>
                <c:pt idx="25">
                  <c:v>5.1959488124398115E-2</c:v>
                </c:pt>
                <c:pt idx="26">
                  <c:v>5.1635841037461147E-2</c:v>
                </c:pt>
                <c:pt idx="27">
                  <c:v>5.13319351218487E-2</c:v>
                </c:pt>
                <c:pt idx="28">
                  <c:v>5.1046067878826026E-2</c:v>
                </c:pt>
                <c:pt idx="29">
                  <c:v>5.0776725093759995E-2</c:v>
                </c:pt>
                <c:pt idx="30">
                  <c:v>5.0522555493540747E-2</c:v>
                </c:pt>
                <c:pt idx="31">
                  <c:v>5.0033781420764936E-2</c:v>
                </c:pt>
                <c:pt idx="32">
                  <c:v>5.0033781420765075E-2</c:v>
                </c:pt>
                <c:pt idx="33">
                  <c:v>5.0033781420765103E-2</c:v>
                </c:pt>
                <c:pt idx="34">
                  <c:v>5.0033781420765068E-2</c:v>
                </c:pt>
                <c:pt idx="35">
                  <c:v>5.0033781420765013E-2</c:v>
                </c:pt>
                <c:pt idx="36">
                  <c:v>5.0033781420765061E-2</c:v>
                </c:pt>
                <c:pt idx="37">
                  <c:v>5.0033781420765096E-2</c:v>
                </c:pt>
                <c:pt idx="38">
                  <c:v>5.0033781420765068E-2</c:v>
                </c:pt>
                <c:pt idx="39">
                  <c:v>5.0033781420764964E-2</c:v>
                </c:pt>
                <c:pt idx="40">
                  <c:v>5.0033781420764957E-2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Sheet1!$P$1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Sheet1!$P$2:$P$42</c:f>
              <c:numCache>
                <c:formatCode>_("$"* #,##0.00_);_("$"* \(#,##0.00\);_("$"* "-"??_);_(@_)</c:formatCode>
                <c:ptCount val="41"/>
                <c:pt idx="0">
                  <c:v>-68140.579999999987</c:v>
                </c:pt>
                <c:pt idx="1">
                  <c:v>-26724.559999999998</c:v>
                </c:pt>
                <c:pt idx="2">
                  <c:v>-10785.439999999997</c:v>
                </c:pt>
                <c:pt idx="3">
                  <c:v>-10184.33</c:v>
                </c:pt>
                <c:pt idx="4">
                  <c:v>-9704.159999999998</c:v>
                </c:pt>
                <c:pt idx="5">
                  <c:v>-12171.970000000001</c:v>
                </c:pt>
                <c:pt idx="6">
                  <c:v>-10181.934000000003</c:v>
                </c:pt>
                <c:pt idx="7">
                  <c:v>-9851.9776200000033</c:v>
                </c:pt>
                <c:pt idx="8">
                  <c:v>-9512.1225486000058</c:v>
                </c:pt>
                <c:pt idx="9">
                  <c:v>-9162.0718250580067</c:v>
                </c:pt>
                <c:pt idx="10">
                  <c:v>-8801.5195798097429</c:v>
                </c:pt>
                <c:pt idx="11">
                  <c:v>-4949.6707672040375</c:v>
                </c:pt>
                <c:pt idx="12">
                  <c:v>-4567.1608902201588</c:v>
                </c:pt>
                <c:pt idx="13">
                  <c:v>-4173.1757169267621</c:v>
                </c:pt>
                <c:pt idx="14">
                  <c:v>-3767.3709884345644</c:v>
                </c:pt>
                <c:pt idx="15">
                  <c:v>-3349.3921180875968</c:v>
                </c:pt>
                <c:pt idx="16">
                  <c:v>-2918.8738816302302</c:v>
                </c:pt>
                <c:pt idx="17">
                  <c:v>-2475.4400980791288</c:v>
                </c:pt>
                <c:pt idx="18">
                  <c:v>-2018.7033010215091</c:v>
                </c:pt>
                <c:pt idx="19">
                  <c:v>-1548.2644000521559</c:v>
                </c:pt>
                <c:pt idx="20">
                  <c:v>-1063.7123320537212</c:v>
                </c:pt>
                <c:pt idx="21">
                  <c:v>-564.62370201533304</c:v>
                </c:pt>
                <c:pt idx="22">
                  <c:v>-50.562413075798759</c:v>
                </c:pt>
                <c:pt idx="23">
                  <c:v>478.92071453193421</c:v>
                </c:pt>
                <c:pt idx="24">
                  <c:v>1024.2883359678908</c:v>
                </c:pt>
                <c:pt idx="25">
                  <c:v>1586.0169860469268</c:v>
                </c:pt>
                <c:pt idx="26">
                  <c:v>2164.5974956283335</c:v>
                </c:pt>
                <c:pt idx="27">
                  <c:v>2760.5354204971845</c:v>
                </c:pt>
                <c:pt idx="28">
                  <c:v>3374.3514831121065</c:v>
                </c:pt>
                <c:pt idx="29">
                  <c:v>4006.5820276054656</c:v>
                </c:pt>
                <c:pt idx="30">
                  <c:v>4657.7794884336363</c:v>
                </c:pt>
                <c:pt idx="31">
                  <c:v>23028.512873086642</c:v>
                </c:pt>
                <c:pt idx="32">
                  <c:v>23719.368259279239</c:v>
                </c:pt>
                <c:pt idx="33">
                  <c:v>24430.949307057621</c:v>
                </c:pt>
                <c:pt idx="34">
                  <c:v>25163.877786269346</c:v>
                </c:pt>
                <c:pt idx="35">
                  <c:v>25918.794119857423</c:v>
                </c:pt>
                <c:pt idx="36">
                  <c:v>26696.357943453149</c:v>
                </c:pt>
                <c:pt idx="37">
                  <c:v>27497.248681756741</c:v>
                </c:pt>
                <c:pt idx="38">
                  <c:v>28322.166142209455</c:v>
                </c:pt>
                <c:pt idx="39">
                  <c:v>29171.831126475736</c:v>
                </c:pt>
                <c:pt idx="40">
                  <c:v>30046.98606027001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562068</xdr:colOff>
      <xdr:row>1</xdr:row>
      <xdr:rowOff>188613</xdr:rowOff>
    </xdr:from>
    <xdr:to>
      <xdr:col>26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562070</xdr:colOff>
      <xdr:row>28</xdr:row>
      <xdr:rowOff>99589</xdr:rowOff>
    </xdr:from>
    <xdr:to>
      <xdr:col>26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Q71"/>
  <sheetViews>
    <sheetView tabSelected="1" topLeftCell="L1" zoomScale="101" workbookViewId="0">
      <selection activeCell="H3" sqref="H3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4.33203125" customWidth="1"/>
    <col min="6" max="7" width="16.6640625" customWidth="1"/>
    <col min="8" max="8" width="14.5" customWidth="1"/>
    <col min="9" max="9" width="14.83203125" customWidth="1"/>
    <col min="10" max="10" width="12.1640625" customWidth="1"/>
    <col min="11" max="11" width="13.6640625" customWidth="1"/>
    <col min="12" max="12" width="14" customWidth="1"/>
    <col min="13" max="13" width="14.83203125" customWidth="1"/>
    <col min="14" max="14" width="15.6640625" customWidth="1"/>
    <col min="15" max="15" width="14.1640625" customWidth="1"/>
    <col min="16" max="16" width="13.6640625" customWidth="1"/>
    <col min="17" max="17" width="12.1640625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9" t="s">
        <v>10</v>
      </c>
      <c r="E1" s="1" t="s">
        <v>15</v>
      </c>
      <c r="F1" s="1" t="s">
        <v>3</v>
      </c>
      <c r="G1" s="1" t="s">
        <v>12</v>
      </c>
      <c r="H1" s="1" t="s">
        <v>14</v>
      </c>
      <c r="I1" s="2" t="s">
        <v>4</v>
      </c>
      <c r="J1" s="2" t="s">
        <v>5</v>
      </c>
      <c r="K1" s="1" t="s">
        <v>6</v>
      </c>
      <c r="L1" s="1" t="s">
        <v>7</v>
      </c>
      <c r="M1" s="1" t="s">
        <v>8</v>
      </c>
      <c r="N1" s="2" t="s">
        <v>11</v>
      </c>
      <c r="O1" s="1" t="s">
        <v>9</v>
      </c>
      <c r="P1" s="1" t="s">
        <v>13</v>
      </c>
      <c r="Q1" s="14"/>
    </row>
    <row r="2" spans="1:17" x14ac:dyDescent="0.2">
      <c r="A2" s="3">
        <v>2012</v>
      </c>
      <c r="B2" s="4"/>
      <c r="C2" s="5">
        <v>-1475</v>
      </c>
      <c r="D2" s="5">
        <v>-290.04000000000002</v>
      </c>
      <c r="E2" s="5">
        <f>-2046.7-C2</f>
        <v>-571.70000000000005</v>
      </c>
      <c r="F2" s="5">
        <v>-454</v>
      </c>
      <c r="G2" s="5">
        <v>0</v>
      </c>
      <c r="H2" s="5">
        <v>-34651.699999999997</v>
      </c>
      <c r="I2" s="10">
        <f t="shared" ref="I2:I32" si="0">0.035/12</f>
        <v>2.9166666666666668E-3</v>
      </c>
      <c r="J2" s="3">
        <f t="shared" ref="J2:J32" si="1">(A2-2012)*12</f>
        <v>0</v>
      </c>
      <c r="K2" s="5">
        <f t="shared" ref="K2:K32" si="2">-328457*((1+I2)^360-(1+I2)^J2)/((1+I2)^360-1)</f>
        <v>-328457</v>
      </c>
      <c r="L2" s="5">
        <v>337500</v>
      </c>
      <c r="M2" s="5">
        <f t="shared" ref="M2:M65" si="3">K2+L2</f>
        <v>9043</v>
      </c>
      <c r="N2" s="7"/>
      <c r="O2" s="11"/>
      <c r="P2" s="8">
        <f>12*(C2+D2+E2+F2+G2)+H2</f>
        <v>-68140.579999999987</v>
      </c>
    </row>
    <row r="3" spans="1:17" x14ac:dyDescent="0.2">
      <c r="A3" s="3">
        <v>2013</v>
      </c>
      <c r="B3" s="4">
        <f>L3/L2-1</f>
        <v>4.5925925925925926E-2</v>
      </c>
      <c r="C3" s="5">
        <v>-1475</v>
      </c>
      <c r="D3" s="5">
        <v>-290.04000000000002</v>
      </c>
      <c r="E3" s="5">
        <f>-2062.95-C3</f>
        <v>-587.94999999999982</v>
      </c>
      <c r="F3" s="5">
        <v>-454</v>
      </c>
      <c r="G3" s="5">
        <f>(6149.9+1998)/12</f>
        <v>678.99166666666667</v>
      </c>
      <c r="H3" s="5">
        <v>-1188.58</v>
      </c>
      <c r="I3" s="10">
        <f t="shared" si="0"/>
        <v>2.9166666666666668E-3</v>
      </c>
      <c r="J3" s="3">
        <f t="shared" si="1"/>
        <v>12</v>
      </c>
      <c r="K3" s="5">
        <f t="shared" si="2"/>
        <v>-322153.48973825335</v>
      </c>
      <c r="L3" s="5">
        <v>353000</v>
      </c>
      <c r="M3" s="5">
        <f t="shared" si="3"/>
        <v>30846.510261746647</v>
      </c>
      <c r="N3" s="8">
        <f>M3-M2+12*(C3+D3+E3+F3+G3+H3)</f>
        <v>-17995.429738253348</v>
      </c>
      <c r="O3" s="13">
        <f>N3/M2</f>
        <v>-1.9899844894673613</v>
      </c>
      <c r="P3" s="8">
        <f>12*(C3+D3+E3+F3+G3)+H3</f>
        <v>-26724.559999999998</v>
      </c>
    </row>
    <row r="4" spans="1:17" x14ac:dyDescent="0.2">
      <c r="A4" s="3">
        <v>2014</v>
      </c>
      <c r="B4" s="4">
        <f>L4/L3-1</f>
        <v>-3.1161473087818692E-2</v>
      </c>
      <c r="C4" s="5">
        <v>-1475</v>
      </c>
      <c r="D4" s="5">
        <v>-290.04000000000002</v>
      </c>
      <c r="E4" s="5">
        <f>-2073.7-C4</f>
        <v>-598.69999999999982</v>
      </c>
      <c r="F4" s="5">
        <v>-454</v>
      </c>
      <c r="G4" s="5">
        <v>1998</v>
      </c>
      <c r="H4" s="5">
        <f>-913.59-34.97</f>
        <v>-948.56000000000006</v>
      </c>
      <c r="I4" s="10">
        <f t="shared" si="0"/>
        <v>2.9166666666666668E-3</v>
      </c>
      <c r="J4" s="3">
        <f t="shared" si="1"/>
        <v>24</v>
      </c>
      <c r="K4" s="5">
        <f t="shared" si="2"/>
        <v>-315625.78282363288</v>
      </c>
      <c r="L4" s="5">
        <v>342000</v>
      </c>
      <c r="M4" s="5">
        <f t="shared" si="3"/>
        <v>26374.217176367121</v>
      </c>
      <c r="N4" s="8">
        <f t="shared" ref="N4:N67" si="4">M4-M3+12*(C4+D4+E4+F4+G4+H4)</f>
        <v>-25691.893085379525</v>
      </c>
      <c r="O4" s="13">
        <f>N4/M3</f>
        <v>-0.83289464083204701</v>
      </c>
      <c r="P4" s="8">
        <f t="shared" ref="P4:P66" si="5">12*(C4+D4+E4+F4+G4)+H4</f>
        <v>-10785.439999999997</v>
      </c>
    </row>
    <row r="5" spans="1:17" x14ac:dyDescent="0.2">
      <c r="A5" s="3">
        <v>2015</v>
      </c>
      <c r="B5" s="4">
        <f>L5/L4-1</f>
        <v>0.26315789473684204</v>
      </c>
      <c r="C5" s="5">
        <v>-1475</v>
      </c>
      <c r="D5" s="5">
        <v>-290.04000000000002</v>
      </c>
      <c r="E5" s="5">
        <f>-2048.67-C5</f>
        <v>-573.67000000000007</v>
      </c>
      <c r="F5" s="5">
        <v>-475</v>
      </c>
      <c r="G5" s="5">
        <f>(1998+22590)/12</f>
        <v>2049</v>
      </c>
      <c r="H5" s="5">
        <v>-1007.81</v>
      </c>
      <c r="I5" s="10">
        <f t="shared" si="0"/>
        <v>2.9166666666666668E-3</v>
      </c>
      <c r="J5" s="3">
        <f t="shared" si="1"/>
        <v>36</v>
      </c>
      <c r="K5" s="5">
        <f t="shared" si="2"/>
        <v>-308865.90526433487</v>
      </c>
      <c r="L5" s="5">
        <v>432000</v>
      </c>
      <c r="M5" s="5">
        <f t="shared" si="3"/>
        <v>123134.09473566513</v>
      </c>
      <c r="N5" s="8">
        <f t="shared" si="4"/>
        <v>75489.637559298018</v>
      </c>
      <c r="O5" s="13">
        <f t="shared" ref="O5:O67" si="6">N5/M4</f>
        <v>2.8622513060573893</v>
      </c>
      <c r="P5" s="8">
        <f t="shared" si="5"/>
        <v>-10184.33</v>
      </c>
    </row>
    <row r="6" spans="1:17" x14ac:dyDescent="0.2">
      <c r="A6" s="3">
        <v>2016</v>
      </c>
      <c r="B6" s="4">
        <f>L6/L5-1</f>
        <v>9.7222222222222321E-2</v>
      </c>
      <c r="C6" s="5">
        <v>-1475</v>
      </c>
      <c r="D6" s="5">
        <v>-290.04000000000002</v>
      </c>
      <c r="E6" s="5">
        <f>-2078.64-C6</f>
        <v>-603.63999999999987</v>
      </c>
      <c r="F6" s="5">
        <v>-540</v>
      </c>
      <c r="G6" s="5">
        <v>2100</v>
      </c>
      <c r="H6" s="5">
        <v>0</v>
      </c>
      <c r="I6" s="10">
        <f t="shared" si="0"/>
        <v>2.9166666666666668E-3</v>
      </c>
      <c r="J6" s="3">
        <f t="shared" si="1"/>
        <v>48</v>
      </c>
      <c r="K6" s="5">
        <f t="shared" si="2"/>
        <v>-301865.59945796494</v>
      </c>
      <c r="L6" s="5">
        <v>474000</v>
      </c>
      <c r="M6" s="5">
        <f>K6+L6</f>
        <v>172134.40054203506</v>
      </c>
      <c r="N6" s="8">
        <f t="shared" si="4"/>
        <v>39296.145806369932</v>
      </c>
      <c r="O6" s="13">
        <f t="shared" si="6"/>
        <v>0.3191329411299762</v>
      </c>
      <c r="P6" s="8">
        <f t="shared" si="5"/>
        <v>-9704.159999999998</v>
      </c>
    </row>
    <row r="7" spans="1:17" x14ac:dyDescent="0.2">
      <c r="A7" s="3">
        <v>2017</v>
      </c>
      <c r="B7" s="4">
        <f>L7/L6-1</f>
        <v>0.15822784810126578</v>
      </c>
      <c r="C7" s="5">
        <v>-1475</v>
      </c>
      <c r="D7" s="5">
        <v>-290.04000000000002</v>
      </c>
      <c r="E7" s="5">
        <f>-2132.15-C7</f>
        <v>-657.15000000000009</v>
      </c>
      <c r="F7" s="12">
        <v>-553</v>
      </c>
      <c r="G7" s="5">
        <v>2100</v>
      </c>
      <c r="H7" s="5">
        <v>-1669.69</v>
      </c>
      <c r="I7" s="10">
        <f t="shared" si="0"/>
        <v>2.9166666666666668E-3</v>
      </c>
      <c r="J7" s="3">
        <f t="shared" si="1"/>
        <v>60</v>
      </c>
      <c r="K7" s="5">
        <f t="shared" si="2"/>
        <v>-294616.31410437229</v>
      </c>
      <c r="L7" s="5">
        <v>549000</v>
      </c>
      <c r="M7" s="5">
        <f t="shared" si="3"/>
        <v>254383.68589562771</v>
      </c>
      <c r="N7" s="8">
        <f t="shared" si="4"/>
        <v>51710.725353592657</v>
      </c>
      <c r="O7" s="13">
        <f t="shared" si="6"/>
        <v>0.30040901290364064</v>
      </c>
      <c r="P7" s="8">
        <f t="shared" si="5"/>
        <v>-12171.970000000001</v>
      </c>
    </row>
    <row r="8" spans="1:17" x14ac:dyDescent="0.2">
      <c r="A8" s="3">
        <v>2018</v>
      </c>
      <c r="B8" s="4">
        <v>0.03</v>
      </c>
      <c r="C8" s="5">
        <f t="shared" ref="C8:C32" si="7">C7</f>
        <v>-1475</v>
      </c>
      <c r="D8" s="5">
        <v>-290.04000000000002</v>
      </c>
      <c r="E8" s="5">
        <f t="shared" ref="E8:E67" si="8">E7*(1+B8)</f>
        <v>-676.86450000000013</v>
      </c>
      <c r="F8" s="5">
        <f t="shared" ref="F8:F34" si="9">F7*(1+B8)</f>
        <v>-569.59</v>
      </c>
      <c r="G8" s="5">
        <f>G7*(1+B8)</f>
        <v>2163</v>
      </c>
      <c r="H8" s="5">
        <v>0</v>
      </c>
      <c r="I8" s="10">
        <f t="shared" si="0"/>
        <v>2.9166666666666668E-3</v>
      </c>
      <c r="J8" s="3">
        <f t="shared" si="1"/>
        <v>72</v>
      </c>
      <c r="K8" s="5">
        <f t="shared" si="2"/>
        <v>-287109.19375971658</v>
      </c>
      <c r="L8" s="5">
        <f>L7*(1+B8)</f>
        <v>565470</v>
      </c>
      <c r="M8" s="5">
        <f t="shared" si="3"/>
        <v>278360.80624028342</v>
      </c>
      <c r="N8" s="8">
        <f t="shared" si="4"/>
        <v>13795.186344655702</v>
      </c>
      <c r="O8" s="13">
        <f t="shared" si="6"/>
        <v>5.4229839056250617E-2</v>
      </c>
      <c r="P8" s="8">
        <f t="shared" si="5"/>
        <v>-10181.934000000003</v>
      </c>
    </row>
    <row r="9" spans="1:17" x14ac:dyDescent="0.2">
      <c r="A9" s="3">
        <v>2019</v>
      </c>
      <c r="B9" s="4">
        <f>B8</f>
        <v>0.03</v>
      </c>
      <c r="C9" s="5">
        <f t="shared" si="7"/>
        <v>-1475</v>
      </c>
      <c r="D9" s="5">
        <v>-290.04000000000002</v>
      </c>
      <c r="E9" s="5">
        <f t="shared" si="8"/>
        <v>-697.17043500000011</v>
      </c>
      <c r="F9" s="5">
        <f t="shared" si="9"/>
        <v>-586.67770000000007</v>
      </c>
      <c r="G9" s="5">
        <f t="shared" ref="G9:G71" si="10">G8*(1+B9)</f>
        <v>2227.89</v>
      </c>
      <c r="H9" s="5">
        <v>0</v>
      </c>
      <c r="I9" s="10">
        <f t="shared" si="0"/>
        <v>2.9166666666666668E-3</v>
      </c>
      <c r="J9" s="3">
        <f t="shared" si="1"/>
        <v>84</v>
      </c>
      <c r="K9" s="5">
        <f t="shared" si="2"/>
        <v>-279335.06801900273</v>
      </c>
      <c r="L9" s="5">
        <f t="shared" ref="L9:L34" si="11">L8*(1+B9)</f>
        <v>582434.1</v>
      </c>
      <c r="M9" s="5">
        <f t="shared" si="3"/>
        <v>303099.03198099724</v>
      </c>
      <c r="N9" s="8">
        <f t="shared" si="4"/>
        <v>14886.248120713821</v>
      </c>
      <c r="O9" s="13">
        <f t="shared" si="6"/>
        <v>5.3478247608838597E-2</v>
      </c>
      <c r="P9" s="8">
        <f t="shared" si="5"/>
        <v>-9851.9776200000033</v>
      </c>
    </row>
    <row r="10" spans="1:17" x14ac:dyDescent="0.2">
      <c r="A10" s="3">
        <v>2020</v>
      </c>
      <c r="B10" s="4">
        <f>B8</f>
        <v>0.03</v>
      </c>
      <c r="C10" s="5">
        <f t="shared" si="7"/>
        <v>-1475</v>
      </c>
      <c r="D10" s="5">
        <v>-290.04000000000002</v>
      </c>
      <c r="E10" s="5">
        <f t="shared" si="8"/>
        <v>-718.08554805000017</v>
      </c>
      <c r="F10" s="5">
        <f t="shared" si="9"/>
        <v>-604.27803100000006</v>
      </c>
      <c r="G10" s="5">
        <f t="shared" si="10"/>
        <v>2294.7266999999997</v>
      </c>
      <c r="H10" s="5">
        <v>0</v>
      </c>
      <c r="I10" s="10">
        <f t="shared" si="0"/>
        <v>2.9166666666666668E-3</v>
      </c>
      <c r="J10" s="3">
        <f t="shared" si="1"/>
        <v>96</v>
      </c>
      <c r="K10" s="5">
        <f t="shared" si="2"/>
        <v>-271284.44031387288</v>
      </c>
      <c r="L10" s="5">
        <f t="shared" si="11"/>
        <v>599907.12300000002</v>
      </c>
      <c r="M10" s="5">
        <f t="shared" si="3"/>
        <v>328622.68268612714</v>
      </c>
      <c r="N10" s="8">
        <f t="shared" si="4"/>
        <v>16011.528156529892</v>
      </c>
      <c r="O10" s="13">
        <f t="shared" si="6"/>
        <v>5.2826061673247882E-2</v>
      </c>
      <c r="P10" s="8">
        <f t="shared" si="5"/>
        <v>-9512.1225486000058</v>
      </c>
    </row>
    <row r="11" spans="1:17" x14ac:dyDescent="0.2">
      <c r="A11" s="3">
        <v>2021</v>
      </c>
      <c r="B11" s="4">
        <f>B8</f>
        <v>0.03</v>
      </c>
      <c r="C11" s="5">
        <f t="shared" si="7"/>
        <v>-1475</v>
      </c>
      <c r="D11" s="5">
        <v>-290.04000000000002</v>
      </c>
      <c r="E11" s="5">
        <f t="shared" si="8"/>
        <v>-739.62811449150024</v>
      </c>
      <c r="F11" s="5">
        <f t="shared" si="9"/>
        <v>-622.40637193000009</v>
      </c>
      <c r="G11" s="5">
        <f t="shared" si="10"/>
        <v>2363.5685009999997</v>
      </c>
      <c r="H11" s="5">
        <v>0</v>
      </c>
      <c r="I11" s="10">
        <f t="shared" si="0"/>
        <v>2.9166666666666668E-3</v>
      </c>
      <c r="J11" s="3">
        <f t="shared" si="1"/>
        <v>108</v>
      </c>
      <c r="K11" s="5">
        <f t="shared" si="2"/>
        <v>-262947.47631196911</v>
      </c>
      <c r="L11" s="5">
        <f t="shared" si="11"/>
        <v>617904.33669000003</v>
      </c>
      <c r="M11" s="5">
        <f t="shared" si="3"/>
        <v>354956.86037803092</v>
      </c>
      <c r="N11" s="8">
        <f t="shared" si="4"/>
        <v>17172.105866845774</v>
      </c>
      <c r="O11" s="13">
        <f t="shared" si="6"/>
        <v>5.2254779635059853E-2</v>
      </c>
      <c r="P11" s="8">
        <f t="shared" si="5"/>
        <v>-9162.0718250580067</v>
      </c>
    </row>
    <row r="12" spans="1:17" x14ac:dyDescent="0.2">
      <c r="A12" s="3">
        <v>2022</v>
      </c>
      <c r="B12" s="4">
        <f>B8</f>
        <v>0.03</v>
      </c>
      <c r="C12" s="5">
        <f t="shared" si="7"/>
        <v>-1475</v>
      </c>
      <c r="D12" s="5">
        <v>-290.04000000000002</v>
      </c>
      <c r="E12" s="5">
        <f t="shared" si="8"/>
        <v>-761.81695792624532</v>
      </c>
      <c r="F12" s="5">
        <f t="shared" si="9"/>
        <v>-641.07856308790008</v>
      </c>
      <c r="G12" s="5">
        <f t="shared" si="10"/>
        <v>2434.47555603</v>
      </c>
      <c r="H12" s="5">
        <v>0</v>
      </c>
      <c r="I12" s="10">
        <f t="shared" si="0"/>
        <v>2.9166666666666668E-3</v>
      </c>
      <c r="J12" s="3">
        <f t="shared" si="1"/>
        <v>120</v>
      </c>
      <c r="K12" s="5">
        <f t="shared" si="2"/>
        <v>-254313.99190369746</v>
      </c>
      <c r="L12" s="5">
        <f t="shared" si="11"/>
        <v>636441.4667907001</v>
      </c>
      <c r="M12" s="5">
        <f t="shared" si="3"/>
        <v>382127.47488700261</v>
      </c>
      <c r="N12" s="8">
        <f t="shared" si="4"/>
        <v>18369.094929161947</v>
      </c>
      <c r="O12" s="13">
        <f t="shared" si="6"/>
        <v>5.1750218067623102E-2</v>
      </c>
      <c r="P12" s="8">
        <f t="shared" si="5"/>
        <v>-8801.5195798097429</v>
      </c>
    </row>
    <row r="13" spans="1:17" x14ac:dyDescent="0.2">
      <c r="A13" s="3">
        <v>2023</v>
      </c>
      <c r="B13" s="4">
        <f>B8</f>
        <v>0.03</v>
      </c>
      <c r="C13" s="5">
        <f t="shared" si="7"/>
        <v>-1475</v>
      </c>
      <c r="D13" s="5">
        <v>0</v>
      </c>
      <c r="E13" s="5">
        <f t="shared" si="8"/>
        <v>-784.67146666403266</v>
      </c>
      <c r="F13" s="5">
        <f t="shared" si="9"/>
        <v>-660.31091998053705</v>
      </c>
      <c r="G13" s="5">
        <f t="shared" si="10"/>
        <v>2507.5098227109002</v>
      </c>
      <c r="H13" s="5">
        <v>0</v>
      </c>
      <c r="I13" s="10">
        <f t="shared" si="0"/>
        <v>2.9166666666666668E-3</v>
      </c>
      <c r="J13" s="3">
        <f t="shared" si="1"/>
        <v>132</v>
      </c>
      <c r="K13" s="5">
        <f t="shared" si="2"/>
        <v>-245373.44076171692</v>
      </c>
      <c r="L13" s="5">
        <f t="shared" si="11"/>
        <v>655534.71079442115</v>
      </c>
      <c r="M13" s="5">
        <f t="shared" si="3"/>
        <v>410161.27003270423</v>
      </c>
      <c r="N13" s="8">
        <f t="shared" si="4"/>
        <v>23084.124378497581</v>
      </c>
      <c r="O13" s="13">
        <f t="shared" si="6"/>
        <v>6.0409486089226368E-2</v>
      </c>
      <c r="P13" s="8">
        <f t="shared" si="5"/>
        <v>-4949.6707672040375</v>
      </c>
    </row>
    <row r="14" spans="1:17" x14ac:dyDescent="0.2">
      <c r="A14" s="3">
        <v>2024</v>
      </c>
      <c r="B14" s="4">
        <f>B8</f>
        <v>0.03</v>
      </c>
      <c r="C14" s="5">
        <f t="shared" si="7"/>
        <v>-1475</v>
      </c>
      <c r="D14" s="5">
        <v>0</v>
      </c>
      <c r="E14" s="5">
        <f t="shared" si="8"/>
        <v>-808.21161066395371</v>
      </c>
      <c r="F14" s="5">
        <f t="shared" si="9"/>
        <v>-680.12024757995323</v>
      </c>
      <c r="G14" s="5">
        <f t="shared" si="10"/>
        <v>2582.735117392227</v>
      </c>
      <c r="H14" s="5">
        <v>0</v>
      </c>
      <c r="I14" s="10">
        <f t="shared" si="0"/>
        <v>2.9166666666666668E-3</v>
      </c>
      <c r="J14" s="3">
        <f t="shared" si="1"/>
        <v>144</v>
      </c>
      <c r="K14" s="5">
        <f t="shared" si="2"/>
        <v>-236114.90145795856</v>
      </c>
      <c r="L14" s="5">
        <f t="shared" si="11"/>
        <v>675200.75211825385</v>
      </c>
      <c r="M14" s="5">
        <f t="shared" si="3"/>
        <v>439085.85066029528</v>
      </c>
      <c r="N14" s="8">
        <f t="shared" si="4"/>
        <v>24357.419737370899</v>
      </c>
      <c r="O14" s="13">
        <f t="shared" si="6"/>
        <v>5.9384982242298885E-2</v>
      </c>
      <c r="P14" s="8">
        <f t="shared" si="5"/>
        <v>-4567.1608902201588</v>
      </c>
    </row>
    <row r="15" spans="1:17" x14ac:dyDescent="0.2">
      <c r="A15" s="3">
        <v>2025</v>
      </c>
      <c r="B15" s="4">
        <f>B8</f>
        <v>0.03</v>
      </c>
      <c r="C15" s="5">
        <f t="shared" si="7"/>
        <v>-1475</v>
      </c>
      <c r="D15" s="5">
        <v>0</v>
      </c>
      <c r="E15" s="5">
        <f t="shared" si="8"/>
        <v>-832.45795898387235</v>
      </c>
      <c r="F15" s="5">
        <f t="shared" si="9"/>
        <v>-700.52385500735181</v>
      </c>
      <c r="G15" s="5">
        <f t="shared" si="10"/>
        <v>2660.2171709139939</v>
      </c>
      <c r="H15" s="5">
        <v>0</v>
      </c>
      <c r="I15" s="10">
        <f t="shared" si="0"/>
        <v>2.9166666666666668E-3</v>
      </c>
      <c r="J15" s="3">
        <f t="shared" si="1"/>
        <v>156</v>
      </c>
      <c r="K15" s="5">
        <f t="shared" si="2"/>
        <v>-226527.06412243503</v>
      </c>
      <c r="L15" s="5">
        <f t="shared" si="11"/>
        <v>695456.77468180144</v>
      </c>
      <c r="M15" s="5">
        <f t="shared" si="3"/>
        <v>468929.71055936639</v>
      </c>
      <c r="N15" s="8">
        <f t="shared" si="4"/>
        <v>25670.684182144341</v>
      </c>
      <c r="O15" s="13">
        <f t="shared" si="6"/>
        <v>5.8463929419590464E-2</v>
      </c>
      <c r="P15" s="8">
        <f t="shared" si="5"/>
        <v>-4173.1757169267621</v>
      </c>
    </row>
    <row r="16" spans="1:17" x14ac:dyDescent="0.2">
      <c r="A16" s="3">
        <v>2026</v>
      </c>
      <c r="B16" s="4">
        <f>B8</f>
        <v>0.03</v>
      </c>
      <c r="C16" s="5">
        <f t="shared" si="7"/>
        <v>-1475</v>
      </c>
      <c r="D16" s="5">
        <v>0</v>
      </c>
      <c r="E16" s="5">
        <f t="shared" si="8"/>
        <v>-857.43169775338856</v>
      </c>
      <c r="F16" s="5">
        <f t="shared" si="9"/>
        <v>-721.53957065757243</v>
      </c>
      <c r="G16" s="5">
        <f t="shared" si="10"/>
        <v>2740.0236860414138</v>
      </c>
      <c r="H16" s="5">
        <v>0</v>
      </c>
      <c r="I16" s="10">
        <f t="shared" si="0"/>
        <v>2.9166666666666668E-3</v>
      </c>
      <c r="J16" s="3">
        <f t="shared" si="1"/>
        <v>168</v>
      </c>
      <c r="K16" s="5">
        <f t="shared" si="2"/>
        <v>-216598.21662754533</v>
      </c>
      <c r="L16" s="5">
        <f t="shared" si="11"/>
        <v>716320.47792225552</v>
      </c>
      <c r="M16" s="5">
        <f t="shared" si="3"/>
        <v>499722.26129471022</v>
      </c>
      <c r="N16" s="8">
        <f t="shared" si="4"/>
        <v>27025.179746909263</v>
      </c>
      <c r="O16" s="13">
        <f t="shared" si="6"/>
        <v>5.7631621836611871E-2</v>
      </c>
      <c r="P16" s="8">
        <f t="shared" si="5"/>
        <v>-3767.3709884345644</v>
      </c>
    </row>
    <row r="17" spans="1:16" x14ac:dyDescent="0.2">
      <c r="A17" s="3">
        <v>2027</v>
      </c>
      <c r="B17" s="4">
        <f>B8</f>
        <v>0.03</v>
      </c>
      <c r="C17" s="5">
        <f t="shared" si="7"/>
        <v>-1475</v>
      </c>
      <c r="D17" s="5">
        <v>0</v>
      </c>
      <c r="E17" s="5">
        <f t="shared" si="8"/>
        <v>-883.1546486859902</v>
      </c>
      <c r="F17" s="5">
        <f t="shared" si="9"/>
        <v>-743.18575777729961</v>
      </c>
      <c r="G17" s="5">
        <f t="shared" si="10"/>
        <v>2822.2243966226565</v>
      </c>
      <c r="H17" s="5">
        <v>0</v>
      </c>
      <c r="I17" s="10">
        <f t="shared" si="0"/>
        <v>2.9166666666666668E-3</v>
      </c>
      <c r="J17" s="3">
        <f t="shared" si="1"/>
        <v>180</v>
      </c>
      <c r="K17" s="5">
        <f t="shared" si="2"/>
        <v>-206316.23028099717</v>
      </c>
      <c r="L17" s="5">
        <f t="shared" si="11"/>
        <v>737810.09225992323</v>
      </c>
      <c r="M17" s="5">
        <f t="shared" si="3"/>
        <v>531493.861978926</v>
      </c>
      <c r="N17" s="8">
        <f t="shared" si="4"/>
        <v>28422.208566128182</v>
      </c>
      <c r="O17" s="13">
        <f t="shared" si="6"/>
        <v>5.6876010471277043E-2</v>
      </c>
      <c r="P17" s="8">
        <f t="shared" si="5"/>
        <v>-3349.3921180875968</v>
      </c>
    </row>
    <row r="18" spans="1:16" x14ac:dyDescent="0.2">
      <c r="A18" s="3">
        <v>2028</v>
      </c>
      <c r="B18" s="4">
        <f>B8</f>
        <v>0.03</v>
      </c>
      <c r="C18" s="5">
        <f t="shared" si="7"/>
        <v>-1475</v>
      </c>
      <c r="D18" s="5">
        <v>0</v>
      </c>
      <c r="E18" s="5">
        <f t="shared" si="8"/>
        <v>-909.64928814656992</v>
      </c>
      <c r="F18" s="5">
        <f t="shared" si="9"/>
        <v>-765.48133051061859</v>
      </c>
      <c r="G18" s="5">
        <f t="shared" si="10"/>
        <v>2906.8911285213362</v>
      </c>
      <c r="H18" s="5">
        <v>0</v>
      </c>
      <c r="I18" s="10">
        <f t="shared" si="0"/>
        <v>2.9166666666666668E-3</v>
      </c>
      <c r="J18" s="3">
        <f t="shared" si="1"/>
        <v>192</v>
      </c>
      <c r="K18" s="5">
        <f t="shared" si="2"/>
        <v>-195668.54500987026</v>
      </c>
      <c r="L18" s="5">
        <f t="shared" si="11"/>
        <v>759944.39502772095</v>
      </c>
      <c r="M18" s="5">
        <f t="shared" si="3"/>
        <v>564275.85001785075</v>
      </c>
      <c r="N18" s="8">
        <f t="shared" si="4"/>
        <v>29863.114157294527</v>
      </c>
      <c r="O18" s="13">
        <f t="shared" si="6"/>
        <v>5.6187128946521336E-2</v>
      </c>
      <c r="P18" s="8">
        <f t="shared" si="5"/>
        <v>-2918.8738816302302</v>
      </c>
    </row>
    <row r="19" spans="1:16" x14ac:dyDescent="0.2">
      <c r="A19" s="3">
        <v>2029</v>
      </c>
      <c r="B19" s="4">
        <f>B8</f>
        <v>0.03</v>
      </c>
      <c r="C19" s="5">
        <f t="shared" si="7"/>
        <v>-1475</v>
      </c>
      <c r="D19" s="5">
        <v>0</v>
      </c>
      <c r="E19" s="5">
        <f t="shared" si="8"/>
        <v>-936.93876679096707</v>
      </c>
      <c r="F19" s="5">
        <f t="shared" si="9"/>
        <v>-788.44577042593721</v>
      </c>
      <c r="G19" s="5">
        <f t="shared" si="10"/>
        <v>2994.0978623769765</v>
      </c>
      <c r="H19" s="5">
        <v>0</v>
      </c>
      <c r="I19" s="10">
        <f t="shared" si="0"/>
        <v>2.9166666666666668E-3</v>
      </c>
      <c r="J19" s="3">
        <f t="shared" si="1"/>
        <v>204</v>
      </c>
      <c r="K19" s="5">
        <f t="shared" si="2"/>
        <v>-184642.15401772154</v>
      </c>
      <c r="L19" s="5">
        <f t="shared" si="11"/>
        <v>782742.72687855258</v>
      </c>
      <c r="M19" s="5">
        <f t="shared" si="3"/>
        <v>598100.57286083105</v>
      </c>
      <c r="N19" s="8">
        <f t="shared" si="4"/>
        <v>31349.282744901164</v>
      </c>
      <c r="O19" s="13">
        <f t="shared" si="6"/>
        <v>5.5556662125287544E-2</v>
      </c>
      <c r="P19" s="8">
        <f t="shared" si="5"/>
        <v>-2475.4400980791288</v>
      </c>
    </row>
    <row r="20" spans="1:16" x14ac:dyDescent="0.2">
      <c r="A20" s="3">
        <v>2030</v>
      </c>
      <c r="B20" s="4">
        <f>B8</f>
        <v>0.03</v>
      </c>
      <c r="C20" s="5">
        <f t="shared" si="7"/>
        <v>-1475</v>
      </c>
      <c r="D20" s="5">
        <v>0</v>
      </c>
      <c r="E20" s="5">
        <f t="shared" si="8"/>
        <v>-965.0469297946961</v>
      </c>
      <c r="F20" s="5">
        <f t="shared" si="9"/>
        <v>-812.09914353871534</v>
      </c>
      <c r="G20" s="5">
        <f t="shared" si="10"/>
        <v>3083.9207982482858</v>
      </c>
      <c r="H20" s="5">
        <v>0</v>
      </c>
      <c r="I20" s="10">
        <f t="shared" si="0"/>
        <v>2.9166666666666668E-3</v>
      </c>
      <c r="J20" s="3">
        <f t="shared" si="1"/>
        <v>216</v>
      </c>
      <c r="K20" s="5">
        <f t="shared" si="2"/>
        <v>-173223.58789599134</v>
      </c>
      <c r="L20" s="5">
        <f t="shared" si="11"/>
        <v>806225.0086849092</v>
      </c>
      <c r="M20" s="5">
        <f t="shared" si="3"/>
        <v>633001.42078891792</v>
      </c>
      <c r="N20" s="8">
        <f t="shared" si="4"/>
        <v>32882.144627065369</v>
      </c>
      <c r="O20" s="13">
        <f t="shared" si="6"/>
        <v>5.4977617676879482E-2</v>
      </c>
      <c r="P20" s="8">
        <f t="shared" si="5"/>
        <v>-2018.7033010215091</v>
      </c>
    </row>
    <row r="21" spans="1:16" x14ac:dyDescent="0.2">
      <c r="A21" s="3">
        <v>2031</v>
      </c>
      <c r="B21" s="4">
        <f>B8</f>
        <v>0.03</v>
      </c>
      <c r="C21" s="5">
        <f t="shared" si="7"/>
        <v>-1475</v>
      </c>
      <c r="D21" s="5">
        <v>0</v>
      </c>
      <c r="E21" s="5">
        <f t="shared" si="8"/>
        <v>-993.99833768853705</v>
      </c>
      <c r="F21" s="5">
        <f t="shared" si="9"/>
        <v>-836.46211784487684</v>
      </c>
      <c r="G21" s="5">
        <f t="shared" si="10"/>
        <v>3176.4384221957343</v>
      </c>
      <c r="H21" s="5">
        <v>0</v>
      </c>
      <c r="I21" s="6">
        <f t="shared" si="0"/>
        <v>2.9166666666666668E-3</v>
      </c>
      <c r="J21">
        <f t="shared" si="1"/>
        <v>228</v>
      </c>
      <c r="K21" s="5">
        <f t="shared" si="2"/>
        <v>-161398.89817029901</v>
      </c>
      <c r="L21" s="7">
        <f t="shared" si="11"/>
        <v>830411.75894545647</v>
      </c>
      <c r="M21" s="7">
        <f t="shared" si="3"/>
        <v>669012.86077515746</v>
      </c>
      <c r="N21" s="8">
        <f t="shared" si="4"/>
        <v>34463.175586187383</v>
      </c>
      <c r="O21" s="13">
        <f t="shared" si="6"/>
        <v>5.4444073037364558E-2</v>
      </c>
      <c r="P21" s="8">
        <f t="shared" si="5"/>
        <v>-1548.2644000521559</v>
      </c>
    </row>
    <row r="22" spans="1:16" x14ac:dyDescent="0.2">
      <c r="A22" s="3">
        <v>2032</v>
      </c>
      <c r="B22" s="4">
        <f>B8</f>
        <v>0.03</v>
      </c>
      <c r="C22" s="5">
        <f t="shared" si="7"/>
        <v>-1475</v>
      </c>
      <c r="D22" s="5">
        <v>0</v>
      </c>
      <c r="E22" s="5">
        <f t="shared" si="8"/>
        <v>-1023.8182878191932</v>
      </c>
      <c r="F22" s="5">
        <f t="shared" si="9"/>
        <v>-861.55598138022322</v>
      </c>
      <c r="G22" s="5">
        <f t="shared" si="10"/>
        <v>3271.7315748616065</v>
      </c>
      <c r="H22" s="5">
        <v>0</v>
      </c>
      <c r="I22" s="6">
        <f t="shared" si="0"/>
        <v>2.9166666666666668E-3</v>
      </c>
      <c r="J22">
        <f t="shared" si="1"/>
        <v>240</v>
      </c>
      <c r="K22" s="5">
        <f t="shared" si="2"/>
        <v>-149153.64026153236</v>
      </c>
      <c r="L22" s="7">
        <f t="shared" si="11"/>
        <v>855324.11171382014</v>
      </c>
      <c r="M22" s="7">
        <f t="shared" si="3"/>
        <v>706170.47145228775</v>
      </c>
      <c r="N22" s="8">
        <f t="shared" si="4"/>
        <v>36093.898345076566</v>
      </c>
      <c r="O22" s="13">
        <f t="shared" si="6"/>
        <v>5.3950978316404954E-2</v>
      </c>
      <c r="P22" s="8">
        <f t="shared" si="5"/>
        <v>-1063.7123320537212</v>
      </c>
    </row>
    <row r="23" spans="1:16" x14ac:dyDescent="0.2">
      <c r="A23" s="3">
        <v>2033</v>
      </c>
      <c r="B23" s="4">
        <f>B8</f>
        <v>0.03</v>
      </c>
      <c r="C23" s="5">
        <f t="shared" si="7"/>
        <v>-1475</v>
      </c>
      <c r="D23" s="5">
        <v>0</v>
      </c>
      <c r="E23" s="5">
        <f t="shared" si="8"/>
        <v>-1054.5328364537691</v>
      </c>
      <c r="F23" s="5">
        <f t="shared" si="9"/>
        <v>-887.40266082162998</v>
      </c>
      <c r="G23" s="5">
        <f t="shared" si="10"/>
        <v>3369.8835221074546</v>
      </c>
      <c r="H23" s="5">
        <v>0</v>
      </c>
      <c r="I23" s="6">
        <f t="shared" si="0"/>
        <v>2.9166666666666668E-3</v>
      </c>
      <c r="J23">
        <f t="shared" si="1"/>
        <v>252</v>
      </c>
      <c r="K23" s="5">
        <f t="shared" si="2"/>
        <v>-136472.85584091322</v>
      </c>
      <c r="L23" s="7">
        <f t="shared" si="11"/>
        <v>880983.8350652348</v>
      </c>
      <c r="M23" s="7">
        <f t="shared" si="3"/>
        <v>744510.97922432155</v>
      </c>
      <c r="N23" s="8">
        <f t="shared" si="4"/>
        <v>37775.884070018466</v>
      </c>
      <c r="O23" s="13">
        <f t="shared" si="6"/>
        <v>5.3494001232209251E-2</v>
      </c>
      <c r="P23" s="8">
        <f t="shared" si="5"/>
        <v>-564.62370201533304</v>
      </c>
    </row>
    <row r="24" spans="1:16" x14ac:dyDescent="0.2">
      <c r="A24" s="3">
        <v>2034</v>
      </c>
      <c r="B24" s="4">
        <f>B8</f>
        <v>0.03</v>
      </c>
      <c r="C24" s="5">
        <f t="shared" si="7"/>
        <v>-1475</v>
      </c>
      <c r="D24" s="5">
        <v>0</v>
      </c>
      <c r="E24" s="5">
        <f t="shared" si="8"/>
        <v>-1086.1688215473821</v>
      </c>
      <c r="F24" s="5">
        <f t="shared" si="9"/>
        <v>-914.02474064627893</v>
      </c>
      <c r="G24" s="5">
        <f t="shared" si="10"/>
        <v>3470.9800277706781</v>
      </c>
      <c r="H24" s="5">
        <v>0</v>
      </c>
      <c r="I24" s="6">
        <f t="shared" si="0"/>
        <v>2.9166666666666668E-3</v>
      </c>
      <c r="J24">
        <f t="shared" si="1"/>
        <v>264</v>
      </c>
      <c r="K24" s="5">
        <f t="shared" si="2"/>
        <v>-123341.05455748811</v>
      </c>
      <c r="L24" s="7">
        <f t="shared" si="11"/>
        <v>907413.35011719191</v>
      </c>
      <c r="M24" s="7">
        <f t="shared" si="3"/>
        <v>784072.29555970384</v>
      </c>
      <c r="N24" s="8">
        <f t="shared" si="4"/>
        <v>39510.753922306489</v>
      </c>
      <c r="O24" s="13">
        <f t="shared" si="6"/>
        <v>5.3069403977724118E-2</v>
      </c>
      <c r="P24" s="8">
        <f t="shared" si="5"/>
        <v>-50.562413075798759</v>
      </c>
    </row>
    <row r="25" spans="1:16" x14ac:dyDescent="0.2">
      <c r="A25" s="3">
        <v>2035</v>
      </c>
      <c r="B25" s="4">
        <f>B8</f>
        <v>0.03</v>
      </c>
      <c r="C25" s="5">
        <f t="shared" si="7"/>
        <v>-1475</v>
      </c>
      <c r="D25" s="5">
        <v>0</v>
      </c>
      <c r="E25" s="5">
        <f t="shared" si="8"/>
        <v>-1118.7538861938035</v>
      </c>
      <c r="F25" s="5">
        <f t="shared" si="9"/>
        <v>-941.44548286566737</v>
      </c>
      <c r="G25" s="5">
        <f t="shared" si="10"/>
        <v>3575.1094286037987</v>
      </c>
      <c r="H25" s="5">
        <v>0</v>
      </c>
      <c r="I25" s="6">
        <f t="shared" si="0"/>
        <v>2.9166666666666668E-3</v>
      </c>
      <c r="J25">
        <f t="shared" si="1"/>
        <v>276</v>
      </c>
      <c r="K25" s="5">
        <f t="shared" si="2"/>
        <v>-109742.19511571953</v>
      </c>
      <c r="L25" s="7">
        <f t="shared" si="11"/>
        <v>934635.75062070764</v>
      </c>
      <c r="M25" s="7">
        <f t="shared" si="3"/>
        <v>824893.55550498806</v>
      </c>
      <c r="N25" s="8">
        <f t="shared" si="4"/>
        <v>41300.180659816164</v>
      </c>
      <c r="O25" s="13">
        <f t="shared" si="6"/>
        <v>5.2673944601415043E-2</v>
      </c>
      <c r="P25" s="8">
        <f t="shared" si="5"/>
        <v>478.92071453193421</v>
      </c>
    </row>
    <row r="26" spans="1:16" x14ac:dyDescent="0.2">
      <c r="A26" s="3">
        <v>2036</v>
      </c>
      <c r="B26" s="4">
        <f>B8</f>
        <v>0.03</v>
      </c>
      <c r="C26" s="5">
        <f t="shared" si="7"/>
        <v>-1475</v>
      </c>
      <c r="D26" s="5">
        <v>0</v>
      </c>
      <c r="E26" s="5">
        <f t="shared" si="8"/>
        <v>-1152.3165027796176</v>
      </c>
      <c r="F26" s="5">
        <f t="shared" si="9"/>
        <v>-969.68884735163738</v>
      </c>
      <c r="G26" s="5">
        <f t="shared" si="10"/>
        <v>3682.3627114619126</v>
      </c>
      <c r="H26" s="5">
        <v>0</v>
      </c>
      <c r="I26" s="6">
        <f t="shared" si="0"/>
        <v>2.9166666666666668E-3</v>
      </c>
      <c r="J26">
        <f t="shared" si="1"/>
        <v>288</v>
      </c>
      <c r="K26" s="5">
        <f t="shared" si="2"/>
        <v>-95659.66568006661</v>
      </c>
      <c r="L26" s="7">
        <f t="shared" si="11"/>
        <v>962674.82313932886</v>
      </c>
      <c r="M26" s="7">
        <f t="shared" si="3"/>
        <v>867015.15745926229</v>
      </c>
      <c r="N26" s="8">
        <f t="shared" si="4"/>
        <v>43145.890290242118</v>
      </c>
      <c r="O26" s="13">
        <f t="shared" si="6"/>
        <v>5.2304797391499583E-2</v>
      </c>
      <c r="P26" s="8">
        <f t="shared" si="5"/>
        <v>1024.2883359678908</v>
      </c>
    </row>
    <row r="27" spans="1:16" x14ac:dyDescent="0.2">
      <c r="A27" s="3">
        <v>2037</v>
      </c>
      <c r="B27" s="4">
        <f>B8</f>
        <v>0.03</v>
      </c>
      <c r="C27" s="5">
        <f t="shared" si="7"/>
        <v>-1475</v>
      </c>
      <c r="D27" s="5">
        <v>0</v>
      </c>
      <c r="E27" s="5">
        <f t="shared" si="8"/>
        <v>-1186.8859978630062</v>
      </c>
      <c r="F27" s="5">
        <f t="shared" si="9"/>
        <v>-998.77951277218654</v>
      </c>
      <c r="G27" s="5">
        <f t="shared" si="10"/>
        <v>3792.83359280577</v>
      </c>
      <c r="H27" s="5">
        <v>0</v>
      </c>
      <c r="I27" s="6">
        <f t="shared" si="0"/>
        <v>2.9166666666666668E-3</v>
      </c>
      <c r="J27">
        <f t="shared" si="1"/>
        <v>300</v>
      </c>
      <c r="K27" s="5">
        <f t="shared" si="2"/>
        <v>-81076.263582615604</v>
      </c>
      <c r="L27" s="7">
        <f t="shared" si="11"/>
        <v>991555.06783350871</v>
      </c>
      <c r="M27" s="7">
        <f t="shared" si="3"/>
        <v>910478.80425089307</v>
      </c>
      <c r="N27" s="8">
        <f t="shared" si="4"/>
        <v>45049.663777677699</v>
      </c>
      <c r="O27" s="13">
        <f t="shared" si="6"/>
        <v>5.1959488124398115E-2</v>
      </c>
      <c r="P27" s="8">
        <f t="shared" si="5"/>
        <v>1586.0169860469268</v>
      </c>
    </row>
    <row r="28" spans="1:16" x14ac:dyDescent="0.2">
      <c r="A28" s="3">
        <v>2038</v>
      </c>
      <c r="B28" s="4">
        <f>B8</f>
        <v>0.03</v>
      </c>
      <c r="C28" s="5">
        <f t="shared" si="7"/>
        <v>-1475</v>
      </c>
      <c r="D28" s="5">
        <v>0</v>
      </c>
      <c r="E28" s="5">
        <f t="shared" si="8"/>
        <v>-1222.4925777988965</v>
      </c>
      <c r="F28" s="5">
        <f t="shared" si="9"/>
        <v>-1028.7428981553521</v>
      </c>
      <c r="G28" s="5">
        <f t="shared" si="10"/>
        <v>3906.6186005899431</v>
      </c>
      <c r="H28" s="5">
        <v>0</v>
      </c>
      <c r="I28" s="6">
        <f t="shared" si="0"/>
        <v>2.9166666666666668E-3</v>
      </c>
      <c r="J28">
        <f t="shared" si="1"/>
        <v>312</v>
      </c>
      <c r="K28" s="5">
        <f t="shared" si="2"/>
        <v>-65974.174308972491</v>
      </c>
      <c r="L28" s="7">
        <f t="shared" si="11"/>
        <v>1021301.719868514</v>
      </c>
      <c r="M28" s="7">
        <f t="shared" si="3"/>
        <v>955327.54555954156</v>
      </c>
      <c r="N28" s="8">
        <f t="shared" si="4"/>
        <v>47013.33880427682</v>
      </c>
      <c r="O28" s="13">
        <f t="shared" si="6"/>
        <v>5.1635841037461147E-2</v>
      </c>
      <c r="P28" s="8">
        <f t="shared" si="5"/>
        <v>2164.5974956283335</v>
      </c>
    </row>
    <row r="29" spans="1:16" x14ac:dyDescent="0.2">
      <c r="A29" s="3">
        <v>2039</v>
      </c>
      <c r="B29" s="4">
        <f>B8</f>
        <v>0.03</v>
      </c>
      <c r="C29" s="5">
        <f t="shared" si="7"/>
        <v>-1475</v>
      </c>
      <c r="D29" s="5">
        <v>0</v>
      </c>
      <c r="E29" s="5">
        <f t="shared" si="8"/>
        <v>-1259.1673551328633</v>
      </c>
      <c r="F29" s="5">
        <f t="shared" si="9"/>
        <v>-1059.6051851000127</v>
      </c>
      <c r="G29" s="5">
        <f t="shared" si="10"/>
        <v>4023.8171586076414</v>
      </c>
      <c r="H29" s="5">
        <v>0</v>
      </c>
      <c r="I29" s="6">
        <f t="shared" si="0"/>
        <v>2.9166666666666668E-3</v>
      </c>
      <c r="J29">
        <f t="shared" si="1"/>
        <v>324</v>
      </c>
      <c r="K29" s="5">
        <f t="shared" si="2"/>
        <v>-50334.94973674776</v>
      </c>
      <c r="L29" s="7">
        <f t="shared" si="11"/>
        <v>1051940.7714645695</v>
      </c>
      <c r="M29" s="7">
        <f t="shared" si="3"/>
        <v>1001605.8217278217</v>
      </c>
      <c r="N29" s="8">
        <f t="shared" si="4"/>
        <v>49038.811588777346</v>
      </c>
      <c r="O29" s="13">
        <f t="shared" si="6"/>
        <v>5.13319351218487E-2</v>
      </c>
      <c r="P29" s="8">
        <f t="shared" si="5"/>
        <v>2760.5354204971845</v>
      </c>
    </row>
    <row r="30" spans="1:16" x14ac:dyDescent="0.2">
      <c r="A30" s="3">
        <v>2040</v>
      </c>
      <c r="B30" s="4">
        <f>B8</f>
        <v>0.03</v>
      </c>
      <c r="C30" s="5">
        <f t="shared" si="7"/>
        <v>-1475</v>
      </c>
      <c r="D30" s="5">
        <v>0</v>
      </c>
      <c r="E30" s="5">
        <f t="shared" si="8"/>
        <v>-1296.9423757868492</v>
      </c>
      <c r="F30" s="5">
        <f t="shared" si="9"/>
        <v>-1091.3933406530132</v>
      </c>
      <c r="G30" s="5">
        <f t="shared" si="10"/>
        <v>4144.531673365871</v>
      </c>
      <c r="H30" s="5">
        <v>0</v>
      </c>
      <c r="I30" s="6">
        <f t="shared" si="0"/>
        <v>2.9166666666666668E-3</v>
      </c>
      <c r="J30">
        <f t="shared" si="1"/>
        <v>336</v>
      </c>
      <c r="K30" s="5">
        <f t="shared" si="2"/>
        <v>-34139.485600051208</v>
      </c>
      <c r="L30" s="7">
        <f t="shared" si="11"/>
        <v>1083498.9946085066</v>
      </c>
      <c r="M30" s="7">
        <f t="shared" si="3"/>
        <v>1049359.5090084553</v>
      </c>
      <c r="N30" s="8">
        <f t="shared" si="4"/>
        <v>51128.03876374571</v>
      </c>
      <c r="O30" s="13">
        <f t="shared" si="6"/>
        <v>5.1046067878826026E-2</v>
      </c>
      <c r="P30" s="8">
        <f t="shared" si="5"/>
        <v>3374.3514831121065</v>
      </c>
    </row>
    <row r="31" spans="1:16" x14ac:dyDescent="0.2">
      <c r="A31" s="3">
        <v>2041</v>
      </c>
      <c r="B31" s="4">
        <f>B8</f>
        <v>0.03</v>
      </c>
      <c r="C31" s="5">
        <f t="shared" si="7"/>
        <v>-1475</v>
      </c>
      <c r="D31" s="5">
        <v>0</v>
      </c>
      <c r="E31" s="5">
        <f t="shared" si="8"/>
        <v>-1335.8506470604548</v>
      </c>
      <c r="F31" s="5">
        <f t="shared" si="9"/>
        <v>-1124.1351408726036</v>
      </c>
      <c r="G31" s="5">
        <f t="shared" si="10"/>
        <v>4268.8676235668472</v>
      </c>
      <c r="H31" s="5">
        <v>0</v>
      </c>
      <c r="I31" s="6">
        <f t="shared" si="0"/>
        <v>2.9166666666666668E-3</v>
      </c>
      <c r="J31">
        <f t="shared" si="1"/>
        <v>348</v>
      </c>
      <c r="K31" s="5">
        <f t="shared" si="2"/>
        <v>-17367.998152466684</v>
      </c>
      <c r="L31" s="7">
        <f t="shared" si="11"/>
        <v>1116003.9644467619</v>
      </c>
      <c r="M31" s="7">
        <f t="shared" si="3"/>
        <v>1098635.9662942952</v>
      </c>
      <c r="N31" s="8">
        <f t="shared" si="4"/>
        <v>53283.039313445297</v>
      </c>
      <c r="O31" s="13">
        <f t="shared" si="6"/>
        <v>5.0776725093759995E-2</v>
      </c>
      <c r="P31" s="8">
        <f t="shared" si="5"/>
        <v>4006.5820276054656</v>
      </c>
    </row>
    <row r="32" spans="1:16" x14ac:dyDescent="0.2">
      <c r="A32" s="3">
        <v>2042</v>
      </c>
      <c r="B32" s="4">
        <f>B8</f>
        <v>0.03</v>
      </c>
      <c r="C32" s="5">
        <f t="shared" si="7"/>
        <v>-1475</v>
      </c>
      <c r="D32" s="5">
        <v>0</v>
      </c>
      <c r="E32" s="5">
        <f t="shared" si="8"/>
        <v>-1375.9261664722685</v>
      </c>
      <c r="F32" s="5">
        <f t="shared" si="9"/>
        <v>-1157.8591950987818</v>
      </c>
      <c r="G32" s="5">
        <f t="shared" si="10"/>
        <v>4396.9336522738531</v>
      </c>
      <c r="H32" s="5">
        <v>0</v>
      </c>
      <c r="I32" s="6">
        <f t="shared" si="0"/>
        <v>2.9166666666666668E-3</v>
      </c>
      <c r="J32">
        <f t="shared" si="1"/>
        <v>360</v>
      </c>
      <c r="K32" s="5">
        <f t="shared" si="2"/>
        <v>0</v>
      </c>
      <c r="L32" s="7">
        <f t="shared" si="11"/>
        <v>1149484.0833801648</v>
      </c>
      <c r="M32" s="7">
        <f t="shared" si="3"/>
        <v>1149484.0833801648</v>
      </c>
      <c r="N32" s="8">
        <f t="shared" si="4"/>
        <v>55505.89657430329</v>
      </c>
      <c r="O32" s="13">
        <f t="shared" si="6"/>
        <v>5.0522555493540747E-2</v>
      </c>
      <c r="P32" s="8">
        <f t="shared" si="5"/>
        <v>4657.7794884336363</v>
      </c>
    </row>
    <row r="33" spans="1:16" x14ac:dyDescent="0.2">
      <c r="A33" s="3">
        <v>2043</v>
      </c>
      <c r="B33" s="4">
        <f>B8</f>
        <v>0.03</v>
      </c>
      <c r="C33" s="5">
        <v>0</v>
      </c>
      <c r="D33" s="5">
        <v>0</v>
      </c>
      <c r="E33" s="5">
        <f t="shared" si="8"/>
        <v>-1417.2039514664366</v>
      </c>
      <c r="F33" s="5">
        <f t="shared" si="9"/>
        <v>-1192.5949709517454</v>
      </c>
      <c r="G33" s="5">
        <f t="shared" si="10"/>
        <v>4528.8416618420688</v>
      </c>
      <c r="H33" s="5">
        <v>0</v>
      </c>
      <c r="K33" s="7">
        <v>0</v>
      </c>
      <c r="L33" s="7">
        <f t="shared" si="11"/>
        <v>1183968.6058815697</v>
      </c>
      <c r="M33" s="7">
        <f t="shared" si="3"/>
        <v>1183968.6058815697</v>
      </c>
      <c r="N33" s="8">
        <f t="shared" si="4"/>
        <v>57513.035374491505</v>
      </c>
      <c r="O33" s="13">
        <f t="shared" si="6"/>
        <v>5.0033781420764936E-2</v>
      </c>
      <c r="P33" s="8">
        <f t="shared" si="5"/>
        <v>23028.512873086642</v>
      </c>
    </row>
    <row r="34" spans="1:16" x14ac:dyDescent="0.2">
      <c r="A34" s="3">
        <v>2044</v>
      </c>
      <c r="B34" s="4">
        <f>B8</f>
        <v>0.03</v>
      </c>
      <c r="C34" s="5">
        <v>0</v>
      </c>
      <c r="D34" s="5">
        <v>0</v>
      </c>
      <c r="E34" s="5">
        <f t="shared" si="8"/>
        <v>-1459.7200700104297</v>
      </c>
      <c r="F34" s="5">
        <f t="shared" si="9"/>
        <v>-1228.3728200802977</v>
      </c>
      <c r="G34" s="5">
        <f t="shared" si="10"/>
        <v>4664.7069116973307</v>
      </c>
      <c r="H34" s="5">
        <v>0</v>
      </c>
      <c r="K34" s="7">
        <v>0</v>
      </c>
      <c r="L34" s="7">
        <f t="shared" si="11"/>
        <v>1219487.6640580168</v>
      </c>
      <c r="M34" s="7">
        <f t="shared" si="3"/>
        <v>1219487.6640580168</v>
      </c>
      <c r="N34" s="8">
        <f t="shared" si="4"/>
        <v>59238.426435726411</v>
      </c>
      <c r="O34" s="13">
        <f t="shared" si="6"/>
        <v>5.0033781420765075E-2</v>
      </c>
      <c r="P34" s="8">
        <f t="shared" si="5"/>
        <v>23719.368259279239</v>
      </c>
    </row>
    <row r="35" spans="1:16" x14ac:dyDescent="0.2">
      <c r="A35" s="3">
        <v>2045</v>
      </c>
      <c r="B35" s="4">
        <f>B8</f>
        <v>0.03</v>
      </c>
      <c r="C35" s="5">
        <v>0</v>
      </c>
      <c r="D35" s="5">
        <v>0</v>
      </c>
      <c r="E35" s="5">
        <f t="shared" si="8"/>
        <v>-1503.5116721107427</v>
      </c>
      <c r="F35" s="5">
        <f t="shared" ref="F35:F71" si="12">F34*(1+B35)</f>
        <v>-1265.2240046827067</v>
      </c>
      <c r="G35" s="5">
        <f t="shared" si="10"/>
        <v>4804.6481190482509</v>
      </c>
      <c r="H35" s="5">
        <v>0</v>
      </c>
      <c r="K35" s="7">
        <v>0</v>
      </c>
      <c r="L35" s="7">
        <f t="shared" ref="L35:L71" si="13">L34*(1+B35)</f>
        <v>1256072.2939797575</v>
      </c>
      <c r="M35" s="7">
        <f t="shared" si="3"/>
        <v>1256072.2939797575</v>
      </c>
      <c r="N35" s="8">
        <f t="shared" si="4"/>
        <v>61015.57922879824</v>
      </c>
      <c r="O35" s="13">
        <f t="shared" si="6"/>
        <v>5.0033781420765103E-2</v>
      </c>
      <c r="P35" s="8">
        <f t="shared" si="5"/>
        <v>24430.949307057621</v>
      </c>
    </row>
    <row r="36" spans="1:16" x14ac:dyDescent="0.2">
      <c r="A36" s="3">
        <v>2046</v>
      </c>
      <c r="B36" s="4">
        <f>B8</f>
        <v>0.03</v>
      </c>
      <c r="C36" s="5">
        <v>0</v>
      </c>
      <c r="D36" s="5">
        <v>0</v>
      </c>
      <c r="E36" s="5">
        <f t="shared" si="8"/>
        <v>-1548.617022274065</v>
      </c>
      <c r="F36" s="5">
        <f t="shared" si="12"/>
        <v>-1303.1807248231878</v>
      </c>
      <c r="G36" s="5">
        <f t="shared" si="10"/>
        <v>4948.7875626196983</v>
      </c>
      <c r="H36" s="5">
        <v>0</v>
      </c>
      <c r="K36" s="7">
        <v>0</v>
      </c>
      <c r="L36" s="7">
        <f t="shared" si="13"/>
        <v>1293754.4627991503</v>
      </c>
      <c r="M36" s="7">
        <f t="shared" si="3"/>
        <v>1293754.4627991503</v>
      </c>
      <c r="N36" s="8">
        <f t="shared" si="4"/>
        <v>62846.046605662144</v>
      </c>
      <c r="O36" s="13">
        <f t="shared" si="6"/>
        <v>5.0033781420765068E-2</v>
      </c>
      <c r="P36" s="8">
        <f t="shared" si="5"/>
        <v>25163.877786269346</v>
      </c>
    </row>
    <row r="37" spans="1:16" x14ac:dyDescent="0.2">
      <c r="A37" s="3">
        <v>2047</v>
      </c>
      <c r="B37" s="4">
        <f>B8</f>
        <v>0.03</v>
      </c>
      <c r="C37" s="5">
        <v>0</v>
      </c>
      <c r="D37" s="5">
        <v>0</v>
      </c>
      <c r="E37" s="5">
        <f t="shared" si="8"/>
        <v>-1595.0755329422871</v>
      </c>
      <c r="F37" s="5">
        <f t="shared" si="12"/>
        <v>-1342.2761465678834</v>
      </c>
      <c r="G37" s="5">
        <f t="shared" si="10"/>
        <v>5097.251189498289</v>
      </c>
      <c r="H37" s="5">
        <v>0</v>
      </c>
      <c r="K37" s="7">
        <v>0</v>
      </c>
      <c r="L37" s="7">
        <f t="shared" si="13"/>
        <v>1332567.0966831248</v>
      </c>
      <c r="M37" s="7">
        <f t="shared" si="3"/>
        <v>1332567.0966831248</v>
      </c>
      <c r="N37" s="8">
        <f t="shared" si="4"/>
        <v>64731.428003831941</v>
      </c>
      <c r="O37" s="13">
        <f t="shared" si="6"/>
        <v>5.0033781420765013E-2</v>
      </c>
      <c r="P37" s="8">
        <f t="shared" si="5"/>
        <v>25918.794119857423</v>
      </c>
    </row>
    <row r="38" spans="1:16" x14ac:dyDescent="0.2">
      <c r="A38" s="3">
        <v>2048</v>
      </c>
      <c r="B38" s="4">
        <f>B8</f>
        <v>0.03</v>
      </c>
      <c r="C38" s="5">
        <v>0</v>
      </c>
      <c r="D38" s="5">
        <v>0</v>
      </c>
      <c r="E38" s="5">
        <f t="shared" si="8"/>
        <v>-1642.9277989305558</v>
      </c>
      <c r="F38" s="5">
        <f t="shared" si="12"/>
        <v>-1382.5444309649199</v>
      </c>
      <c r="G38" s="5">
        <f t="shared" si="10"/>
        <v>5250.1687251832382</v>
      </c>
      <c r="H38" s="5">
        <v>0</v>
      </c>
      <c r="K38" s="7">
        <v>0</v>
      </c>
      <c r="L38" s="7">
        <f t="shared" si="13"/>
        <v>1372544.1095836186</v>
      </c>
      <c r="M38" s="7">
        <f t="shared" si="3"/>
        <v>1372544.1095836186</v>
      </c>
      <c r="N38" s="8">
        <f t="shared" si="4"/>
        <v>66673.370843946963</v>
      </c>
      <c r="O38" s="13">
        <f t="shared" si="6"/>
        <v>5.0033781420765061E-2</v>
      </c>
      <c r="P38" s="8">
        <f t="shared" si="5"/>
        <v>26696.357943453149</v>
      </c>
    </row>
    <row r="39" spans="1:16" x14ac:dyDescent="0.2">
      <c r="A39" s="3">
        <v>2049</v>
      </c>
      <c r="B39" s="4">
        <f>B8</f>
        <v>0.03</v>
      </c>
      <c r="C39" s="5">
        <v>0</v>
      </c>
      <c r="D39" s="5">
        <v>0</v>
      </c>
      <c r="E39" s="5">
        <f t="shared" si="8"/>
        <v>-1692.2156328984724</v>
      </c>
      <c r="F39" s="5">
        <f t="shared" si="12"/>
        <v>-1424.0207638938675</v>
      </c>
      <c r="G39" s="5">
        <f t="shared" si="10"/>
        <v>5407.6737869387352</v>
      </c>
      <c r="H39" s="5">
        <v>0</v>
      </c>
      <c r="K39" s="7">
        <v>0</v>
      </c>
      <c r="L39" s="7">
        <f t="shared" si="13"/>
        <v>1413720.4328711273</v>
      </c>
      <c r="M39" s="7">
        <f t="shared" si="3"/>
        <v>1413720.4328711273</v>
      </c>
      <c r="N39" s="8">
        <f t="shared" si="4"/>
        <v>68673.571969265424</v>
      </c>
      <c r="O39" s="13">
        <f t="shared" si="6"/>
        <v>5.0033781420765096E-2</v>
      </c>
      <c r="P39" s="8">
        <f t="shared" si="5"/>
        <v>27497.248681756741</v>
      </c>
    </row>
    <row r="40" spans="1:16" x14ac:dyDescent="0.2">
      <c r="A40" s="3">
        <v>2050</v>
      </c>
      <c r="B40" s="4">
        <f>B8</f>
        <v>0.03</v>
      </c>
      <c r="C40" s="5">
        <v>0</v>
      </c>
      <c r="D40" s="5">
        <v>0</v>
      </c>
      <c r="E40" s="5">
        <f t="shared" si="8"/>
        <v>-1742.9821018854266</v>
      </c>
      <c r="F40" s="5">
        <f t="shared" si="12"/>
        <v>-1466.7413868106835</v>
      </c>
      <c r="G40" s="5">
        <f t="shared" si="10"/>
        <v>5569.9040005468978</v>
      </c>
      <c r="H40" s="5">
        <v>0</v>
      </c>
      <c r="K40" s="7">
        <v>0</v>
      </c>
      <c r="L40" s="7">
        <f t="shared" si="13"/>
        <v>1456132.0458572612</v>
      </c>
      <c r="M40" s="7">
        <f t="shared" si="3"/>
        <v>1456132.0458572612</v>
      </c>
      <c r="N40" s="8">
        <f t="shared" si="4"/>
        <v>70733.779128343362</v>
      </c>
      <c r="O40" s="13">
        <f t="shared" si="6"/>
        <v>5.0033781420765068E-2</v>
      </c>
      <c r="P40" s="8">
        <f t="shared" si="5"/>
        <v>28322.166142209455</v>
      </c>
    </row>
    <row r="41" spans="1:16" x14ac:dyDescent="0.2">
      <c r="A41" s="3">
        <v>2051</v>
      </c>
      <c r="B41" s="4">
        <f>B8</f>
        <v>0.03</v>
      </c>
      <c r="C41" s="5">
        <v>0</v>
      </c>
      <c r="D41" s="5">
        <v>0</v>
      </c>
      <c r="E41" s="5">
        <f t="shared" si="8"/>
        <v>-1795.2715649419895</v>
      </c>
      <c r="F41" s="5">
        <f t="shared" si="12"/>
        <v>-1510.743628415004</v>
      </c>
      <c r="G41" s="5">
        <f t="shared" si="10"/>
        <v>5737.0011205633045</v>
      </c>
      <c r="H41" s="5">
        <v>0</v>
      </c>
      <c r="K41" s="7">
        <v>0</v>
      </c>
      <c r="L41" s="7">
        <f t="shared" si="13"/>
        <v>1499816.0072329789</v>
      </c>
      <c r="M41" s="7">
        <f t="shared" si="3"/>
        <v>1499816.0072329789</v>
      </c>
      <c r="N41" s="8">
        <f t="shared" si="4"/>
        <v>72855.792502193508</v>
      </c>
      <c r="O41" s="13">
        <f t="shared" si="6"/>
        <v>5.0033781420764964E-2</v>
      </c>
      <c r="P41" s="8">
        <f t="shared" si="5"/>
        <v>29171.831126475736</v>
      </c>
    </row>
    <row r="42" spans="1:16" x14ac:dyDescent="0.2">
      <c r="A42" s="3">
        <v>2052</v>
      </c>
      <c r="B42" s="4">
        <f>B8</f>
        <v>0.03</v>
      </c>
      <c r="C42" s="5">
        <v>0</v>
      </c>
      <c r="D42" s="5">
        <v>0</v>
      </c>
      <c r="E42" s="5">
        <f t="shared" si="8"/>
        <v>-1849.1297118902492</v>
      </c>
      <c r="F42" s="5">
        <f t="shared" si="12"/>
        <v>-1556.065937267454</v>
      </c>
      <c r="G42" s="5">
        <f t="shared" si="10"/>
        <v>5909.1111541802038</v>
      </c>
      <c r="H42" s="5">
        <v>0</v>
      </c>
      <c r="K42" s="7">
        <v>0</v>
      </c>
      <c r="L42" s="7">
        <f t="shared" si="13"/>
        <v>1544810.4874499682</v>
      </c>
      <c r="M42" s="7">
        <f t="shared" si="3"/>
        <v>1544810.4874499682</v>
      </c>
      <c r="N42" s="8">
        <f t="shared" si="4"/>
        <v>75041.4662772593</v>
      </c>
      <c r="O42" s="13">
        <f t="shared" si="6"/>
        <v>5.0033781420764957E-2</v>
      </c>
      <c r="P42" s="8">
        <f t="shared" si="5"/>
        <v>30046.98606027001</v>
      </c>
    </row>
    <row r="43" spans="1:16" x14ac:dyDescent="0.2">
      <c r="A43" s="3">
        <v>2053</v>
      </c>
      <c r="B43" s="4">
        <f>B8</f>
        <v>0.03</v>
      </c>
      <c r="C43" s="5">
        <v>0</v>
      </c>
      <c r="D43" s="5">
        <v>0</v>
      </c>
      <c r="E43" s="5">
        <f t="shared" si="8"/>
        <v>-1904.6036032469567</v>
      </c>
      <c r="F43" s="5">
        <f t="shared" si="12"/>
        <v>-1602.7479153854777</v>
      </c>
      <c r="G43" s="5">
        <f t="shared" si="10"/>
        <v>6086.3844888056101</v>
      </c>
      <c r="H43" s="5">
        <v>0</v>
      </c>
      <c r="K43" s="7">
        <v>0</v>
      </c>
      <c r="L43" s="7">
        <f t="shared" si="13"/>
        <v>1591154.8020734673</v>
      </c>
      <c r="M43" s="7">
        <f t="shared" si="3"/>
        <v>1591154.8020734673</v>
      </c>
      <c r="N43" s="8">
        <f t="shared" si="4"/>
        <v>77292.71026557716</v>
      </c>
      <c r="O43" s="13">
        <f t="shared" si="6"/>
        <v>5.0033781420765013E-2</v>
      </c>
      <c r="P43" s="8">
        <f t="shared" si="5"/>
        <v>30948.395642078111</v>
      </c>
    </row>
    <row r="44" spans="1:16" x14ac:dyDescent="0.2">
      <c r="A44" s="3">
        <v>2054</v>
      </c>
      <c r="B44" s="4">
        <f>B8</f>
        <v>0.03</v>
      </c>
      <c r="C44" s="5">
        <v>0</v>
      </c>
      <c r="D44" s="5">
        <v>0</v>
      </c>
      <c r="E44" s="5">
        <f t="shared" si="8"/>
        <v>-1961.7417113443655</v>
      </c>
      <c r="F44" s="5">
        <f t="shared" si="12"/>
        <v>-1650.8303528470419</v>
      </c>
      <c r="G44" s="5">
        <f t="shared" si="10"/>
        <v>6268.9760234697787</v>
      </c>
      <c r="H44" s="5">
        <v>0</v>
      </c>
      <c r="K44" s="7">
        <v>0</v>
      </c>
      <c r="L44" s="7">
        <f t="shared" si="13"/>
        <v>1638889.4461356713</v>
      </c>
      <c r="M44" s="7">
        <f t="shared" si="3"/>
        <v>1638889.4461356713</v>
      </c>
      <c r="N44" s="8">
        <f t="shared" si="4"/>
        <v>79611.49157354451</v>
      </c>
      <c r="O44" s="13">
        <f t="shared" si="6"/>
        <v>5.0033781420765033E-2</v>
      </c>
      <c r="P44" s="8">
        <f t="shared" si="5"/>
        <v>31876.847511340453</v>
      </c>
    </row>
    <row r="45" spans="1:16" x14ac:dyDescent="0.2">
      <c r="A45" s="3">
        <v>2055</v>
      </c>
      <c r="B45" s="4">
        <f>B8</f>
        <v>0.03</v>
      </c>
      <c r="C45" s="5">
        <v>0</v>
      </c>
      <c r="D45" s="5">
        <v>0</v>
      </c>
      <c r="E45" s="5">
        <f t="shared" si="8"/>
        <v>-2020.5939626846966</v>
      </c>
      <c r="F45" s="5">
        <f t="shared" si="12"/>
        <v>-1700.3552634324533</v>
      </c>
      <c r="G45" s="5">
        <f t="shared" si="10"/>
        <v>6457.045304173872</v>
      </c>
      <c r="H45" s="5">
        <v>0</v>
      </c>
      <c r="K45" s="7">
        <v>0</v>
      </c>
      <c r="L45" s="7">
        <f t="shared" si="13"/>
        <v>1688056.1295197415</v>
      </c>
      <c r="M45" s="7">
        <f t="shared" si="3"/>
        <v>1688056.1295197415</v>
      </c>
      <c r="N45" s="8">
        <f t="shared" si="4"/>
        <v>81999.836320750837</v>
      </c>
      <c r="O45" s="13">
        <f t="shared" si="6"/>
        <v>5.0033781420765026E-2</v>
      </c>
      <c r="P45" s="8">
        <f t="shared" si="5"/>
        <v>32833.152936680664</v>
      </c>
    </row>
    <row r="46" spans="1:16" x14ac:dyDescent="0.2">
      <c r="A46" s="3">
        <v>2056</v>
      </c>
      <c r="B46" s="4">
        <f>B8</f>
        <v>0.03</v>
      </c>
      <c r="C46" s="5">
        <v>0</v>
      </c>
      <c r="D46" s="5">
        <v>0</v>
      </c>
      <c r="E46" s="5">
        <f t="shared" si="8"/>
        <v>-2081.2117815652377</v>
      </c>
      <c r="F46" s="5">
        <f t="shared" si="12"/>
        <v>-1751.3659213354269</v>
      </c>
      <c r="G46" s="5">
        <f t="shared" si="10"/>
        <v>6650.7566632990884</v>
      </c>
      <c r="H46" s="5">
        <v>0</v>
      </c>
      <c r="K46" s="7">
        <v>0</v>
      </c>
      <c r="L46" s="7">
        <f t="shared" si="13"/>
        <v>1738697.8134053338</v>
      </c>
      <c r="M46" s="7">
        <f t="shared" si="3"/>
        <v>1738697.8134053338</v>
      </c>
      <c r="N46" s="8">
        <f t="shared" si="4"/>
        <v>84459.831410373357</v>
      </c>
      <c r="O46" s="13">
        <f t="shared" si="6"/>
        <v>5.0033781420765019E-2</v>
      </c>
      <c r="P46" s="8">
        <f t="shared" si="5"/>
        <v>33818.147524781081</v>
      </c>
    </row>
    <row r="47" spans="1:16" x14ac:dyDescent="0.2">
      <c r="A47" s="3">
        <v>2057</v>
      </c>
      <c r="B47" s="4">
        <f>B8</f>
        <v>0.03</v>
      </c>
      <c r="C47" s="5">
        <v>0</v>
      </c>
      <c r="D47" s="5">
        <v>0</v>
      </c>
      <c r="E47" s="5">
        <f t="shared" si="8"/>
        <v>-2143.6481350121949</v>
      </c>
      <c r="F47" s="5">
        <f t="shared" si="12"/>
        <v>-1803.9068989754899</v>
      </c>
      <c r="G47" s="5">
        <f t="shared" si="10"/>
        <v>6850.2793631980612</v>
      </c>
      <c r="H47" s="5">
        <v>0</v>
      </c>
      <c r="K47" s="7">
        <v>0</v>
      </c>
      <c r="L47" s="7">
        <f t="shared" si="13"/>
        <v>1790858.7478074939</v>
      </c>
      <c r="M47" s="7">
        <f t="shared" si="3"/>
        <v>1790858.7478074939</v>
      </c>
      <c r="N47" s="8">
        <f t="shared" si="4"/>
        <v>86993.626352684631</v>
      </c>
      <c r="O47" s="13">
        <f t="shared" si="6"/>
        <v>5.0033781420765061E-2</v>
      </c>
      <c r="P47" s="8">
        <f t="shared" si="5"/>
        <v>34832.691950524517</v>
      </c>
    </row>
    <row r="48" spans="1:16" x14ac:dyDescent="0.2">
      <c r="A48" s="3">
        <v>2058</v>
      </c>
      <c r="B48" s="4">
        <f>B8</f>
        <v>0.03</v>
      </c>
      <c r="C48" s="5">
        <v>0</v>
      </c>
      <c r="D48" s="5">
        <v>0</v>
      </c>
      <c r="E48" s="5">
        <f t="shared" si="8"/>
        <v>-2207.9575790625609</v>
      </c>
      <c r="F48" s="5">
        <f t="shared" si="12"/>
        <v>-1858.0241059447546</v>
      </c>
      <c r="G48" s="5">
        <f t="shared" si="10"/>
        <v>7055.7877440940028</v>
      </c>
      <c r="H48" s="5">
        <v>0</v>
      </c>
      <c r="K48" s="7">
        <v>0</v>
      </c>
      <c r="L48" s="7">
        <f t="shared" si="13"/>
        <v>1844584.5102417187</v>
      </c>
      <c r="M48" s="7">
        <f t="shared" si="3"/>
        <v>1844584.5102417187</v>
      </c>
      <c r="N48" s="8">
        <f t="shared" si="4"/>
        <v>89603.435143265073</v>
      </c>
      <c r="O48" s="13">
        <f t="shared" si="6"/>
        <v>5.0033781420765006E-2</v>
      </c>
      <c r="P48" s="8">
        <f t="shared" si="5"/>
        <v>35877.672709040242</v>
      </c>
    </row>
    <row r="49" spans="1:16" x14ac:dyDescent="0.2">
      <c r="A49" s="3">
        <v>2059</v>
      </c>
      <c r="B49" s="4">
        <f>B8</f>
        <v>0.03</v>
      </c>
      <c r="C49" s="5">
        <v>0</v>
      </c>
      <c r="D49" s="5">
        <v>0</v>
      </c>
      <c r="E49" s="5">
        <f t="shared" si="8"/>
        <v>-2274.1963064344377</v>
      </c>
      <c r="F49" s="5">
        <f t="shared" si="12"/>
        <v>-1913.7648291230973</v>
      </c>
      <c r="G49" s="5">
        <f t="shared" si="10"/>
        <v>7267.4613764168234</v>
      </c>
      <c r="H49" s="5">
        <v>0</v>
      </c>
      <c r="K49" s="7">
        <v>0</v>
      </c>
      <c r="L49" s="7">
        <f t="shared" si="13"/>
        <v>1899922.0455489703</v>
      </c>
      <c r="M49" s="7">
        <f t="shared" si="3"/>
        <v>1899922.0455489703</v>
      </c>
      <c r="N49" s="8">
        <f t="shared" si="4"/>
        <v>92291.538197563073</v>
      </c>
      <c r="O49" s="13">
        <f t="shared" si="6"/>
        <v>5.0033781420765033E-2</v>
      </c>
      <c r="P49" s="8">
        <f t="shared" si="5"/>
        <v>36954.002890311458</v>
      </c>
    </row>
    <row r="50" spans="1:16" x14ac:dyDescent="0.2">
      <c r="A50" s="3">
        <v>2060</v>
      </c>
      <c r="B50" s="4">
        <f>B8</f>
        <v>0.03</v>
      </c>
      <c r="C50" s="5">
        <v>0</v>
      </c>
      <c r="D50" s="5">
        <v>0</v>
      </c>
      <c r="E50" s="5">
        <f t="shared" si="8"/>
        <v>-2342.422195627471</v>
      </c>
      <c r="F50" s="5">
        <f t="shared" si="12"/>
        <v>-1971.1777739967904</v>
      </c>
      <c r="G50" s="5">
        <f t="shared" si="10"/>
        <v>7485.485217709328</v>
      </c>
      <c r="H50" s="5">
        <v>0</v>
      </c>
      <c r="K50" s="7">
        <v>0</v>
      </c>
      <c r="L50" s="7">
        <f t="shared" si="13"/>
        <v>1956919.7069154396</v>
      </c>
      <c r="M50" s="7">
        <f t="shared" si="3"/>
        <v>1956919.7069154396</v>
      </c>
      <c r="N50" s="8">
        <f t="shared" si="4"/>
        <v>95060.284343490028</v>
      </c>
      <c r="O50" s="13">
        <f t="shared" si="6"/>
        <v>5.0033781420765061E-2</v>
      </c>
      <c r="P50" s="8">
        <f t="shared" si="5"/>
        <v>38062.622977020801</v>
      </c>
    </row>
    <row r="51" spans="1:16" x14ac:dyDescent="0.2">
      <c r="A51" s="3">
        <v>2061</v>
      </c>
      <c r="B51" s="4">
        <f>B8</f>
        <v>0.03</v>
      </c>
      <c r="C51" s="5">
        <v>0</v>
      </c>
      <c r="D51" s="5">
        <v>0</v>
      </c>
      <c r="E51" s="5">
        <f t="shared" si="8"/>
        <v>-2412.6948614962953</v>
      </c>
      <c r="F51" s="5">
        <f t="shared" si="12"/>
        <v>-2030.3131072166941</v>
      </c>
      <c r="G51" s="5">
        <f t="shared" si="10"/>
        <v>7710.0497742406078</v>
      </c>
      <c r="H51" s="5">
        <v>0</v>
      </c>
      <c r="K51" s="7">
        <v>0</v>
      </c>
      <c r="L51" s="7">
        <f t="shared" si="13"/>
        <v>2015627.2981229029</v>
      </c>
      <c r="M51" s="7">
        <f t="shared" si="3"/>
        <v>2015627.2981229029</v>
      </c>
      <c r="N51" s="8">
        <f t="shared" si="4"/>
        <v>97912.092873794725</v>
      </c>
      <c r="O51" s="13">
        <f t="shared" si="6"/>
        <v>5.0033781420765061E-2</v>
      </c>
      <c r="P51" s="8">
        <f t="shared" si="5"/>
        <v>39204.501666331424</v>
      </c>
    </row>
    <row r="52" spans="1:16" x14ac:dyDescent="0.2">
      <c r="A52" s="3">
        <v>2062</v>
      </c>
      <c r="B52" s="4">
        <f>B8</f>
        <v>0.03</v>
      </c>
      <c r="C52" s="5">
        <v>0</v>
      </c>
      <c r="D52" s="5">
        <v>0</v>
      </c>
      <c r="E52" s="5">
        <f t="shared" si="8"/>
        <v>-2485.0757073411842</v>
      </c>
      <c r="F52" s="5">
        <f t="shared" si="12"/>
        <v>-2091.2225004331949</v>
      </c>
      <c r="G52" s="5">
        <f t="shared" si="10"/>
        <v>7941.3512674678259</v>
      </c>
      <c r="H52" s="5">
        <v>0</v>
      </c>
      <c r="K52" s="7">
        <v>0</v>
      </c>
      <c r="L52" s="7">
        <f t="shared" si="13"/>
        <v>2076096.1170665901</v>
      </c>
      <c r="M52" s="7">
        <f t="shared" si="3"/>
        <v>2076096.1170665901</v>
      </c>
      <c r="N52" s="8">
        <f t="shared" si="4"/>
        <v>100849.45566000861</v>
      </c>
      <c r="O52" s="13">
        <f t="shared" si="6"/>
        <v>5.0033781420765075E-2</v>
      </c>
      <c r="P52" s="8">
        <f t="shared" si="5"/>
        <v>40380.636716321358</v>
      </c>
    </row>
    <row r="53" spans="1:16" x14ac:dyDescent="0.2">
      <c r="A53" s="3">
        <v>2063</v>
      </c>
      <c r="B53" s="4">
        <f>B8</f>
        <v>0.03</v>
      </c>
      <c r="C53" s="5">
        <v>0</v>
      </c>
      <c r="D53" s="5">
        <v>0</v>
      </c>
      <c r="E53" s="5">
        <f t="shared" si="8"/>
        <v>-2559.6279785614197</v>
      </c>
      <c r="F53" s="5">
        <f t="shared" si="12"/>
        <v>-2153.9591754461908</v>
      </c>
      <c r="G53" s="5">
        <f t="shared" si="10"/>
        <v>8179.5918054918611</v>
      </c>
      <c r="H53" s="5">
        <v>0</v>
      </c>
      <c r="K53" s="7">
        <v>0</v>
      </c>
      <c r="L53" s="7">
        <f t="shared" si="13"/>
        <v>2138379.0005785879</v>
      </c>
      <c r="M53" s="7">
        <f t="shared" si="3"/>
        <v>2138379.0005785879</v>
      </c>
      <c r="N53" s="8">
        <f t="shared" si="4"/>
        <v>103874.93932980877</v>
      </c>
      <c r="O53" s="13">
        <f t="shared" si="6"/>
        <v>5.0033781420765026E-2</v>
      </c>
      <c r="P53" s="8">
        <f t="shared" si="5"/>
        <v>41592.055817811008</v>
      </c>
    </row>
    <row r="54" spans="1:16" x14ac:dyDescent="0.2">
      <c r="A54" s="3">
        <v>2064</v>
      </c>
      <c r="B54" s="4">
        <f>B8</f>
        <v>0.03</v>
      </c>
      <c r="C54" s="5">
        <v>0</v>
      </c>
      <c r="D54" s="5">
        <v>0</v>
      </c>
      <c r="E54" s="5">
        <f t="shared" si="8"/>
        <v>-2636.4168179182625</v>
      </c>
      <c r="F54" s="5">
        <f t="shared" si="12"/>
        <v>-2218.5779507095767</v>
      </c>
      <c r="G54" s="5">
        <f t="shared" si="10"/>
        <v>8424.9795596566164</v>
      </c>
      <c r="H54" s="5">
        <v>0</v>
      </c>
      <c r="K54" s="7">
        <v>0</v>
      </c>
      <c r="L54" s="7">
        <f t="shared" si="13"/>
        <v>2202530.3705959455</v>
      </c>
      <c r="M54" s="7">
        <f t="shared" si="3"/>
        <v>2202530.3705959455</v>
      </c>
      <c r="N54" s="8">
        <f t="shared" si="4"/>
        <v>106991.18750970296</v>
      </c>
      <c r="O54" s="13">
        <f t="shared" si="6"/>
        <v>5.0033781420764992E-2</v>
      </c>
      <c r="P54" s="8">
        <f t="shared" si="5"/>
        <v>42839.817492345326</v>
      </c>
    </row>
    <row r="55" spans="1:16" x14ac:dyDescent="0.2">
      <c r="A55" s="3">
        <v>2065</v>
      </c>
      <c r="B55" s="4">
        <f>B8</f>
        <v>0.03</v>
      </c>
      <c r="C55" s="5">
        <v>0</v>
      </c>
      <c r="D55" s="5">
        <v>0</v>
      </c>
      <c r="E55" s="5">
        <f t="shared" si="8"/>
        <v>-2715.5093224558104</v>
      </c>
      <c r="F55" s="5">
        <f t="shared" si="12"/>
        <v>-2285.1352892308641</v>
      </c>
      <c r="G55" s="5">
        <f t="shared" si="10"/>
        <v>8677.7289464463156</v>
      </c>
      <c r="H55" s="5">
        <v>0</v>
      </c>
      <c r="K55" s="7">
        <v>0</v>
      </c>
      <c r="L55" s="7">
        <f t="shared" si="13"/>
        <v>2268606.2817138238</v>
      </c>
      <c r="M55" s="7">
        <f t="shared" si="3"/>
        <v>2268606.2817138238</v>
      </c>
      <c r="N55" s="8">
        <f t="shared" si="4"/>
        <v>110200.92313499397</v>
      </c>
      <c r="O55" s="13">
        <f t="shared" si="6"/>
        <v>5.003378142076495E-2</v>
      </c>
      <c r="P55" s="8">
        <f t="shared" si="5"/>
        <v>44125.012017115689</v>
      </c>
    </row>
    <row r="56" spans="1:16" x14ac:dyDescent="0.2">
      <c r="A56" s="3">
        <v>2066</v>
      </c>
      <c r="B56" s="4">
        <f>B8</f>
        <v>0.03</v>
      </c>
      <c r="C56" s="5">
        <v>0</v>
      </c>
      <c r="D56" s="5">
        <v>0</v>
      </c>
      <c r="E56" s="5">
        <f t="shared" si="8"/>
        <v>-2796.974602129485</v>
      </c>
      <c r="F56" s="5">
        <f t="shared" si="12"/>
        <v>-2353.6893479077903</v>
      </c>
      <c r="G56" s="5">
        <f t="shared" si="10"/>
        <v>8938.0608148397059</v>
      </c>
      <c r="H56" s="5">
        <v>0</v>
      </c>
      <c r="K56" s="7">
        <v>0</v>
      </c>
      <c r="L56" s="7">
        <f t="shared" si="13"/>
        <v>2336664.4701652387</v>
      </c>
      <c r="M56" s="7">
        <f t="shared" si="3"/>
        <v>2336664.4701652387</v>
      </c>
      <c r="N56" s="8">
        <f t="shared" si="4"/>
        <v>113506.9508290441</v>
      </c>
      <c r="O56" s="13">
        <f t="shared" si="6"/>
        <v>5.0033781420765096E-2</v>
      </c>
      <c r="P56" s="8">
        <f t="shared" si="5"/>
        <v>45448.762377629173</v>
      </c>
    </row>
    <row r="57" spans="1:16" x14ac:dyDescent="0.2">
      <c r="A57" s="3">
        <v>2067</v>
      </c>
      <c r="B57" s="4">
        <f>B8</f>
        <v>0.03</v>
      </c>
      <c r="C57" s="5">
        <v>0</v>
      </c>
      <c r="D57" s="5">
        <v>0</v>
      </c>
      <c r="E57" s="5">
        <f t="shared" si="8"/>
        <v>-2880.8838401933695</v>
      </c>
      <c r="F57" s="5">
        <f t="shared" si="12"/>
        <v>-2424.3000283450242</v>
      </c>
      <c r="G57" s="5">
        <f t="shared" si="10"/>
        <v>9206.2026392848966</v>
      </c>
      <c r="H57" s="5">
        <v>0</v>
      </c>
      <c r="K57" s="7">
        <v>0</v>
      </c>
      <c r="L57" s="7">
        <f t="shared" si="13"/>
        <v>2406764.4042701959</v>
      </c>
      <c r="M57" s="7">
        <f t="shared" si="3"/>
        <v>2406764.4042701959</v>
      </c>
      <c r="N57" s="8">
        <f t="shared" si="4"/>
        <v>116912.15935391519</v>
      </c>
      <c r="O57" s="13">
        <f t="shared" si="6"/>
        <v>5.0033781420764992E-2</v>
      </c>
      <c r="P57" s="8">
        <f t="shared" si="5"/>
        <v>46812.225248958035</v>
      </c>
    </row>
    <row r="58" spans="1:16" x14ac:dyDescent="0.2">
      <c r="A58" s="3">
        <v>2068</v>
      </c>
      <c r="B58" s="4">
        <f>B8</f>
        <v>0.03</v>
      </c>
      <c r="C58" s="5">
        <v>0</v>
      </c>
      <c r="D58" s="5">
        <v>0</v>
      </c>
      <c r="E58" s="5">
        <f t="shared" si="8"/>
        <v>-2967.3103553991705</v>
      </c>
      <c r="F58" s="5">
        <f t="shared" si="12"/>
        <v>-2497.0290291953752</v>
      </c>
      <c r="G58" s="5">
        <f t="shared" si="10"/>
        <v>9482.3887184634441</v>
      </c>
      <c r="H58" s="5">
        <v>0</v>
      </c>
      <c r="K58" s="7">
        <v>0</v>
      </c>
      <c r="L58" s="7">
        <f t="shared" si="13"/>
        <v>2478967.3363983016</v>
      </c>
      <c r="M58" s="7">
        <f t="shared" si="3"/>
        <v>2478967.3363983016</v>
      </c>
      <c r="N58" s="8">
        <f t="shared" si="4"/>
        <v>120419.52413453256</v>
      </c>
      <c r="O58" s="13">
        <f t="shared" si="6"/>
        <v>5.0033781420764957E-2</v>
      </c>
      <c r="P58" s="8">
        <f t="shared" si="5"/>
        <v>48216.592006426785</v>
      </c>
    </row>
    <row r="59" spans="1:16" x14ac:dyDescent="0.2">
      <c r="A59" s="3">
        <v>2069</v>
      </c>
      <c r="B59" s="4">
        <f>B8</f>
        <v>0.03</v>
      </c>
      <c r="C59" s="5">
        <v>0</v>
      </c>
      <c r="D59" s="5">
        <v>0</v>
      </c>
      <c r="E59" s="5">
        <f t="shared" si="8"/>
        <v>-3056.3296660611459</v>
      </c>
      <c r="F59" s="5">
        <f t="shared" si="12"/>
        <v>-2571.9399000712365</v>
      </c>
      <c r="G59" s="5">
        <f t="shared" si="10"/>
        <v>9766.8603800173478</v>
      </c>
      <c r="H59" s="5">
        <v>0</v>
      </c>
      <c r="K59" s="7">
        <v>0</v>
      </c>
      <c r="L59" s="7">
        <f t="shared" si="13"/>
        <v>2553336.3564902507</v>
      </c>
      <c r="M59" s="7">
        <f t="shared" si="3"/>
        <v>2553336.3564902507</v>
      </c>
      <c r="N59" s="8">
        <f t="shared" si="4"/>
        <v>124032.10985856861</v>
      </c>
      <c r="O59" s="13">
        <f t="shared" si="6"/>
        <v>5.0033781420764985E-2</v>
      </c>
      <c r="P59" s="8">
        <f t="shared" si="5"/>
        <v>49663.089766619581</v>
      </c>
    </row>
    <row r="60" spans="1:16" x14ac:dyDescent="0.2">
      <c r="A60" s="3">
        <v>2070</v>
      </c>
      <c r="B60" s="4">
        <f>B8</f>
        <v>0.03</v>
      </c>
      <c r="C60" s="5">
        <v>0</v>
      </c>
      <c r="D60" s="5">
        <v>0</v>
      </c>
      <c r="E60" s="5">
        <f t="shared" si="8"/>
        <v>-3148.0195560429802</v>
      </c>
      <c r="F60" s="5">
        <f t="shared" si="12"/>
        <v>-2649.0980970733735</v>
      </c>
      <c r="G60" s="5">
        <f t="shared" si="10"/>
        <v>10059.866191417868</v>
      </c>
      <c r="H60" s="5">
        <v>0</v>
      </c>
      <c r="K60" s="7">
        <v>0</v>
      </c>
      <c r="L60" s="7">
        <f t="shared" si="13"/>
        <v>2629936.4471849585</v>
      </c>
      <c r="M60" s="7">
        <f t="shared" si="3"/>
        <v>2629936.4471849585</v>
      </c>
      <c r="N60" s="8">
        <f t="shared" si="4"/>
        <v>127753.07315432599</v>
      </c>
      <c r="O60" s="13">
        <f t="shared" si="6"/>
        <v>5.003378142076511E-2</v>
      </c>
      <c r="P60" s="8">
        <f t="shared" si="5"/>
        <v>51152.982459618172</v>
      </c>
    </row>
    <row r="61" spans="1:16" x14ac:dyDescent="0.2">
      <c r="A61" s="3">
        <v>2071</v>
      </c>
      <c r="B61" s="4">
        <f>B8</f>
        <v>0.03</v>
      </c>
      <c r="C61" s="5">
        <v>0</v>
      </c>
      <c r="D61" s="5">
        <v>0</v>
      </c>
      <c r="E61" s="5">
        <f t="shared" si="8"/>
        <v>-3242.4601427242696</v>
      </c>
      <c r="F61" s="5">
        <f t="shared" si="12"/>
        <v>-2728.5710399855748</v>
      </c>
      <c r="G61" s="5">
        <f t="shared" si="10"/>
        <v>10361.662177160404</v>
      </c>
      <c r="H61" s="5">
        <v>0</v>
      </c>
      <c r="K61" s="7">
        <v>0</v>
      </c>
      <c r="L61" s="7">
        <f t="shared" si="13"/>
        <v>2708834.5406005075</v>
      </c>
      <c r="M61" s="7">
        <f t="shared" si="3"/>
        <v>2708834.5406005075</v>
      </c>
      <c r="N61" s="8">
        <f t="shared" si="4"/>
        <v>131585.66534895572</v>
      </c>
      <c r="O61" s="13">
        <f t="shared" si="6"/>
        <v>5.0033781420765089E-2</v>
      </c>
      <c r="P61" s="8">
        <f t="shared" si="5"/>
        <v>52687.571933406711</v>
      </c>
    </row>
    <row r="62" spans="1:16" x14ac:dyDescent="0.2">
      <c r="A62" s="3">
        <v>2072</v>
      </c>
      <c r="B62" s="4">
        <f>B8</f>
        <v>0.03</v>
      </c>
      <c r="C62" s="5">
        <v>0</v>
      </c>
      <c r="D62" s="5">
        <v>0</v>
      </c>
      <c r="E62" s="5">
        <f t="shared" si="8"/>
        <v>-3339.7339470059978</v>
      </c>
      <c r="F62" s="5">
        <f t="shared" si="12"/>
        <v>-2810.4281711851422</v>
      </c>
      <c r="G62" s="5">
        <f t="shared" si="10"/>
        <v>10672.512042475217</v>
      </c>
      <c r="H62" s="5">
        <v>0</v>
      </c>
      <c r="K62" s="7">
        <v>0</v>
      </c>
      <c r="L62" s="7">
        <f t="shared" si="13"/>
        <v>2790099.576818523</v>
      </c>
      <c r="M62" s="7">
        <f t="shared" si="3"/>
        <v>2790099.576818523</v>
      </c>
      <c r="N62" s="8">
        <f t="shared" si="4"/>
        <v>135533.2353094244</v>
      </c>
      <c r="O62" s="13">
        <f t="shared" si="6"/>
        <v>5.0033781420765089E-2</v>
      </c>
      <c r="P62" s="8">
        <f t="shared" si="5"/>
        <v>54268.199091408926</v>
      </c>
    </row>
    <row r="63" spans="1:16" x14ac:dyDescent="0.2">
      <c r="A63" s="3">
        <v>2073</v>
      </c>
      <c r="B63" s="4">
        <f>B8</f>
        <v>0.03</v>
      </c>
      <c r="C63" s="5">
        <v>0</v>
      </c>
      <c r="D63" s="5">
        <v>0</v>
      </c>
      <c r="E63" s="5">
        <f t="shared" si="8"/>
        <v>-3439.9259654161779</v>
      </c>
      <c r="F63" s="5">
        <f t="shared" si="12"/>
        <v>-2894.7410163206964</v>
      </c>
      <c r="G63" s="5">
        <f t="shared" si="10"/>
        <v>10992.687403749473</v>
      </c>
      <c r="H63" s="5">
        <v>0</v>
      </c>
      <c r="K63" s="7">
        <v>0</v>
      </c>
      <c r="L63" s="7">
        <f t="shared" si="13"/>
        <v>2873802.5641230787</v>
      </c>
      <c r="M63" s="7">
        <f t="shared" si="3"/>
        <v>2873802.5641230787</v>
      </c>
      <c r="N63" s="8">
        <f t="shared" si="4"/>
        <v>139599.2323687069</v>
      </c>
      <c r="O63" s="13">
        <f t="shared" si="6"/>
        <v>5.0033781420764999E-2</v>
      </c>
      <c r="P63" s="8">
        <f t="shared" si="5"/>
        <v>55896.245064151175</v>
      </c>
    </row>
    <row r="64" spans="1:16" x14ac:dyDescent="0.2">
      <c r="A64" s="3">
        <v>2074</v>
      </c>
      <c r="B64" s="4">
        <f>B8</f>
        <v>0.03</v>
      </c>
      <c r="C64" s="5">
        <v>0</v>
      </c>
      <c r="D64" s="5">
        <v>0</v>
      </c>
      <c r="E64" s="5">
        <f t="shared" si="8"/>
        <v>-3543.1237443786631</v>
      </c>
      <c r="F64" s="5">
        <f t="shared" si="12"/>
        <v>-2981.5832468103172</v>
      </c>
      <c r="G64" s="5">
        <f t="shared" si="10"/>
        <v>11322.468025861957</v>
      </c>
      <c r="H64" s="5">
        <v>0</v>
      </c>
      <c r="K64" s="7">
        <v>0</v>
      </c>
      <c r="L64" s="7">
        <f t="shared" si="13"/>
        <v>2960016.6410467713</v>
      </c>
      <c r="M64" s="7">
        <f t="shared" si="3"/>
        <v>2960016.6410467713</v>
      </c>
      <c r="N64" s="8">
        <f t="shared" si="4"/>
        <v>143787.20933976833</v>
      </c>
      <c r="O64" s="13">
        <f t="shared" si="6"/>
        <v>5.0033781420765075E-2</v>
      </c>
      <c r="P64" s="8">
        <f t="shared" si="5"/>
        <v>57573.132416075721</v>
      </c>
    </row>
    <row r="65" spans="1:16" x14ac:dyDescent="0.2">
      <c r="A65" s="3">
        <v>2075</v>
      </c>
      <c r="B65" s="4">
        <f>B8</f>
        <v>0.03</v>
      </c>
      <c r="C65" s="5">
        <v>0</v>
      </c>
      <c r="D65" s="5">
        <v>0</v>
      </c>
      <c r="E65" s="5">
        <f t="shared" si="8"/>
        <v>-3649.4174567100231</v>
      </c>
      <c r="F65" s="5">
        <f t="shared" si="12"/>
        <v>-3071.0307442146268</v>
      </c>
      <c r="G65" s="5">
        <f t="shared" si="10"/>
        <v>11662.142066637816</v>
      </c>
      <c r="H65" s="5">
        <v>0</v>
      </c>
      <c r="K65" s="7">
        <v>0</v>
      </c>
      <c r="L65" s="7">
        <f t="shared" si="13"/>
        <v>3048817.1402781745</v>
      </c>
      <c r="M65" s="7">
        <f t="shared" si="3"/>
        <v>3048817.1402781745</v>
      </c>
      <c r="N65" s="8">
        <f t="shared" si="4"/>
        <v>148100.82561996122</v>
      </c>
      <c r="O65" s="13">
        <f t="shared" si="6"/>
        <v>5.0033781420765019E-2</v>
      </c>
      <c r="P65" s="8">
        <f t="shared" si="5"/>
        <v>59300.326388558002</v>
      </c>
    </row>
    <row r="66" spans="1:16" x14ac:dyDescent="0.2">
      <c r="A66" s="3">
        <v>2076</v>
      </c>
      <c r="B66" s="4">
        <f>B8</f>
        <v>0.03</v>
      </c>
      <c r="C66" s="5">
        <v>0</v>
      </c>
      <c r="D66" s="5">
        <v>0</v>
      </c>
      <c r="E66" s="5">
        <f t="shared" si="8"/>
        <v>-3758.8999804113237</v>
      </c>
      <c r="F66" s="5">
        <f t="shared" si="12"/>
        <v>-3163.1616665410656</v>
      </c>
      <c r="G66" s="5">
        <f t="shared" si="10"/>
        <v>12012.006328636951</v>
      </c>
      <c r="H66" s="5">
        <v>0</v>
      </c>
      <c r="K66" s="7">
        <v>0</v>
      </c>
      <c r="L66" s="7">
        <f t="shared" si="13"/>
        <v>3140281.6544865198</v>
      </c>
      <c r="M66" s="7">
        <f t="shared" ref="M66:M71" si="14">K66+L66</f>
        <v>3140281.6544865198</v>
      </c>
      <c r="N66" s="8">
        <f t="shared" si="4"/>
        <v>152543.85038855995</v>
      </c>
      <c r="O66" s="13">
        <f t="shared" si="6"/>
        <v>5.0033781420764978E-2</v>
      </c>
      <c r="P66" s="8">
        <f t="shared" si="5"/>
        <v>61079.336180214741</v>
      </c>
    </row>
    <row r="67" spans="1:16" x14ac:dyDescent="0.2">
      <c r="A67" s="3">
        <v>2077</v>
      </c>
      <c r="B67" s="4">
        <f>B8</f>
        <v>0.03</v>
      </c>
      <c r="C67" s="5">
        <v>0</v>
      </c>
      <c r="D67" s="5">
        <v>0</v>
      </c>
      <c r="E67" s="5">
        <f t="shared" si="8"/>
        <v>-3871.6669798236635</v>
      </c>
      <c r="F67" s="5">
        <f t="shared" si="12"/>
        <v>-3258.0565165372977</v>
      </c>
      <c r="G67" s="5">
        <f t="shared" si="10"/>
        <v>12372.366518496061</v>
      </c>
      <c r="H67" s="5">
        <v>0</v>
      </c>
      <c r="K67" s="7">
        <v>0</v>
      </c>
      <c r="L67" s="7">
        <f t="shared" si="13"/>
        <v>3234490.1041211155</v>
      </c>
      <c r="M67" s="7">
        <f t="shared" si="14"/>
        <v>3234490.1041211155</v>
      </c>
      <c r="N67" s="8">
        <f t="shared" si="4"/>
        <v>157120.16590021696</v>
      </c>
      <c r="O67" s="13">
        <f t="shared" si="6"/>
        <v>5.0033781420765047E-2</v>
      </c>
      <c r="P67" s="8">
        <f t="shared" ref="P67:P71" si="15">12*(C67+D67+E67+F67+G67)+H67</f>
        <v>62911.716265621202</v>
      </c>
    </row>
    <row r="68" spans="1:16" x14ac:dyDescent="0.2">
      <c r="A68" s="3">
        <v>2078</v>
      </c>
      <c r="B68" s="4">
        <f>B8</f>
        <v>0.03</v>
      </c>
      <c r="C68" s="5">
        <v>0</v>
      </c>
      <c r="D68" s="5">
        <v>0</v>
      </c>
      <c r="E68" s="5">
        <f t="shared" ref="E68:E71" si="16">E67*(1+B68)</f>
        <v>-3987.8169892183737</v>
      </c>
      <c r="F68" s="5">
        <f t="shared" si="12"/>
        <v>-3355.7982120334168</v>
      </c>
      <c r="G68" s="5">
        <f t="shared" si="10"/>
        <v>12743.537514050942</v>
      </c>
      <c r="H68" s="5">
        <v>0</v>
      </c>
      <c r="K68" s="7">
        <v>0</v>
      </c>
      <c r="L68" s="7">
        <f t="shared" si="13"/>
        <v>3331524.8072447493</v>
      </c>
      <c r="M68" s="7">
        <f t="shared" si="14"/>
        <v>3331524.8072447493</v>
      </c>
      <c r="N68" s="8">
        <f t="shared" ref="N68:N71" si="17">M68-M67+12*(C68+D68+E68+F68+G68+H68)</f>
        <v>161833.77087722358</v>
      </c>
      <c r="O68" s="13">
        <f t="shared" ref="O68:O71" si="18">N68/M67</f>
        <v>5.0033781420765082E-2</v>
      </c>
      <c r="P68" s="8">
        <f t="shared" si="15"/>
        <v>64799.067753589821</v>
      </c>
    </row>
    <row r="69" spans="1:16" x14ac:dyDescent="0.2">
      <c r="A69" s="3">
        <v>2079</v>
      </c>
      <c r="B69" s="4">
        <f>B8</f>
        <v>0.03</v>
      </c>
      <c r="C69" s="5">
        <v>0</v>
      </c>
      <c r="D69" s="5">
        <v>0</v>
      </c>
      <c r="E69" s="5">
        <f t="shared" si="16"/>
        <v>-4107.451498894925</v>
      </c>
      <c r="F69" s="5">
        <f t="shared" si="12"/>
        <v>-3456.4721583944192</v>
      </c>
      <c r="G69" s="5">
        <f t="shared" si="10"/>
        <v>13125.84363947247</v>
      </c>
      <c r="H69" s="5">
        <v>0</v>
      </c>
      <c r="K69" s="7">
        <v>0</v>
      </c>
      <c r="L69" s="7">
        <f t="shared" si="13"/>
        <v>3431470.551462092</v>
      </c>
      <c r="M69" s="7">
        <f t="shared" si="14"/>
        <v>3431470.551462092</v>
      </c>
      <c r="N69" s="8">
        <f t="shared" si="17"/>
        <v>166688.7840035402</v>
      </c>
      <c r="O69" s="13">
        <f t="shared" si="18"/>
        <v>5.0033781420765054E-2</v>
      </c>
      <c r="P69" s="8">
        <f t="shared" si="15"/>
        <v>66743.039786197507</v>
      </c>
    </row>
    <row r="70" spans="1:16" x14ac:dyDescent="0.2">
      <c r="A70" s="3">
        <v>2080</v>
      </c>
      <c r="B70" s="4">
        <f>B8</f>
        <v>0.03</v>
      </c>
      <c r="C70" s="5">
        <v>0</v>
      </c>
      <c r="D70" s="5">
        <v>0</v>
      </c>
      <c r="E70" s="5">
        <f t="shared" si="16"/>
        <v>-4230.6750438617728</v>
      </c>
      <c r="F70" s="5">
        <f t="shared" si="12"/>
        <v>-3560.1663231462521</v>
      </c>
      <c r="G70" s="5">
        <f t="shared" si="10"/>
        <v>13519.618948656645</v>
      </c>
      <c r="H70" s="5">
        <v>0</v>
      </c>
      <c r="K70" s="7">
        <v>0</v>
      </c>
      <c r="L70" s="7">
        <f t="shared" si="13"/>
        <v>3534414.6680059549</v>
      </c>
      <c r="M70" s="7">
        <f t="shared" si="14"/>
        <v>3534414.6680059549</v>
      </c>
      <c r="N70" s="8">
        <f t="shared" si="17"/>
        <v>171689.44752364641</v>
      </c>
      <c r="O70" s="13">
        <f t="shared" si="18"/>
        <v>5.0033781420765047E-2</v>
      </c>
      <c r="P70" s="8">
        <f t="shared" si="15"/>
        <v>68745.330979783452</v>
      </c>
    </row>
    <row r="71" spans="1:16" x14ac:dyDescent="0.2">
      <c r="A71" s="3">
        <v>2081</v>
      </c>
      <c r="B71" s="4">
        <f>B8</f>
        <v>0.03</v>
      </c>
      <c r="C71" s="5">
        <v>0</v>
      </c>
      <c r="D71" s="5">
        <v>0</v>
      </c>
      <c r="E71" s="5">
        <f t="shared" si="16"/>
        <v>-4357.5952951776262</v>
      </c>
      <c r="F71" s="5">
        <f t="shared" si="12"/>
        <v>-3666.9713128406397</v>
      </c>
      <c r="G71" s="5">
        <f t="shared" si="10"/>
        <v>13925.207517116345</v>
      </c>
      <c r="H71" s="5">
        <v>0</v>
      </c>
      <c r="K71" s="7">
        <v>0</v>
      </c>
      <c r="L71" s="7">
        <f t="shared" si="13"/>
        <v>3640447.1080461335</v>
      </c>
      <c r="M71" s="7">
        <f t="shared" si="14"/>
        <v>3640447.1080461335</v>
      </c>
      <c r="N71" s="8">
        <f t="shared" si="17"/>
        <v>176840.13094935555</v>
      </c>
      <c r="O71" s="13">
        <f t="shared" si="18"/>
        <v>5.0033781420764971E-2</v>
      </c>
      <c r="P71" s="8">
        <f t="shared" si="15"/>
        <v>70807.690909176948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2017-12-30T07:27:55Z</dcterms:modified>
</cp:coreProperties>
</file>