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le682\DOCS\"/>
    </mc:Choice>
  </mc:AlternateContent>
  <bookViews>
    <workbookView xWindow="0" yWindow="0" windowWidth="20490" windowHeight="7755" activeTab="2"/>
  </bookViews>
  <sheets>
    <sheet name="OSD335-X Power Rails" sheetId="1" r:id="rId1"/>
    <sheet name="Peripheral Power Consumption" sheetId="2" r:id="rId2"/>
    <sheet name="Power Budg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6" i="3"/>
  <c r="J26" i="3" s="1"/>
  <c r="I27" i="3"/>
  <c r="J27" i="3" s="1"/>
  <c r="J25" i="3"/>
  <c r="J24" i="3"/>
  <c r="I43" i="3"/>
  <c r="J43" i="3"/>
  <c r="I31" i="3"/>
  <c r="I24" i="3"/>
  <c r="J31" i="3"/>
  <c r="J18" i="3"/>
  <c r="J19" i="3"/>
  <c r="J20" i="3"/>
  <c r="J17" i="3"/>
  <c r="I46" i="3"/>
  <c r="J46" i="3" s="1"/>
  <c r="I47" i="3"/>
  <c r="J47" i="3" s="1"/>
  <c r="I48" i="3"/>
  <c r="J48" i="3" s="1"/>
  <c r="I45" i="3"/>
  <c r="J45" i="3" s="1"/>
  <c r="I44" i="3"/>
  <c r="J44" i="3" s="1"/>
  <c r="I18" i="3"/>
  <c r="I19" i="3"/>
  <c r="I20" i="3"/>
  <c r="I17" i="3"/>
  <c r="I11" i="3"/>
  <c r="J11" i="3" s="1"/>
  <c r="I12" i="3"/>
  <c r="I13" i="3"/>
  <c r="I10" i="3"/>
  <c r="J10" i="3" s="1"/>
  <c r="I4" i="3"/>
  <c r="I5" i="3"/>
  <c r="I6" i="3"/>
  <c r="J6" i="3" s="1"/>
  <c r="I3" i="3"/>
  <c r="J13" i="3"/>
  <c r="J12" i="3"/>
  <c r="J3" i="3"/>
  <c r="J5" i="3"/>
  <c r="J32" i="3" l="1"/>
  <c r="J28" i="3"/>
  <c r="I32" i="3"/>
  <c r="I28" i="3"/>
  <c r="J49" i="3"/>
  <c r="I49" i="3"/>
  <c r="J21" i="3"/>
  <c r="I21" i="3"/>
  <c r="J14" i="3"/>
  <c r="I14" i="3"/>
  <c r="I7" i="3"/>
  <c r="J4" i="3"/>
  <c r="J7" i="3" s="1"/>
</calcChain>
</file>

<file path=xl/sharedStrings.xml><?xml version="1.0" encoding="utf-8"?>
<sst xmlns="http://schemas.openxmlformats.org/spreadsheetml/2006/main" count="263" uniqueCount="110">
  <si>
    <t>OSD335x-SM Family Power Budget</t>
  </si>
  <si>
    <t>Input Power</t>
  </si>
  <si>
    <t>Bus Name</t>
  </si>
  <si>
    <t>Vin(min)</t>
  </si>
  <si>
    <t>Vin(typ)</t>
  </si>
  <si>
    <t>Vin(max)</t>
  </si>
  <si>
    <t>I(max)</t>
  </si>
  <si>
    <t>I(typ)</t>
  </si>
  <si>
    <t>Notes</t>
  </si>
  <si>
    <t>VIN_AC</t>
  </si>
  <si>
    <t>VIN_USB</t>
  </si>
  <si>
    <t>VIN_BAT</t>
  </si>
  <si>
    <t>Output Power</t>
  </si>
  <si>
    <t>Vout(min)</t>
  </si>
  <si>
    <t>Vout(typ)</t>
  </si>
  <si>
    <t>Vout(max)</t>
  </si>
  <si>
    <t>Max rise time for input power rails is 50mS.</t>
  </si>
  <si>
    <t>SYS_VDD1_3P3V</t>
  </si>
  <si>
    <t>SYS_VDD2_3P3V</t>
  </si>
  <si>
    <t>SYS_VDD3_3P3V</t>
  </si>
  <si>
    <t>SYS_RTC_1P8V</t>
  </si>
  <si>
    <t>SYS_VDD_1P8V</t>
  </si>
  <si>
    <t>SYS_ADC_1P8V</t>
  </si>
  <si>
    <t>VDDS_DDR</t>
  </si>
  <si>
    <t>VDD_MPU</t>
  </si>
  <si>
    <t>VDD_CORE</t>
  </si>
  <si>
    <t>VDDS_PLL</t>
  </si>
  <si>
    <t>Reference only, not to be used to power any external circuitry.</t>
  </si>
  <si>
    <t>N/A</t>
  </si>
  <si>
    <t>/</t>
  </si>
  <si>
    <t>NOTE:  Total power consumed should never surpass maximum input current,
even if individual rail current maximum is respected.</t>
  </si>
  <si>
    <t>5V*2A = 10W</t>
  </si>
  <si>
    <t>5V*1.3A = 6.5W</t>
  </si>
  <si>
    <t>3.7V*2A = 7.4W.</t>
  </si>
  <si>
    <t>1.7W</t>
  </si>
  <si>
    <t>1.65W</t>
  </si>
  <si>
    <t>0.33W</t>
  </si>
  <si>
    <t>0.09W</t>
  </si>
  <si>
    <t>0.18W</t>
  </si>
  <si>
    <t>0.45W</t>
  </si>
  <si>
    <t>0.038W</t>
  </si>
  <si>
    <t>See Power Estimation tool.</t>
  </si>
  <si>
    <t>HDMI</t>
  </si>
  <si>
    <t>Power Estimation Tool</t>
  </si>
  <si>
    <t>WORST CASE EFFICIENCY LDO</t>
  </si>
  <si>
    <t>WORST CASE INPUT CURRENT</t>
  </si>
  <si>
    <t>NOTE:  If load current changes, use table from PMIC datasheet.</t>
  </si>
  <si>
    <r>
      <rPr>
        <sz val="11"/>
        <color theme="1"/>
        <rFont val="Calibri"/>
        <family val="2"/>
        <scheme val="minor"/>
      </rPr>
      <t xml:space="preserve">NOTE:  For worst-case scenario, I took the least efficient curve.  </t>
    </r>
    <r>
      <rPr>
        <b/>
        <sz val="11"/>
        <color theme="1"/>
        <rFont val="Calibri"/>
        <family val="2"/>
        <scheme val="minor"/>
      </rPr>
      <t>Need better approximation.</t>
    </r>
  </si>
  <si>
    <t>IC Used</t>
  </si>
  <si>
    <t>Operating Voltage (typ)</t>
  </si>
  <si>
    <t>Current Consumption (typ)</t>
  </si>
  <si>
    <t>Wifi</t>
  </si>
  <si>
    <t>SD Card</t>
  </si>
  <si>
    <t>Ethernet</t>
  </si>
  <si>
    <t>WORST CASE TOTAL PWR (W)</t>
  </si>
  <si>
    <t>AM335x</t>
  </si>
  <si>
    <t>Processor</t>
  </si>
  <si>
    <t>Supply Voltage</t>
  </si>
  <si>
    <t>Internal</t>
  </si>
  <si>
    <t>Max Power (mW)</t>
  </si>
  <si>
    <t>Used worst case scenario, all processing at maximum.
Typical usage should be much less.
Inrush current when powered on is estimated at 1.5A using VIN_AC and 0,5A using VIN_USB.</t>
  </si>
  <si>
    <t>Operating Voltage (typ) (V)</t>
  </si>
  <si>
    <t>DDR RAM</t>
  </si>
  <si>
    <t>DDR/RAM</t>
  </si>
  <si>
    <t>Max Current (A)</t>
  </si>
  <si>
    <t>PMIC</t>
  </si>
  <si>
    <t>TPS65217</t>
  </si>
  <si>
    <t>Used values stipulated in Power Budget example from Octavo systems.</t>
  </si>
  <si>
    <t>Less than 5</t>
  </si>
  <si>
    <t>Less than 0,001</t>
  </si>
  <si>
    <t>Negligeable.  Used values in Power Budget example from Octavo systems.</t>
  </si>
  <si>
    <t>LDO</t>
  </si>
  <si>
    <t>TL5209</t>
  </si>
  <si>
    <t>Maximum quiescent current when Ven is greater than 3V and maximum load (500mA).</t>
  </si>
  <si>
    <t>Voltage Rail</t>
  </si>
  <si>
    <t>Peripherals</t>
  </si>
  <si>
    <t>Max Supported Current (A)</t>
  </si>
  <si>
    <t xml:space="preserve">TDA19988 </t>
  </si>
  <si>
    <t>Max power consumption when running in full speed mode.
NOTE: On Octavo example, says this chip is 385mW max, which would mean 0.215A.</t>
  </si>
  <si>
    <t>0.5 per port</t>
  </si>
  <si>
    <t>USB standard allows a device to draw 500mA max on port.</t>
  </si>
  <si>
    <t>2500 per port (host)</t>
  </si>
  <si>
    <t>8.3mA in normal operating condition.</t>
  </si>
  <si>
    <t>FT230X</t>
  </si>
  <si>
    <t>USB (AS HOST)</t>
  </si>
  <si>
    <t>Serial (AS USB DEVICE TOO?)</t>
  </si>
  <si>
    <t>5V</t>
  </si>
  <si>
    <t>WF111A</t>
  </si>
  <si>
    <t>250 mA in peak tx, 190 mA typical (+16dBm)</t>
  </si>
  <si>
    <t>3.3V, some pins 1.8V</t>
  </si>
  <si>
    <t>AM3358</t>
  </si>
  <si>
    <t>DDR</t>
  </si>
  <si>
    <t>Efficiency</t>
  </si>
  <si>
    <t>Peripheral Max Power at Operating Voltage (mW)</t>
  </si>
  <si>
    <t>Voltage (V)</t>
  </si>
  <si>
    <t>Max Power at Rail (mW)</t>
  </si>
  <si>
    <t>Current at Rail (A)</t>
  </si>
  <si>
    <t>TOTAL</t>
  </si>
  <si>
    <t>Efficiency*</t>
  </si>
  <si>
    <t>*Efficiency measures taken at worst case load.</t>
  </si>
  <si>
    <t>Will be modified when power budget is complete.</t>
  </si>
  <si>
    <t>SYS_VOUT</t>
  </si>
  <si>
    <t>Ethernet*</t>
  </si>
  <si>
    <t>*Ethernet is here because max supply for PHY is 3.47, better to place it on a 3.3V rail.</t>
  </si>
  <si>
    <t>HDMI Pwr</t>
  </si>
  <si>
    <t>5.0V</t>
  </si>
  <si>
    <t>HDMI connector needs 5V supply, 50 mA max.</t>
  </si>
  <si>
    <t>HDMI Power</t>
  </si>
  <si>
    <t>AR8035</t>
  </si>
  <si>
    <t>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</si>
</sst>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29</xdr:row>
      <xdr:rowOff>114300</xdr:rowOff>
    </xdr:from>
    <xdr:to>
      <xdr:col>4</xdr:col>
      <xdr:colOff>47068</xdr:colOff>
      <xdr:row>49</xdr:row>
      <xdr:rowOff>28109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019800"/>
          <a:ext cx="4457143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4" workbookViewId="0">
      <selection activeCell="A16" sqref="A16"/>
    </sheetView>
  </sheetViews>
  <sheetFormatPr defaultColWidth="9.140625" defaultRowHeight="15" x14ac:dyDescent="0.25"/>
  <cols>
    <col min="1" max="1" width="32.140625" bestFit="1" customWidth="1"/>
    <col min="2" max="2" width="22" bestFit="1" customWidth="1"/>
    <col min="3" max="3" width="9.5703125" bestFit="1" customWidth="1"/>
    <col min="4" max="4" width="10.42578125" bestFit="1" customWidth="1"/>
    <col min="5" max="5" width="25.28515625" bestFit="1" customWidth="1"/>
    <col min="7" max="7" width="57.7109375" bestFit="1" customWidth="1"/>
    <col min="8" max="8" width="40" bestFit="1" customWidth="1"/>
    <col min="10" max="10" width="27.7109375" bestFit="1" customWidth="1"/>
  </cols>
  <sheetData>
    <row r="1" spans="1:10" x14ac:dyDescent="0.25">
      <c r="A1" s="1" t="s">
        <v>0</v>
      </c>
      <c r="J1" s="1"/>
    </row>
    <row r="4" spans="1:10" x14ac:dyDescent="0.25">
      <c r="A4" s="17" t="s">
        <v>1</v>
      </c>
      <c r="B4" s="17"/>
      <c r="C4" s="17"/>
      <c r="D4" s="17"/>
      <c r="E4" s="17"/>
      <c r="F4" s="17"/>
      <c r="G4" s="17"/>
    </row>
    <row r="5" spans="1:10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7</v>
      </c>
      <c r="F5" s="4" t="s">
        <v>6</v>
      </c>
      <c r="G5" s="4" t="s">
        <v>8</v>
      </c>
    </row>
    <row r="6" spans="1:10" x14ac:dyDescent="0.25">
      <c r="A6" s="5" t="s">
        <v>9</v>
      </c>
      <c r="B6" s="5">
        <v>4.3</v>
      </c>
      <c r="C6" s="5">
        <v>5</v>
      </c>
      <c r="D6" s="5">
        <v>5.8</v>
      </c>
      <c r="E6" s="5" t="s">
        <v>41</v>
      </c>
      <c r="F6" s="5">
        <v>2</v>
      </c>
      <c r="G6" s="5" t="s">
        <v>31</v>
      </c>
      <c r="H6" t="s">
        <v>16</v>
      </c>
    </row>
    <row r="7" spans="1:10" x14ac:dyDescent="0.25">
      <c r="A7" s="5" t="s">
        <v>10</v>
      </c>
      <c r="B7" s="5">
        <v>4.3</v>
      </c>
      <c r="C7" s="5">
        <v>5</v>
      </c>
      <c r="D7" s="5">
        <v>5.8</v>
      </c>
      <c r="E7" s="5" t="s">
        <v>41</v>
      </c>
      <c r="F7" s="5">
        <v>1.3</v>
      </c>
      <c r="G7" s="5" t="s">
        <v>32</v>
      </c>
    </row>
    <row r="8" spans="1:10" x14ac:dyDescent="0.25">
      <c r="A8" s="5" t="s">
        <v>11</v>
      </c>
      <c r="B8" s="5">
        <v>2.75</v>
      </c>
      <c r="C8" s="5">
        <v>3.7</v>
      </c>
      <c r="D8" s="5">
        <v>5.5</v>
      </c>
      <c r="E8" s="5" t="s">
        <v>41</v>
      </c>
      <c r="F8" s="5">
        <v>2</v>
      </c>
      <c r="G8" s="5" t="s">
        <v>33</v>
      </c>
    </row>
    <row r="10" spans="1:10" x14ac:dyDescent="0.25">
      <c r="A10" s="17" t="s">
        <v>12</v>
      </c>
      <c r="B10" s="17"/>
      <c r="C10" s="17"/>
      <c r="D10" s="17"/>
      <c r="E10" s="17"/>
      <c r="F10" s="17"/>
      <c r="G10" s="17"/>
    </row>
    <row r="11" spans="1:10" x14ac:dyDescent="0.25">
      <c r="A11" s="4" t="s">
        <v>2</v>
      </c>
      <c r="B11" s="4" t="s">
        <v>13</v>
      </c>
      <c r="C11" s="4" t="s">
        <v>14</v>
      </c>
      <c r="D11" s="4" t="s">
        <v>15</v>
      </c>
      <c r="E11" s="4" t="s">
        <v>7</v>
      </c>
      <c r="F11" s="4" t="s">
        <v>6</v>
      </c>
      <c r="G11" s="4" t="s">
        <v>8</v>
      </c>
    </row>
    <row r="12" spans="1:10" x14ac:dyDescent="0.25">
      <c r="A12" s="5" t="s">
        <v>17</v>
      </c>
      <c r="B12" s="5" t="s">
        <v>28</v>
      </c>
      <c r="C12" s="5">
        <v>3.4</v>
      </c>
      <c r="D12" s="5" t="s">
        <v>28</v>
      </c>
      <c r="E12" s="5" t="s">
        <v>28</v>
      </c>
      <c r="F12" s="5">
        <v>0.5</v>
      </c>
      <c r="G12" s="5" t="s">
        <v>34</v>
      </c>
    </row>
    <row r="13" spans="1:10" x14ac:dyDescent="0.25">
      <c r="A13" s="5" t="s">
        <v>18</v>
      </c>
      <c r="B13" s="5" t="s">
        <v>28</v>
      </c>
      <c r="C13" s="5">
        <v>3.3</v>
      </c>
      <c r="D13" s="5" t="s">
        <v>28</v>
      </c>
      <c r="E13" s="5" t="s">
        <v>28</v>
      </c>
      <c r="F13" s="5">
        <v>0.5</v>
      </c>
      <c r="G13" s="5" t="s">
        <v>35</v>
      </c>
    </row>
    <row r="14" spans="1:10" x14ac:dyDescent="0.25">
      <c r="A14" s="5" t="s">
        <v>19</v>
      </c>
      <c r="B14" s="5" t="s">
        <v>28</v>
      </c>
      <c r="C14" s="5">
        <v>3.3</v>
      </c>
      <c r="D14" s="5" t="s">
        <v>28</v>
      </c>
      <c r="E14" s="5" t="s">
        <v>28</v>
      </c>
      <c r="F14" s="5">
        <v>0.1</v>
      </c>
      <c r="G14" s="5" t="s">
        <v>36</v>
      </c>
    </row>
    <row r="15" spans="1:10" x14ac:dyDescent="0.25">
      <c r="A15" s="5" t="s">
        <v>20</v>
      </c>
      <c r="B15" s="5" t="s">
        <v>28</v>
      </c>
      <c r="C15" s="5">
        <v>1.8</v>
      </c>
      <c r="D15" s="5" t="s">
        <v>28</v>
      </c>
      <c r="E15" s="5" t="s">
        <v>28</v>
      </c>
      <c r="F15" s="5">
        <v>0.05</v>
      </c>
      <c r="G15" s="5" t="s">
        <v>37</v>
      </c>
    </row>
    <row r="16" spans="1:10" x14ac:dyDescent="0.25">
      <c r="A16" s="5" t="s">
        <v>21</v>
      </c>
      <c r="B16" s="5" t="s">
        <v>28</v>
      </c>
      <c r="C16" s="5">
        <v>1.8</v>
      </c>
      <c r="D16" s="5" t="s">
        <v>28</v>
      </c>
      <c r="E16" s="5" t="s">
        <v>28</v>
      </c>
      <c r="F16" s="5">
        <v>0.1</v>
      </c>
      <c r="G16" s="5" t="s">
        <v>38</v>
      </c>
    </row>
    <row r="17" spans="1:7" x14ac:dyDescent="0.25">
      <c r="A17" s="5" t="s">
        <v>22</v>
      </c>
      <c r="B17" s="5" t="s">
        <v>28</v>
      </c>
      <c r="C17" s="5">
        <v>1.8</v>
      </c>
      <c r="D17" s="5" t="s">
        <v>28</v>
      </c>
      <c r="E17" s="5" t="s">
        <v>28</v>
      </c>
      <c r="F17" s="5">
        <v>0.25</v>
      </c>
      <c r="G17" s="5" t="s">
        <v>39</v>
      </c>
    </row>
    <row r="18" spans="1:7" x14ac:dyDescent="0.25">
      <c r="A18" s="5" t="s">
        <v>23</v>
      </c>
      <c r="B18" s="5" t="s">
        <v>28</v>
      </c>
      <c r="C18" s="5">
        <v>1.5</v>
      </c>
      <c r="D18" s="5" t="s">
        <v>28</v>
      </c>
      <c r="E18" s="5" t="s">
        <v>28</v>
      </c>
      <c r="F18" s="5">
        <v>2.5000000000000001E-2</v>
      </c>
      <c r="G18" s="5" t="s">
        <v>40</v>
      </c>
    </row>
    <row r="19" spans="1:7" x14ac:dyDescent="0.25">
      <c r="A19" s="5" t="s">
        <v>24</v>
      </c>
      <c r="B19" s="5" t="s">
        <v>28</v>
      </c>
      <c r="C19" s="5">
        <v>1.1000000000000001</v>
      </c>
      <c r="D19" s="5" t="s">
        <v>28</v>
      </c>
      <c r="E19" s="5" t="s">
        <v>28</v>
      </c>
      <c r="F19" s="5" t="s">
        <v>29</v>
      </c>
      <c r="G19" s="5" t="s">
        <v>27</v>
      </c>
    </row>
    <row r="20" spans="1:7" x14ac:dyDescent="0.25">
      <c r="A20" s="5" t="s">
        <v>25</v>
      </c>
      <c r="B20" s="5" t="s">
        <v>28</v>
      </c>
      <c r="C20" s="5">
        <v>1.1000000000000001</v>
      </c>
      <c r="D20" s="5" t="s">
        <v>28</v>
      </c>
      <c r="E20" s="5" t="s">
        <v>28</v>
      </c>
      <c r="F20" s="5" t="s">
        <v>29</v>
      </c>
      <c r="G20" s="5" t="s">
        <v>27</v>
      </c>
    </row>
    <row r="21" spans="1:7" x14ac:dyDescent="0.25">
      <c r="A21" s="5" t="s">
        <v>26</v>
      </c>
      <c r="B21" s="5" t="s">
        <v>28</v>
      </c>
      <c r="C21" s="5">
        <v>1.8</v>
      </c>
      <c r="D21" s="5" t="s">
        <v>28</v>
      </c>
      <c r="E21" s="5" t="s">
        <v>28</v>
      </c>
      <c r="F21" s="5" t="s">
        <v>29</v>
      </c>
      <c r="G21" s="5" t="s">
        <v>27</v>
      </c>
    </row>
    <row r="23" spans="1:7" ht="45" x14ac:dyDescent="0.25">
      <c r="G23" s="6" t="s">
        <v>30</v>
      </c>
    </row>
    <row r="26" spans="1:7" x14ac:dyDescent="0.25">
      <c r="A26" s="18" t="s">
        <v>43</v>
      </c>
      <c r="B26" s="18"/>
      <c r="C26" s="18"/>
    </row>
    <row r="27" spans="1:7" x14ac:dyDescent="0.25">
      <c r="A27" s="2" t="s">
        <v>54</v>
      </c>
      <c r="B27" s="9">
        <v>1.53552150246105</v>
      </c>
      <c r="C27" s="2"/>
    </row>
    <row r="28" spans="1:7" x14ac:dyDescent="0.25">
      <c r="A28" s="2" t="s">
        <v>44</v>
      </c>
      <c r="B28" s="2"/>
      <c r="C28" s="3"/>
      <c r="E28" t="s">
        <v>46</v>
      </c>
    </row>
    <row r="29" spans="1:7" x14ac:dyDescent="0.25">
      <c r="A29" s="2" t="s">
        <v>45</v>
      </c>
      <c r="B29" s="2"/>
      <c r="C29" s="2"/>
      <c r="E29" s="7" t="s">
        <v>47</v>
      </c>
    </row>
  </sheetData>
  <mergeCells count="3">
    <mergeCell ref="A4:G4"/>
    <mergeCell ref="A10:G10"/>
    <mergeCell ref="A26:C2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topLeftCell="A13" workbookViewId="0">
      <selection activeCell="E28" sqref="E28"/>
    </sheetView>
  </sheetViews>
  <sheetFormatPr defaultColWidth="9.140625" defaultRowHeight="15" x14ac:dyDescent="0.25"/>
  <cols>
    <col min="2" max="2" width="13" bestFit="1" customWidth="1"/>
    <col min="3" max="3" width="14.28515625" bestFit="1" customWidth="1"/>
    <col min="4" max="4" width="25.28515625" bestFit="1" customWidth="1"/>
    <col min="5" max="5" width="18.5703125" bestFit="1" customWidth="1"/>
    <col min="6" max="6" width="28.28515625" bestFit="1" customWidth="1"/>
    <col min="7" max="7" width="54.7109375" bestFit="1" customWidth="1"/>
  </cols>
  <sheetData>
    <row r="1" spans="2:7" x14ac:dyDescent="0.25">
      <c r="B1" s="18" t="s">
        <v>42</v>
      </c>
      <c r="C1" s="18"/>
      <c r="D1" s="18"/>
      <c r="E1" s="18"/>
      <c r="F1" s="18"/>
      <c r="G1" s="18"/>
    </row>
    <row r="2" spans="2:7" x14ac:dyDescent="0.25">
      <c r="B2" s="2" t="s">
        <v>48</v>
      </c>
      <c r="C2" s="8" t="s">
        <v>57</v>
      </c>
      <c r="D2" s="2" t="s">
        <v>49</v>
      </c>
      <c r="E2" s="8" t="s">
        <v>59</v>
      </c>
      <c r="F2" s="2" t="s">
        <v>50</v>
      </c>
      <c r="G2" s="2" t="s">
        <v>8</v>
      </c>
    </row>
    <row r="3" spans="2:7" ht="45" x14ac:dyDescent="0.25">
      <c r="B3" s="14" t="s">
        <v>77</v>
      </c>
      <c r="C3" s="15"/>
      <c r="D3" s="14">
        <v>1.8</v>
      </c>
      <c r="E3" s="14">
        <v>207</v>
      </c>
      <c r="F3" s="14">
        <v>0.115</v>
      </c>
      <c r="G3" s="16" t="s">
        <v>78</v>
      </c>
    </row>
    <row r="4" spans="2:7" x14ac:dyDescent="0.25">
      <c r="B4" s="13" t="s">
        <v>104</v>
      </c>
      <c r="C4" s="12"/>
      <c r="D4" s="13" t="s">
        <v>105</v>
      </c>
      <c r="E4" s="13">
        <v>250</v>
      </c>
      <c r="F4" s="13">
        <v>0.05</v>
      </c>
      <c r="G4" s="13" t="s">
        <v>106</v>
      </c>
    </row>
    <row r="6" spans="2:7" x14ac:dyDescent="0.25">
      <c r="B6" s="18" t="s">
        <v>84</v>
      </c>
      <c r="C6" s="18"/>
      <c r="D6" s="18"/>
      <c r="E6" s="18"/>
      <c r="F6" s="18"/>
      <c r="G6" s="18"/>
    </row>
    <row r="7" spans="2:7" x14ac:dyDescent="0.25">
      <c r="B7" s="2" t="s">
        <v>48</v>
      </c>
      <c r="C7" s="8" t="s">
        <v>57</v>
      </c>
      <c r="D7" s="2" t="s">
        <v>49</v>
      </c>
      <c r="E7" s="8" t="s">
        <v>59</v>
      </c>
      <c r="F7" s="2" t="s">
        <v>50</v>
      </c>
      <c r="G7" s="2" t="s">
        <v>8</v>
      </c>
    </row>
    <row r="8" spans="2:7" x14ac:dyDescent="0.25">
      <c r="B8" s="2"/>
      <c r="C8" s="13"/>
      <c r="D8" s="13">
        <v>5</v>
      </c>
      <c r="E8" s="13" t="s">
        <v>81</v>
      </c>
      <c r="F8" s="13" t="s">
        <v>79</v>
      </c>
      <c r="G8" s="13" t="s">
        <v>80</v>
      </c>
    </row>
    <row r="10" spans="2:7" x14ac:dyDescent="0.25">
      <c r="B10" s="18" t="s">
        <v>85</v>
      </c>
      <c r="C10" s="18"/>
      <c r="D10" s="18"/>
      <c r="E10" s="18"/>
      <c r="F10" s="18"/>
      <c r="G10" s="18"/>
    </row>
    <row r="11" spans="2:7" x14ac:dyDescent="0.25">
      <c r="B11" s="2" t="s">
        <v>48</v>
      </c>
      <c r="C11" s="8" t="s">
        <v>57</v>
      </c>
      <c r="D11" s="2" t="s">
        <v>49</v>
      </c>
      <c r="E11" s="8" t="s">
        <v>59</v>
      </c>
      <c r="F11" s="2" t="s">
        <v>50</v>
      </c>
      <c r="G11" s="2" t="s">
        <v>8</v>
      </c>
    </row>
    <row r="12" spans="2:7" x14ac:dyDescent="0.25">
      <c r="B12" s="13" t="s">
        <v>83</v>
      </c>
      <c r="C12" s="8"/>
      <c r="D12" s="13" t="s">
        <v>86</v>
      </c>
      <c r="E12" s="13">
        <v>41.5</v>
      </c>
      <c r="F12" s="13">
        <v>8.3000000000000001E-3</v>
      </c>
      <c r="G12" s="13" t="s">
        <v>82</v>
      </c>
    </row>
    <row r="14" spans="2:7" x14ac:dyDescent="0.25">
      <c r="B14" s="18" t="s">
        <v>51</v>
      </c>
      <c r="C14" s="18"/>
      <c r="D14" s="18"/>
      <c r="E14" s="18"/>
      <c r="F14" s="18"/>
      <c r="G14" s="18"/>
    </row>
    <row r="15" spans="2:7" x14ac:dyDescent="0.25">
      <c r="B15" s="2" t="s">
        <v>48</v>
      </c>
      <c r="C15" s="8" t="s">
        <v>57</v>
      </c>
      <c r="D15" s="2" t="s">
        <v>49</v>
      </c>
      <c r="E15" s="8" t="s">
        <v>59</v>
      </c>
      <c r="F15" s="2" t="s">
        <v>50</v>
      </c>
      <c r="G15" s="2" t="s">
        <v>8</v>
      </c>
    </row>
    <row r="16" spans="2:7" x14ac:dyDescent="0.25">
      <c r="B16" s="13" t="s">
        <v>87</v>
      </c>
      <c r="C16" s="8"/>
      <c r="D16" s="13" t="s">
        <v>89</v>
      </c>
      <c r="E16" s="13">
        <v>825</v>
      </c>
      <c r="F16" s="13">
        <v>0.25</v>
      </c>
      <c r="G16" s="13" t="s">
        <v>88</v>
      </c>
    </row>
    <row r="18" spans="2:7" x14ac:dyDescent="0.25">
      <c r="B18" s="18" t="s">
        <v>52</v>
      </c>
      <c r="C18" s="18"/>
      <c r="D18" s="18"/>
      <c r="E18" s="18"/>
      <c r="F18" s="18"/>
      <c r="G18" s="18"/>
    </row>
    <row r="19" spans="2:7" x14ac:dyDescent="0.25">
      <c r="B19" s="2" t="s">
        <v>48</v>
      </c>
      <c r="C19" s="8" t="s">
        <v>57</v>
      </c>
      <c r="D19" s="2" t="s">
        <v>49</v>
      </c>
      <c r="E19" s="8" t="s">
        <v>59</v>
      </c>
      <c r="F19" s="2" t="s">
        <v>50</v>
      </c>
      <c r="G19" s="2" t="s">
        <v>8</v>
      </c>
    </row>
    <row r="20" spans="2:7" x14ac:dyDescent="0.25">
      <c r="B20" s="2"/>
      <c r="C20" s="8"/>
      <c r="D20" s="2"/>
      <c r="E20" s="8"/>
      <c r="F20" s="2"/>
      <c r="G20" s="2"/>
    </row>
    <row r="22" spans="2:7" x14ac:dyDescent="0.25">
      <c r="B22" s="18" t="s">
        <v>53</v>
      </c>
      <c r="C22" s="18"/>
      <c r="D22" s="18"/>
      <c r="E22" s="18"/>
      <c r="F22" s="18"/>
      <c r="G22" s="18"/>
    </row>
    <row r="23" spans="2:7" x14ac:dyDescent="0.25">
      <c r="B23" s="2" t="s">
        <v>48</v>
      </c>
      <c r="C23" s="8" t="s">
        <v>57</v>
      </c>
      <c r="D23" s="2" t="s">
        <v>49</v>
      </c>
      <c r="E23" s="8" t="s">
        <v>59</v>
      </c>
      <c r="F23" s="2" t="s">
        <v>50</v>
      </c>
      <c r="G23" s="2" t="s">
        <v>8</v>
      </c>
    </row>
    <row r="24" spans="2:7" x14ac:dyDescent="0.25">
      <c r="B24" s="19" t="s">
        <v>108</v>
      </c>
      <c r="C24" s="19"/>
      <c r="D24" s="19" t="s">
        <v>109</v>
      </c>
      <c r="E24" s="19">
        <v>393</v>
      </c>
      <c r="F24" s="19">
        <v>0.11899999999999999</v>
      </c>
      <c r="G24" s="19"/>
    </row>
    <row r="26" spans="2:7" x14ac:dyDescent="0.25">
      <c r="B26" s="18" t="s">
        <v>56</v>
      </c>
      <c r="C26" s="18"/>
      <c r="D26" s="18"/>
      <c r="E26" s="18"/>
      <c r="F26" s="18"/>
      <c r="G26" s="18"/>
    </row>
    <row r="27" spans="2:7" x14ac:dyDescent="0.25">
      <c r="B27" s="8" t="s">
        <v>48</v>
      </c>
      <c r="C27" s="8" t="s">
        <v>57</v>
      </c>
      <c r="D27" s="8" t="s">
        <v>61</v>
      </c>
      <c r="E27" s="8" t="s">
        <v>59</v>
      </c>
      <c r="F27" s="8" t="s">
        <v>64</v>
      </c>
      <c r="G27" s="8" t="s">
        <v>8</v>
      </c>
    </row>
    <row r="28" spans="2:7" ht="120" x14ac:dyDescent="0.25">
      <c r="B28" s="11" t="s">
        <v>55</v>
      </c>
      <c r="C28" s="11" t="s">
        <v>58</v>
      </c>
      <c r="D28" s="11">
        <v>5</v>
      </c>
      <c r="E28" s="11">
        <v>1540</v>
      </c>
      <c r="F28" s="11">
        <v>0.308</v>
      </c>
      <c r="G28" s="10" t="s">
        <v>60</v>
      </c>
    </row>
    <row r="30" spans="2:7" x14ac:dyDescent="0.25">
      <c r="B30" s="18" t="s">
        <v>62</v>
      </c>
      <c r="C30" s="18"/>
      <c r="D30" s="18"/>
      <c r="E30" s="18"/>
      <c r="F30" s="18"/>
      <c r="G30" s="18"/>
    </row>
    <row r="31" spans="2:7" x14ac:dyDescent="0.25">
      <c r="B31" s="8" t="s">
        <v>48</v>
      </c>
      <c r="C31" s="8" t="s">
        <v>57</v>
      </c>
      <c r="D31" s="8" t="s">
        <v>61</v>
      </c>
      <c r="E31" s="8" t="s">
        <v>59</v>
      </c>
      <c r="F31" s="8" t="s">
        <v>64</v>
      </c>
      <c r="G31" s="8" t="s">
        <v>8</v>
      </c>
    </row>
    <row r="32" spans="2:7" ht="30" x14ac:dyDescent="0.25">
      <c r="B32" s="11" t="s">
        <v>63</v>
      </c>
      <c r="C32" s="11" t="s">
        <v>58</v>
      </c>
      <c r="D32" s="11">
        <v>1.5</v>
      </c>
      <c r="E32" s="11">
        <v>508.5</v>
      </c>
      <c r="F32" s="11">
        <v>0.33900000000000002</v>
      </c>
      <c r="G32" s="10" t="s">
        <v>67</v>
      </c>
    </row>
    <row r="34" spans="2:7" x14ac:dyDescent="0.25">
      <c r="B34" s="18" t="s">
        <v>65</v>
      </c>
      <c r="C34" s="18"/>
      <c r="D34" s="18"/>
      <c r="E34" s="18"/>
      <c r="F34" s="18"/>
      <c r="G34" s="18"/>
    </row>
    <row r="35" spans="2:7" x14ac:dyDescent="0.25">
      <c r="B35" s="8" t="s">
        <v>48</v>
      </c>
      <c r="C35" s="8" t="s">
        <v>57</v>
      </c>
      <c r="D35" s="8" t="s">
        <v>61</v>
      </c>
      <c r="E35" s="8" t="s">
        <v>59</v>
      </c>
      <c r="F35" s="8" t="s">
        <v>64</v>
      </c>
      <c r="G35" s="8" t="s">
        <v>8</v>
      </c>
    </row>
    <row r="36" spans="2:7" ht="30" x14ac:dyDescent="0.25">
      <c r="B36" s="11" t="s">
        <v>66</v>
      </c>
      <c r="C36" s="11" t="s">
        <v>58</v>
      </c>
      <c r="D36" s="11">
        <v>5</v>
      </c>
      <c r="E36" s="11" t="s">
        <v>68</v>
      </c>
      <c r="F36" s="11" t="s">
        <v>69</v>
      </c>
      <c r="G36" s="10" t="s">
        <v>70</v>
      </c>
    </row>
    <row r="38" spans="2:7" x14ac:dyDescent="0.25">
      <c r="B38" s="18" t="s">
        <v>71</v>
      </c>
      <c r="C38" s="18"/>
      <c r="D38" s="18"/>
      <c r="E38" s="18"/>
      <c r="F38" s="18"/>
      <c r="G38" s="18"/>
    </row>
    <row r="39" spans="2:7" x14ac:dyDescent="0.25">
      <c r="B39" s="8" t="s">
        <v>48</v>
      </c>
      <c r="C39" s="8" t="s">
        <v>57</v>
      </c>
      <c r="D39" s="8" t="s">
        <v>61</v>
      </c>
      <c r="E39" s="8" t="s">
        <v>59</v>
      </c>
      <c r="F39" s="8" t="s">
        <v>64</v>
      </c>
      <c r="G39" s="8" t="s">
        <v>8</v>
      </c>
    </row>
    <row r="40" spans="2:7" ht="30" x14ac:dyDescent="0.25">
      <c r="B40" s="11" t="s">
        <v>72</v>
      </c>
      <c r="C40" s="11" t="s">
        <v>58</v>
      </c>
      <c r="D40" s="11">
        <v>5</v>
      </c>
      <c r="E40" s="11">
        <v>125</v>
      </c>
      <c r="F40" s="11">
        <v>2.5000000000000001E-2</v>
      </c>
      <c r="G40" s="10" t="s">
        <v>73</v>
      </c>
    </row>
  </sheetData>
  <mergeCells count="10">
    <mergeCell ref="B26:G26"/>
    <mergeCell ref="B30:G30"/>
    <mergeCell ref="B34:G34"/>
    <mergeCell ref="B38:G38"/>
    <mergeCell ref="B22:G22"/>
    <mergeCell ref="B1:G1"/>
    <mergeCell ref="B6:G6"/>
    <mergeCell ref="B10:G10"/>
    <mergeCell ref="B14:G14"/>
    <mergeCell ref="B18:G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9"/>
  <sheetViews>
    <sheetView tabSelected="1" workbookViewId="0">
      <selection activeCell="F24" sqref="F24"/>
    </sheetView>
  </sheetViews>
  <sheetFormatPr defaultColWidth="9.140625" defaultRowHeight="15" x14ac:dyDescent="0.25"/>
  <cols>
    <col min="3" max="3" width="15.42578125" bestFit="1" customWidth="1"/>
    <col min="4" max="4" width="15.42578125" customWidth="1"/>
    <col min="5" max="5" width="25.140625" bestFit="1" customWidth="1"/>
    <col min="6" max="6" width="12.5703125" bestFit="1" customWidth="1"/>
    <col min="7" max="7" width="45.85546875" bestFit="1" customWidth="1"/>
    <col min="8" max="8" width="10.5703125" bestFit="1" customWidth="1"/>
    <col min="9" max="9" width="22.5703125" bestFit="1" customWidth="1"/>
    <col min="10" max="10" width="16.85546875" bestFit="1" customWidth="1"/>
    <col min="12" max="12" width="42.85546875" bestFit="1" customWidth="1"/>
  </cols>
  <sheetData>
    <row r="2" spans="3:12" x14ac:dyDescent="0.25">
      <c r="C2" s="12" t="s">
        <v>74</v>
      </c>
      <c r="D2" s="12" t="s">
        <v>94</v>
      </c>
      <c r="E2" s="12" t="s">
        <v>76</v>
      </c>
      <c r="F2" s="12" t="s">
        <v>75</v>
      </c>
      <c r="G2" s="12" t="s">
        <v>93</v>
      </c>
      <c r="H2" s="12" t="s">
        <v>98</v>
      </c>
      <c r="I2" s="12" t="s">
        <v>95</v>
      </c>
      <c r="J2" s="12" t="s">
        <v>96</v>
      </c>
      <c r="L2" s="27" t="s">
        <v>99</v>
      </c>
    </row>
    <row r="3" spans="3:12" x14ac:dyDescent="0.25">
      <c r="C3" s="29" t="s">
        <v>9</v>
      </c>
      <c r="D3" s="20">
        <v>5</v>
      </c>
      <c r="E3" s="20">
        <v>2</v>
      </c>
      <c r="F3" s="19" t="s">
        <v>90</v>
      </c>
      <c r="G3" s="19">
        <v>1540</v>
      </c>
      <c r="H3" s="20">
        <v>0.9</v>
      </c>
      <c r="I3" s="26">
        <f>G3/$H$3</f>
        <v>1711.1111111111111</v>
      </c>
      <c r="J3" s="26">
        <f>(I3/$D$3)/1000</f>
        <v>0.34222222222222221</v>
      </c>
      <c r="L3" t="s">
        <v>100</v>
      </c>
    </row>
    <row r="4" spans="3:12" x14ac:dyDescent="0.25">
      <c r="C4" s="31"/>
      <c r="D4" s="21"/>
      <c r="E4" s="21"/>
      <c r="F4" s="19" t="s">
        <v>65</v>
      </c>
      <c r="G4" s="19">
        <v>5</v>
      </c>
      <c r="H4" s="21"/>
      <c r="I4" s="26">
        <f t="shared" ref="I4:I6" si="0">G4/$H$3</f>
        <v>5.5555555555555554</v>
      </c>
      <c r="J4" s="26">
        <f t="shared" ref="J4:J6" si="1">(I4/$D$3)/1000</f>
        <v>1.1111111111111111E-3</v>
      </c>
    </row>
    <row r="5" spans="3:12" x14ac:dyDescent="0.25">
      <c r="C5" s="31"/>
      <c r="D5" s="21"/>
      <c r="E5" s="21"/>
      <c r="F5" s="19" t="s">
        <v>71</v>
      </c>
      <c r="G5" s="19">
        <v>125</v>
      </c>
      <c r="H5" s="21"/>
      <c r="I5" s="26">
        <f t="shared" si="0"/>
        <v>138.88888888888889</v>
      </c>
      <c r="J5" s="26">
        <f t="shared" si="1"/>
        <v>2.777777777777778E-2</v>
      </c>
    </row>
    <row r="6" spans="3:12" x14ac:dyDescent="0.25">
      <c r="C6" s="31"/>
      <c r="D6" s="21"/>
      <c r="E6" s="21"/>
      <c r="F6" s="19" t="s">
        <v>91</v>
      </c>
      <c r="G6" s="19">
        <v>508.5</v>
      </c>
      <c r="H6" s="22"/>
      <c r="I6" s="26">
        <f t="shared" si="0"/>
        <v>565</v>
      </c>
      <c r="J6" s="26">
        <f t="shared" si="1"/>
        <v>0.113</v>
      </c>
    </row>
    <row r="7" spans="3:12" x14ac:dyDescent="0.25">
      <c r="C7" s="30"/>
      <c r="D7" s="22"/>
      <c r="E7" s="22"/>
      <c r="F7" s="23" t="s">
        <v>97</v>
      </c>
      <c r="G7" s="24"/>
      <c r="H7" s="25"/>
      <c r="I7" s="9">
        <f>SUM(I3:I6)</f>
        <v>2420.5555555555557</v>
      </c>
      <c r="J7" s="9">
        <f>SUM(J3:J6)</f>
        <v>0.4841111111111111</v>
      </c>
    </row>
    <row r="9" spans="3:12" x14ac:dyDescent="0.25">
      <c r="C9" s="12" t="s">
        <v>74</v>
      </c>
      <c r="D9" s="12" t="s">
        <v>94</v>
      </c>
      <c r="E9" s="12" t="s">
        <v>76</v>
      </c>
      <c r="F9" s="12" t="s">
        <v>75</v>
      </c>
      <c r="G9" s="12" t="s">
        <v>93</v>
      </c>
      <c r="H9" s="12" t="s">
        <v>92</v>
      </c>
      <c r="I9" s="12" t="s">
        <v>95</v>
      </c>
      <c r="J9" s="12" t="s">
        <v>96</v>
      </c>
    </row>
    <row r="10" spans="3:12" x14ac:dyDescent="0.25">
      <c r="C10" s="29" t="s">
        <v>10</v>
      </c>
      <c r="D10" s="20">
        <v>5</v>
      </c>
      <c r="E10" s="20">
        <v>1.3</v>
      </c>
      <c r="F10" s="19" t="s">
        <v>90</v>
      </c>
      <c r="G10" s="19">
        <v>1540</v>
      </c>
      <c r="H10" s="20">
        <v>0.9</v>
      </c>
      <c r="I10" s="26">
        <f>G10/$H$10</f>
        <v>1711.1111111111111</v>
      </c>
      <c r="J10" s="26">
        <f>(I10/$D$10)/1000</f>
        <v>0.34222222222222221</v>
      </c>
    </row>
    <row r="11" spans="3:12" x14ac:dyDescent="0.25">
      <c r="C11" s="31"/>
      <c r="D11" s="21"/>
      <c r="E11" s="21"/>
      <c r="F11" s="19" t="s">
        <v>65</v>
      </c>
      <c r="G11" s="19">
        <v>5</v>
      </c>
      <c r="H11" s="21"/>
      <c r="I11" s="26">
        <f t="shared" ref="I11:I13" si="2">G11/$H$10</f>
        <v>5.5555555555555554</v>
      </c>
      <c r="J11" s="26">
        <f t="shared" ref="J11:J13" si="3">(I11/$D$10)/1000</f>
        <v>1.1111111111111111E-3</v>
      </c>
    </row>
    <row r="12" spans="3:12" x14ac:dyDescent="0.25">
      <c r="C12" s="31"/>
      <c r="D12" s="21"/>
      <c r="E12" s="21"/>
      <c r="F12" s="19" t="s">
        <v>71</v>
      </c>
      <c r="G12" s="19">
        <v>125</v>
      </c>
      <c r="H12" s="21"/>
      <c r="I12" s="26">
        <f t="shared" si="2"/>
        <v>138.88888888888889</v>
      </c>
      <c r="J12" s="26">
        <f t="shared" si="3"/>
        <v>2.777777777777778E-2</v>
      </c>
    </row>
    <row r="13" spans="3:12" x14ac:dyDescent="0.25">
      <c r="C13" s="31"/>
      <c r="D13" s="21"/>
      <c r="E13" s="21"/>
      <c r="F13" s="19" t="s">
        <v>91</v>
      </c>
      <c r="G13" s="19">
        <v>508.5</v>
      </c>
      <c r="H13" s="22"/>
      <c r="I13" s="26">
        <f t="shared" si="2"/>
        <v>565</v>
      </c>
      <c r="J13" s="26">
        <f t="shared" si="3"/>
        <v>0.113</v>
      </c>
    </row>
    <row r="14" spans="3:12" x14ac:dyDescent="0.25">
      <c r="C14" s="30"/>
      <c r="D14" s="22"/>
      <c r="E14" s="22"/>
      <c r="F14" s="23" t="s">
        <v>97</v>
      </c>
      <c r="G14" s="24"/>
      <c r="H14" s="25"/>
      <c r="I14" s="9">
        <f>SUM(I10:I13)</f>
        <v>2420.5555555555557</v>
      </c>
      <c r="J14" s="9">
        <f>SUM(J10:J13)</f>
        <v>0.4841111111111111</v>
      </c>
    </row>
    <row r="16" spans="3:12" x14ac:dyDescent="0.25">
      <c r="C16" s="12" t="s">
        <v>74</v>
      </c>
      <c r="D16" s="12" t="s">
        <v>94</v>
      </c>
      <c r="E16" s="12" t="s">
        <v>76</v>
      </c>
      <c r="F16" s="12" t="s">
        <v>75</v>
      </c>
      <c r="G16" s="12" t="s">
        <v>93</v>
      </c>
      <c r="H16" s="12" t="s">
        <v>92</v>
      </c>
      <c r="I16" s="12" t="s">
        <v>95</v>
      </c>
      <c r="J16" s="12" t="s">
        <v>96</v>
      </c>
    </row>
    <row r="17" spans="3:12" x14ac:dyDescent="0.25">
      <c r="C17" s="29" t="s">
        <v>17</v>
      </c>
      <c r="D17" s="20">
        <v>3.4</v>
      </c>
      <c r="E17" s="20">
        <v>0.5</v>
      </c>
      <c r="F17" s="19" t="s">
        <v>52</v>
      </c>
      <c r="G17" s="19"/>
      <c r="H17" s="20">
        <v>0.9</v>
      </c>
      <c r="I17" s="26">
        <f>G17/$H$17</f>
        <v>0</v>
      </c>
      <c r="J17" s="26">
        <f>(I17/$D$17)/1000</f>
        <v>0</v>
      </c>
    </row>
    <row r="18" spans="3:12" x14ac:dyDescent="0.25">
      <c r="C18" s="31"/>
      <c r="D18" s="21"/>
      <c r="E18" s="21"/>
      <c r="F18" s="19" t="s">
        <v>51</v>
      </c>
      <c r="G18" s="19">
        <v>825</v>
      </c>
      <c r="H18" s="21"/>
      <c r="I18" s="26">
        <f t="shared" ref="I18:I20" si="4">G18/$H$17</f>
        <v>916.66666666666663</v>
      </c>
      <c r="J18" s="26">
        <f t="shared" ref="J18:J20" si="5">(I18/$D$17)/1000</f>
        <v>0.26960784313725494</v>
      </c>
    </row>
    <row r="19" spans="3:12" x14ac:dyDescent="0.25">
      <c r="C19" s="31"/>
      <c r="D19" s="21"/>
      <c r="E19" s="21"/>
      <c r="F19" s="19"/>
      <c r="G19" s="19"/>
      <c r="H19" s="21"/>
      <c r="I19" s="26">
        <f t="shared" si="4"/>
        <v>0</v>
      </c>
      <c r="J19" s="26">
        <f t="shared" si="5"/>
        <v>0</v>
      </c>
    </row>
    <row r="20" spans="3:12" x14ac:dyDescent="0.25">
      <c r="C20" s="31"/>
      <c r="D20" s="21"/>
      <c r="E20" s="21"/>
      <c r="F20" s="19"/>
      <c r="G20" s="19"/>
      <c r="H20" s="22"/>
      <c r="I20" s="26">
        <f t="shared" si="4"/>
        <v>0</v>
      </c>
      <c r="J20" s="26">
        <f t="shared" si="5"/>
        <v>0</v>
      </c>
    </row>
    <row r="21" spans="3:12" x14ac:dyDescent="0.25">
      <c r="C21" s="30"/>
      <c r="D21" s="22"/>
      <c r="E21" s="22"/>
      <c r="F21" s="23" t="s">
        <v>97</v>
      </c>
      <c r="G21" s="24"/>
      <c r="H21" s="25"/>
      <c r="I21" s="9">
        <f>SUM(I17:I20)</f>
        <v>916.66666666666663</v>
      </c>
      <c r="J21" s="9">
        <f>SUM(J17:J20)</f>
        <v>0.26960784313725494</v>
      </c>
    </row>
    <row r="23" spans="3:12" x14ac:dyDescent="0.25">
      <c r="C23" s="12" t="s">
        <v>74</v>
      </c>
      <c r="D23" s="12" t="s">
        <v>94</v>
      </c>
      <c r="E23" s="12" t="s">
        <v>76</v>
      </c>
      <c r="F23" s="12" t="s">
        <v>75</v>
      </c>
      <c r="G23" s="12" t="s">
        <v>93</v>
      </c>
      <c r="H23" s="12" t="s">
        <v>92</v>
      </c>
      <c r="I23" s="12" t="s">
        <v>95</v>
      </c>
      <c r="J23" s="12" t="s">
        <v>96</v>
      </c>
    </row>
    <row r="24" spans="3:12" x14ac:dyDescent="0.25">
      <c r="C24" s="29" t="s">
        <v>18</v>
      </c>
      <c r="D24" s="20">
        <v>3.3</v>
      </c>
      <c r="E24" s="20">
        <v>0.5</v>
      </c>
      <c r="F24" s="19" t="s">
        <v>102</v>
      </c>
      <c r="G24" s="19">
        <v>393</v>
      </c>
      <c r="H24" s="20">
        <v>0.9</v>
      </c>
      <c r="I24" s="26">
        <f>G24/$H$24</f>
        <v>436.66666666666663</v>
      </c>
      <c r="J24" s="26">
        <f>(I24/$D$24)/1000</f>
        <v>0.13232323232323234</v>
      </c>
      <c r="L24" t="s">
        <v>103</v>
      </c>
    </row>
    <row r="25" spans="3:12" x14ac:dyDescent="0.25">
      <c r="C25" s="31"/>
      <c r="D25" s="21"/>
      <c r="E25" s="21"/>
      <c r="F25" s="19"/>
      <c r="G25" s="19"/>
      <c r="H25" s="21"/>
      <c r="I25" s="26">
        <f t="shared" ref="I25:I27" si="6">G25/$H$24</f>
        <v>0</v>
      </c>
      <c r="J25" s="26">
        <f t="shared" ref="J25:J27" si="7">(I25/$D$24)/1000</f>
        <v>0</v>
      </c>
    </row>
    <row r="26" spans="3:12" x14ac:dyDescent="0.25">
      <c r="C26" s="31"/>
      <c r="D26" s="21"/>
      <c r="E26" s="21"/>
      <c r="F26" s="19"/>
      <c r="G26" s="19"/>
      <c r="H26" s="21"/>
      <c r="I26" s="26">
        <f t="shared" si="6"/>
        <v>0</v>
      </c>
      <c r="J26" s="26">
        <f t="shared" si="7"/>
        <v>0</v>
      </c>
    </row>
    <row r="27" spans="3:12" x14ac:dyDescent="0.25">
      <c r="C27" s="31"/>
      <c r="D27" s="21"/>
      <c r="E27" s="21"/>
      <c r="F27" s="19"/>
      <c r="G27" s="19"/>
      <c r="H27" s="22"/>
      <c r="I27" s="26">
        <f t="shared" si="6"/>
        <v>0</v>
      </c>
      <c r="J27" s="26">
        <f t="shared" si="7"/>
        <v>0</v>
      </c>
    </row>
    <row r="28" spans="3:12" x14ac:dyDescent="0.25">
      <c r="C28" s="30"/>
      <c r="D28" s="22"/>
      <c r="E28" s="22"/>
      <c r="F28" s="23" t="s">
        <v>97</v>
      </c>
      <c r="G28" s="24"/>
      <c r="H28" s="25"/>
      <c r="I28" s="9">
        <f>SUM(I24:I27)</f>
        <v>436.66666666666663</v>
      </c>
      <c r="J28" s="9">
        <f>SUM(J24:J27)</f>
        <v>0.13232323232323234</v>
      </c>
    </row>
    <row r="30" spans="3:12" x14ac:dyDescent="0.25">
      <c r="C30" s="12" t="s">
        <v>74</v>
      </c>
      <c r="D30" s="12" t="s">
        <v>94</v>
      </c>
      <c r="E30" s="12" t="s">
        <v>76</v>
      </c>
      <c r="F30" s="12" t="s">
        <v>75</v>
      </c>
      <c r="G30" s="12" t="s">
        <v>93</v>
      </c>
      <c r="H30" s="12" t="s">
        <v>92</v>
      </c>
      <c r="I30" s="12" t="s">
        <v>95</v>
      </c>
      <c r="J30" s="12" t="s">
        <v>96</v>
      </c>
    </row>
    <row r="31" spans="3:12" x14ac:dyDescent="0.25">
      <c r="C31" s="29" t="s">
        <v>21</v>
      </c>
      <c r="D31" s="20">
        <v>1.8</v>
      </c>
      <c r="E31" s="20">
        <v>0.1</v>
      </c>
      <c r="F31" s="19" t="s">
        <v>42</v>
      </c>
      <c r="G31" s="19">
        <v>207</v>
      </c>
      <c r="H31" s="28">
        <v>0.9</v>
      </c>
      <c r="I31" s="26">
        <f>G31/$H$31</f>
        <v>230</v>
      </c>
      <c r="J31" s="26">
        <f>(I31/$D$31)/1000</f>
        <v>0.12777777777777777</v>
      </c>
    </row>
    <row r="32" spans="3:12" x14ac:dyDescent="0.25">
      <c r="C32" s="30"/>
      <c r="D32" s="22"/>
      <c r="E32" s="22"/>
      <c r="F32" s="23" t="s">
        <v>97</v>
      </c>
      <c r="G32" s="24"/>
      <c r="H32" s="25"/>
      <c r="I32" s="9">
        <f>SUM(I31:I31)</f>
        <v>230</v>
      </c>
      <c r="J32" s="9">
        <f>SUM(J31:J31)</f>
        <v>0.12777777777777777</v>
      </c>
    </row>
    <row r="42" spans="3:10" x14ac:dyDescent="0.25">
      <c r="C42" s="12" t="s">
        <v>74</v>
      </c>
      <c r="D42" s="12" t="s">
        <v>94</v>
      </c>
      <c r="E42" s="12" t="s">
        <v>76</v>
      </c>
      <c r="F42" s="12" t="s">
        <v>75</v>
      </c>
      <c r="G42" s="12" t="s">
        <v>93</v>
      </c>
      <c r="H42" s="12" t="s">
        <v>98</v>
      </c>
      <c r="I42" s="12" t="s">
        <v>95</v>
      </c>
      <c r="J42" s="12" t="s">
        <v>96</v>
      </c>
    </row>
    <row r="43" spans="3:10" x14ac:dyDescent="0.25">
      <c r="C43" s="20" t="s">
        <v>101</v>
      </c>
      <c r="D43" s="20">
        <v>5</v>
      </c>
      <c r="E43" s="20">
        <v>2</v>
      </c>
      <c r="F43" s="19" t="s">
        <v>107</v>
      </c>
      <c r="G43" s="19">
        <v>250</v>
      </c>
      <c r="H43" s="20">
        <v>0.9</v>
      </c>
      <c r="I43" s="26">
        <f>G43/$H$43</f>
        <v>277.77777777777777</v>
      </c>
      <c r="J43" s="26">
        <f>(I43/$D$43)/1000</f>
        <v>5.5555555555555559E-2</v>
      </c>
    </row>
    <row r="44" spans="3:10" x14ac:dyDescent="0.25">
      <c r="C44" s="21"/>
      <c r="D44" s="21"/>
      <c r="E44" s="21"/>
      <c r="F44" s="19"/>
      <c r="G44" s="19"/>
      <c r="H44" s="21"/>
      <c r="I44" s="26">
        <f t="shared" ref="I44:I48" si="8">G44/$H$3</f>
        <v>0</v>
      </c>
      <c r="J44" s="26">
        <f t="shared" ref="J44:J48" si="9">(I44/$D$3)/1000</f>
        <v>0</v>
      </c>
    </row>
    <row r="45" spans="3:10" x14ac:dyDescent="0.25">
      <c r="C45" s="21"/>
      <c r="D45" s="21"/>
      <c r="E45" s="21"/>
      <c r="F45" s="19"/>
      <c r="G45" s="19"/>
      <c r="H45" s="21"/>
      <c r="I45" s="26">
        <f t="shared" si="8"/>
        <v>0</v>
      </c>
      <c r="J45" s="26">
        <f t="shared" si="9"/>
        <v>0</v>
      </c>
    </row>
    <row r="46" spans="3:10" x14ac:dyDescent="0.25">
      <c r="C46" s="21"/>
      <c r="D46" s="21"/>
      <c r="E46" s="21"/>
      <c r="F46" s="19"/>
      <c r="G46" s="19"/>
      <c r="H46" s="21"/>
      <c r="I46" s="26">
        <f t="shared" si="8"/>
        <v>0</v>
      </c>
      <c r="J46" s="26">
        <f t="shared" si="9"/>
        <v>0</v>
      </c>
    </row>
    <row r="47" spans="3:10" x14ac:dyDescent="0.25">
      <c r="C47" s="21"/>
      <c r="D47" s="21"/>
      <c r="E47" s="21"/>
      <c r="F47" s="19"/>
      <c r="G47" s="19"/>
      <c r="H47" s="21"/>
      <c r="I47" s="26">
        <f t="shared" si="8"/>
        <v>0</v>
      </c>
      <c r="J47" s="26">
        <f t="shared" si="9"/>
        <v>0</v>
      </c>
    </row>
    <row r="48" spans="3:10" x14ac:dyDescent="0.25">
      <c r="C48" s="21"/>
      <c r="D48" s="21"/>
      <c r="E48" s="21"/>
      <c r="F48" s="19"/>
      <c r="G48" s="19"/>
      <c r="H48" s="22"/>
      <c r="I48" s="26">
        <f t="shared" si="8"/>
        <v>0</v>
      </c>
      <c r="J48" s="26">
        <f t="shared" si="9"/>
        <v>0</v>
      </c>
    </row>
    <row r="49" spans="3:10" x14ac:dyDescent="0.25">
      <c r="C49" s="22"/>
      <c r="D49" s="22"/>
      <c r="E49" s="22"/>
      <c r="F49" s="23" t="s">
        <v>97</v>
      </c>
      <c r="G49" s="24"/>
      <c r="H49" s="25"/>
      <c r="I49" s="9">
        <f>SUM(I43:I48)</f>
        <v>277.77777777777777</v>
      </c>
      <c r="J49" s="9">
        <f>SUM(J43:J48)</f>
        <v>5.5555555555555559E-2</v>
      </c>
    </row>
  </sheetData>
  <mergeCells count="29">
    <mergeCell ref="C31:C32"/>
    <mergeCell ref="D31:D32"/>
    <mergeCell ref="E31:E32"/>
    <mergeCell ref="F32:H32"/>
    <mergeCell ref="C43:C49"/>
    <mergeCell ref="D43:D49"/>
    <mergeCell ref="E43:E49"/>
    <mergeCell ref="H43:H48"/>
    <mergeCell ref="F49:H49"/>
    <mergeCell ref="C24:C28"/>
    <mergeCell ref="D24:D28"/>
    <mergeCell ref="E24:E28"/>
    <mergeCell ref="H24:H27"/>
    <mergeCell ref="F28:H28"/>
    <mergeCell ref="C17:C21"/>
    <mergeCell ref="D17:D21"/>
    <mergeCell ref="E17:E21"/>
    <mergeCell ref="F21:H21"/>
    <mergeCell ref="H10:H13"/>
    <mergeCell ref="H17:H20"/>
    <mergeCell ref="C3:C7"/>
    <mergeCell ref="D3:D7"/>
    <mergeCell ref="E3:E7"/>
    <mergeCell ref="F7:H7"/>
    <mergeCell ref="H3:H6"/>
    <mergeCell ref="C10:C14"/>
    <mergeCell ref="D10:D14"/>
    <mergeCell ref="E10:E14"/>
    <mergeCell ref="F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OSD335-X Power Rails</vt:lpstr>
      <vt:lpstr>Peripheral Power Consumption</vt:lpstr>
      <vt:lpstr>Power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Lemieux</dc:creator>
  <cp:lastModifiedBy>Benoit Lemieux</cp:lastModifiedBy>
  <dcterms:created xsi:type="dcterms:W3CDTF">2020-01-15T01:46:01Z</dcterms:created>
  <dcterms:modified xsi:type="dcterms:W3CDTF">2020-01-20T03:06:10Z</dcterms:modified>
</cp:coreProperties>
</file>