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B7A35ACB-34D4-4AD1-8C81-FAAB6022E123}" xr6:coauthVersionLast="45" xr6:coauthVersionMax="45" xr10:uidLastSave="{00000000-0000-0000-0000-000000000000}"/>
  <bookViews>
    <workbookView xWindow="780" yWindow="-15420" windowWidth="21600" windowHeight="11385" xr2:uid="{B77BA640-AA93-49E8-8229-5CF7C9C7308D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74" i="1" l="1"/>
  <c r="AH70" i="1"/>
  <c r="AH71" i="1"/>
  <c r="AH72" i="1"/>
  <c r="AH73" i="1"/>
  <c r="AG63" i="1"/>
  <c r="AG64" i="1"/>
  <c r="AG65" i="1"/>
  <c r="AG66" i="1"/>
  <c r="AG67" i="1"/>
  <c r="AG68" i="1"/>
  <c r="AG69" i="1"/>
  <c r="AJ36" i="1" l="1"/>
  <c r="AJ37" i="1"/>
  <c r="AJ35" i="1"/>
  <c r="Q8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63" i="1"/>
  <c r="Q73" i="1"/>
  <c r="Q53" i="1"/>
  <c r="Q33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49" i="1"/>
  <c r="H4" i="1" l="1"/>
  <c r="M4" i="1" s="1"/>
  <c r="I4" i="1" l="1"/>
  <c r="N4" i="1" s="1"/>
  <c r="I5" i="1"/>
  <c r="I6" i="1"/>
  <c r="I7" i="1"/>
  <c r="I8" i="1"/>
  <c r="I9" i="1"/>
  <c r="I10" i="1"/>
  <c r="I11" i="1"/>
  <c r="I12" i="1"/>
  <c r="I13" i="1"/>
  <c r="I14" i="1"/>
  <c r="N14" i="1" s="1"/>
  <c r="I15" i="1"/>
  <c r="I16" i="1"/>
  <c r="I17" i="1"/>
  <c r="I18" i="1"/>
  <c r="I19" i="1"/>
  <c r="I20" i="1"/>
  <c r="I21" i="1"/>
  <c r="I22" i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33" i="1"/>
  <c r="N33" i="1" s="1"/>
  <c r="I34" i="1"/>
  <c r="N34" i="1" s="1"/>
  <c r="I35" i="1"/>
  <c r="N35" i="1" s="1"/>
  <c r="I36" i="1"/>
  <c r="N36" i="1" s="1"/>
  <c r="I37" i="1"/>
  <c r="N37" i="1" s="1"/>
  <c r="I38" i="1"/>
  <c r="N38" i="1" s="1"/>
  <c r="I39" i="1"/>
  <c r="N39" i="1" s="1"/>
  <c r="I40" i="1"/>
  <c r="N40" i="1" s="1"/>
  <c r="I41" i="1"/>
  <c r="N41" i="1" s="1"/>
  <c r="I42" i="1"/>
  <c r="I43" i="1"/>
  <c r="I44" i="1"/>
  <c r="I45" i="1"/>
  <c r="I46" i="1"/>
  <c r="I47" i="1"/>
  <c r="I48" i="1"/>
  <c r="I49" i="1"/>
  <c r="I50" i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I59" i="1"/>
  <c r="N59" i="1" s="1"/>
  <c r="I60" i="1"/>
  <c r="N60" i="1" s="1"/>
  <c r="I61" i="1"/>
  <c r="N61" i="1" s="1"/>
  <c r="I62" i="1"/>
  <c r="N62" i="1" s="1"/>
  <c r="I63" i="1"/>
  <c r="N63" i="1" s="1"/>
  <c r="I64" i="1"/>
  <c r="N64" i="1" s="1"/>
  <c r="I65" i="1"/>
  <c r="N65" i="1" s="1"/>
  <c r="I66" i="1"/>
  <c r="N66" i="1" s="1"/>
  <c r="I67" i="1"/>
  <c r="N67" i="1" s="1"/>
  <c r="I68" i="1"/>
  <c r="N68" i="1" s="1"/>
  <c r="I69" i="1"/>
  <c r="N69" i="1" s="1"/>
  <c r="I70" i="1"/>
  <c r="N70" i="1" s="1"/>
  <c r="I71" i="1"/>
  <c r="N71" i="1" s="1"/>
  <c r="I72" i="1"/>
  <c r="N72" i="1" s="1"/>
  <c r="I73" i="1"/>
  <c r="N73" i="1" s="1"/>
  <c r="I74" i="1"/>
  <c r="N74" i="1" s="1"/>
  <c r="I75" i="1"/>
  <c r="N75" i="1" s="1"/>
  <c r="I76" i="1"/>
  <c r="N76" i="1" s="1"/>
  <c r="I77" i="1"/>
  <c r="N77" i="1" s="1"/>
  <c r="I78" i="1"/>
  <c r="N78" i="1" s="1"/>
  <c r="I79" i="1"/>
  <c r="N79" i="1" s="1"/>
  <c r="I80" i="1"/>
  <c r="N80" i="1" s="1"/>
  <c r="I81" i="1"/>
  <c r="N81" i="1" s="1"/>
  <c r="I82" i="1"/>
  <c r="N82" i="1" s="1"/>
  <c r="I83" i="1"/>
  <c r="N83" i="1" s="1"/>
  <c r="I84" i="1"/>
  <c r="N84" i="1" s="1"/>
  <c r="I85" i="1"/>
  <c r="N85" i="1" s="1"/>
  <c r="I86" i="1"/>
  <c r="N86" i="1" s="1"/>
  <c r="I87" i="1"/>
  <c r="N87" i="1" s="1"/>
  <c r="I88" i="1"/>
  <c r="N88" i="1" s="1"/>
  <c r="I89" i="1"/>
  <c r="N89" i="1" s="1"/>
  <c r="I90" i="1"/>
  <c r="N90" i="1" s="1"/>
  <c r="I91" i="1"/>
  <c r="N91" i="1" s="1"/>
  <c r="I92" i="1"/>
  <c r="N92" i="1" s="1"/>
  <c r="I93" i="1"/>
  <c r="N93" i="1" s="1"/>
  <c r="I94" i="1"/>
  <c r="N94" i="1" s="1"/>
  <c r="I95" i="1"/>
  <c r="N95" i="1" s="1"/>
  <c r="I96" i="1"/>
  <c r="N96" i="1" s="1"/>
  <c r="I97" i="1"/>
  <c r="N97" i="1" s="1"/>
  <c r="I98" i="1"/>
  <c r="N98" i="1" s="1"/>
  <c r="I99" i="1"/>
  <c r="N99" i="1" s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I109" i="1"/>
  <c r="N109" i="1" s="1"/>
  <c r="I110" i="1"/>
  <c r="N110" i="1" s="1"/>
  <c r="I111" i="1"/>
  <c r="N111" i="1" s="1"/>
  <c r="I112" i="1"/>
  <c r="N112" i="1" s="1"/>
  <c r="I113" i="1"/>
  <c r="N113" i="1" s="1"/>
  <c r="I114" i="1"/>
  <c r="N114" i="1" s="1"/>
  <c r="I115" i="1"/>
  <c r="N115" i="1" s="1"/>
  <c r="I116" i="1"/>
  <c r="N116" i="1" s="1"/>
  <c r="I117" i="1"/>
  <c r="N117" i="1" s="1"/>
  <c r="I118" i="1"/>
  <c r="N118" i="1" s="1"/>
  <c r="I3" i="1"/>
  <c r="H5" i="1"/>
  <c r="H6" i="1"/>
  <c r="H7" i="1"/>
  <c r="H8" i="1"/>
  <c r="H9" i="1"/>
  <c r="H10" i="1"/>
  <c r="H11" i="1"/>
  <c r="H12" i="1"/>
  <c r="H13" i="1"/>
  <c r="H14" i="1"/>
  <c r="M14" i="1" s="1"/>
  <c r="H15" i="1"/>
  <c r="H16" i="1"/>
  <c r="H17" i="1"/>
  <c r="H18" i="1"/>
  <c r="H19" i="1"/>
  <c r="H20" i="1"/>
  <c r="H21" i="1"/>
  <c r="H22" i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H43" i="1"/>
  <c r="H44" i="1"/>
  <c r="H45" i="1"/>
  <c r="H46" i="1"/>
  <c r="H47" i="1"/>
  <c r="H48" i="1"/>
  <c r="H49" i="1"/>
  <c r="H50" i="1"/>
  <c r="H51" i="1"/>
  <c r="M51" i="1" s="1"/>
  <c r="H52" i="1"/>
  <c r="M52" i="1" s="1"/>
  <c r="H53" i="1"/>
  <c r="M53" i="1" s="1"/>
  <c r="H54" i="1"/>
  <c r="M54" i="1" s="1"/>
  <c r="H55" i="1"/>
  <c r="M55" i="1" s="1"/>
  <c r="H56" i="1"/>
  <c r="M56" i="1" s="1"/>
  <c r="H57" i="1"/>
  <c r="M57" i="1" s="1"/>
  <c r="H58" i="1"/>
  <c r="M58" i="1" s="1"/>
  <c r="H59" i="1"/>
  <c r="M59" i="1" s="1"/>
  <c r="H60" i="1"/>
  <c r="M60" i="1" s="1"/>
  <c r="H61" i="1"/>
  <c r="M61" i="1" s="1"/>
  <c r="H62" i="1"/>
  <c r="M62" i="1" s="1"/>
  <c r="H63" i="1"/>
  <c r="M63" i="1" s="1"/>
  <c r="H64" i="1"/>
  <c r="M64" i="1" s="1"/>
  <c r="H65" i="1"/>
  <c r="M65" i="1" s="1"/>
  <c r="H66" i="1"/>
  <c r="M66" i="1" s="1"/>
  <c r="H67" i="1"/>
  <c r="M67" i="1" s="1"/>
  <c r="H68" i="1"/>
  <c r="M68" i="1" s="1"/>
  <c r="H69" i="1"/>
  <c r="M69" i="1" s="1"/>
  <c r="H70" i="1"/>
  <c r="M70" i="1" s="1"/>
  <c r="H71" i="1"/>
  <c r="M71" i="1" s="1"/>
  <c r="H72" i="1"/>
  <c r="M72" i="1" s="1"/>
  <c r="H73" i="1"/>
  <c r="M73" i="1" s="1"/>
  <c r="H74" i="1"/>
  <c r="M74" i="1" s="1"/>
  <c r="H75" i="1"/>
  <c r="M75" i="1" s="1"/>
  <c r="H76" i="1"/>
  <c r="M76" i="1" s="1"/>
  <c r="H77" i="1"/>
  <c r="M77" i="1" s="1"/>
  <c r="H78" i="1"/>
  <c r="M78" i="1" s="1"/>
  <c r="H79" i="1"/>
  <c r="M79" i="1" s="1"/>
  <c r="H80" i="1"/>
  <c r="M80" i="1" s="1"/>
  <c r="H81" i="1"/>
  <c r="M81" i="1" s="1"/>
  <c r="H82" i="1"/>
  <c r="M82" i="1" s="1"/>
  <c r="H83" i="1"/>
  <c r="M83" i="1" s="1"/>
  <c r="H84" i="1"/>
  <c r="M84" i="1" s="1"/>
  <c r="H85" i="1"/>
  <c r="M85" i="1" s="1"/>
  <c r="H86" i="1"/>
  <c r="M86" i="1" s="1"/>
  <c r="H87" i="1"/>
  <c r="M87" i="1" s="1"/>
  <c r="H88" i="1"/>
  <c r="M88" i="1" s="1"/>
  <c r="H89" i="1"/>
  <c r="M89" i="1" s="1"/>
  <c r="H90" i="1"/>
  <c r="M90" i="1" s="1"/>
  <c r="H91" i="1"/>
  <c r="M91" i="1" s="1"/>
  <c r="H92" i="1"/>
  <c r="M92" i="1" s="1"/>
  <c r="H93" i="1"/>
  <c r="M93" i="1" s="1"/>
  <c r="H94" i="1"/>
  <c r="M94" i="1" s="1"/>
  <c r="H95" i="1"/>
  <c r="M95" i="1" s="1"/>
  <c r="H96" i="1"/>
  <c r="M96" i="1" s="1"/>
  <c r="H97" i="1"/>
  <c r="M97" i="1" s="1"/>
  <c r="H98" i="1"/>
  <c r="M98" i="1" s="1"/>
  <c r="H99" i="1"/>
  <c r="M99" i="1" s="1"/>
  <c r="H100" i="1"/>
  <c r="M100" i="1" s="1"/>
  <c r="H101" i="1"/>
  <c r="M101" i="1" s="1"/>
  <c r="H102" i="1"/>
  <c r="M102" i="1" s="1"/>
  <c r="H103" i="1"/>
  <c r="M103" i="1" s="1"/>
  <c r="H104" i="1"/>
  <c r="M104" i="1" s="1"/>
  <c r="H105" i="1"/>
  <c r="M105" i="1" s="1"/>
  <c r="H106" i="1"/>
  <c r="M106" i="1" s="1"/>
  <c r="H107" i="1"/>
  <c r="M107" i="1" s="1"/>
  <c r="H108" i="1"/>
  <c r="M108" i="1" s="1"/>
  <c r="H109" i="1"/>
  <c r="M109" i="1" s="1"/>
  <c r="H110" i="1"/>
  <c r="M110" i="1" s="1"/>
  <c r="H111" i="1"/>
  <c r="M111" i="1" s="1"/>
  <c r="H112" i="1"/>
  <c r="M112" i="1" s="1"/>
  <c r="H113" i="1"/>
  <c r="M113" i="1" s="1"/>
  <c r="H114" i="1"/>
  <c r="M114" i="1" s="1"/>
  <c r="H115" i="1"/>
  <c r="M115" i="1" s="1"/>
  <c r="H116" i="1"/>
  <c r="M116" i="1" s="1"/>
  <c r="H117" i="1"/>
  <c r="M117" i="1" s="1"/>
  <c r="H118" i="1"/>
  <c r="M118" i="1" s="1"/>
  <c r="H3" i="1"/>
</calcChain>
</file>

<file path=xl/sharedStrings.xml><?xml version="1.0" encoding="utf-8"?>
<sst xmlns="http://schemas.openxmlformats.org/spreadsheetml/2006/main" count="32" uniqueCount="30">
  <si>
    <t>Unemployment rate</t>
  </si>
  <si>
    <t>UnemploymentData</t>
  </si>
  <si>
    <t>Population UK</t>
  </si>
  <si>
    <t>PopulationData</t>
  </si>
  <si>
    <t>UKDataID</t>
  </si>
  <si>
    <t>Varname</t>
  </si>
  <si>
    <t>GDPData</t>
  </si>
  <si>
    <t>GDP UK</t>
  </si>
  <si>
    <t>Agriculture GVA share</t>
  </si>
  <si>
    <t>Services GVA share</t>
  </si>
  <si>
    <t>Industry GVA share</t>
  </si>
  <si>
    <t>Agriculture share</t>
  </si>
  <si>
    <t>Industry share</t>
  </si>
  <si>
    <t>Services share</t>
  </si>
  <si>
    <t>IOPC</t>
  </si>
  <si>
    <t>SOPC</t>
  </si>
  <si>
    <t>Argciultural</t>
  </si>
  <si>
    <t>Total production and construction (000s of jobs)</t>
  </si>
  <si>
    <t>Total service jobs (000s of jobs)</t>
  </si>
  <si>
    <t>AIPH</t>
  </si>
  <si>
    <t>JPICU</t>
  </si>
  <si>
    <t>ICOR</t>
  </si>
  <si>
    <t>JPSCU</t>
  </si>
  <si>
    <t>World3 JPICU table</t>
  </si>
  <si>
    <t>World3 JPSCU table</t>
  </si>
  <si>
    <t>Arable land (thousand hectares)</t>
  </si>
  <si>
    <t>AIPH Urban1</t>
  </si>
  <si>
    <t>IOPC Urban 1</t>
  </si>
  <si>
    <t>Agricultural jobs per hectare</t>
  </si>
  <si>
    <t>Jobs per hectare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</si>
</sst>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wrapText="1"/>
    </xf>
    <xf numFmtId="1" fontId="3" fillId="2" borderId="0" xfId="0" applyNumberFormat="1" applyFont="1" applyFill="1" applyAlignment="1">
      <alignment wrapText="1"/>
    </xf>
    <xf numFmtId="165" fontId="3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1748493925201"/>
          <c:y val="0.11765018136777847"/>
          <c:w val="0.85345294801112825"/>
          <c:h val="0.75492574098969334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801166853957056E-2"/>
                  <c:y val="-0.289017664926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UK!$M$4:$M$119</c:f>
              <c:numCache>
                <c:formatCode>0.000000</c:formatCode>
                <c:ptCount val="116"/>
                <c:pt idx="0">
                  <c:v>249.3485563404162</c:v>
                </c:pt>
                <c:pt idx="10">
                  <c:v>223.92790577120175</c:v>
                </c:pt>
                <c:pt idx="19">
                  <c:v>201.93870781941771</c:v>
                </c:pt>
                <c:pt idx="20">
                  <c:v>211.92644332978307</c:v>
                </c:pt>
                <c:pt idx="21">
                  <c:v>201.47113262703374</c:v>
                </c:pt>
                <c:pt idx="22">
                  <c:v>197.38551406126527</c:v>
                </c:pt>
                <c:pt idx="23">
                  <c:v>190.35622842878357</c:v>
                </c:pt>
                <c:pt idx="24">
                  <c:v>188.38880512486492</c:v>
                </c:pt>
                <c:pt idx="25">
                  <c:v>201.44541196626832</c:v>
                </c:pt>
                <c:pt idx="26">
                  <c:v>188.78643404903221</c:v>
                </c:pt>
                <c:pt idx="27">
                  <c:v>190.17497812354759</c:v>
                </c:pt>
                <c:pt idx="28">
                  <c:v>186.18576028021289</c:v>
                </c:pt>
                <c:pt idx="29">
                  <c:v>183.53372936081635</c:v>
                </c:pt>
                <c:pt idx="30">
                  <c:v>191.0556040289629</c:v>
                </c:pt>
                <c:pt idx="31">
                  <c:v>189.47118312853084</c:v>
                </c:pt>
                <c:pt idx="32">
                  <c:v>187.9667879669596</c:v>
                </c:pt>
                <c:pt idx="33">
                  <c:v>180.11593567107369</c:v>
                </c:pt>
                <c:pt idx="34">
                  <c:v>176.51438885678269</c:v>
                </c:pt>
                <c:pt idx="35">
                  <c:v>172.01535860356046</c:v>
                </c:pt>
                <c:pt idx="36">
                  <c:v>168.98411492521382</c:v>
                </c:pt>
                <c:pt idx="37">
                  <c:v>165.99224092820441</c:v>
                </c:pt>
                <c:pt idx="47">
                  <c:v>150.00036301262395</c:v>
                </c:pt>
                <c:pt idx="48">
                  <c:v>144.34306845120912</c:v>
                </c:pt>
                <c:pt idx="49">
                  <c:v>142.42524887090687</c:v>
                </c:pt>
                <c:pt idx="50">
                  <c:v>138.76395823941706</c:v>
                </c:pt>
                <c:pt idx="51">
                  <c:v>128.38984992426796</c:v>
                </c:pt>
                <c:pt idx="52">
                  <c:v>120.63887417032903</c:v>
                </c:pt>
                <c:pt idx="53">
                  <c:v>118.18774633904928</c:v>
                </c:pt>
                <c:pt idx="54">
                  <c:v>114.91309809446781</c:v>
                </c:pt>
                <c:pt idx="55">
                  <c:v>114.29884023256167</c:v>
                </c:pt>
                <c:pt idx="56">
                  <c:v>111.74676679020024</c:v>
                </c:pt>
                <c:pt idx="57">
                  <c:v>109.11164059816312</c:v>
                </c:pt>
                <c:pt idx="58">
                  <c:v>106.29907492823932</c:v>
                </c:pt>
                <c:pt idx="59">
                  <c:v>102.47515544719047</c:v>
                </c:pt>
                <c:pt idx="60">
                  <c:v>102.23413370505088</c:v>
                </c:pt>
                <c:pt idx="61">
                  <c:v>101.40397053366819</c:v>
                </c:pt>
                <c:pt idx="62">
                  <c:v>100.01220293274257</c:v>
                </c:pt>
                <c:pt idx="63">
                  <c:v>95.557952708709536</c:v>
                </c:pt>
                <c:pt idx="64">
                  <c:v>94.854231549116278</c:v>
                </c:pt>
                <c:pt idx="65">
                  <c:v>95.059526551735402</c:v>
                </c:pt>
                <c:pt idx="66">
                  <c:v>91.60846708624895</c:v>
                </c:pt>
                <c:pt idx="67">
                  <c:v>85.48988956186092</c:v>
                </c:pt>
                <c:pt idx="68">
                  <c:v>84.343882813028699</c:v>
                </c:pt>
                <c:pt idx="69">
                  <c:v>85.013947560395223</c:v>
                </c:pt>
                <c:pt idx="70">
                  <c:v>80.317943182567944</c:v>
                </c:pt>
                <c:pt idx="71">
                  <c:v>76.937240841358175</c:v>
                </c:pt>
                <c:pt idx="72">
                  <c:v>74.60456053258757</c:v>
                </c:pt>
                <c:pt idx="73">
                  <c:v>77.817729764658935</c:v>
                </c:pt>
                <c:pt idx="74">
                  <c:v>77.577054602483571</c:v>
                </c:pt>
                <c:pt idx="75">
                  <c:v>73.187992472744114</c:v>
                </c:pt>
                <c:pt idx="76">
                  <c:v>70.892598615956857</c:v>
                </c:pt>
                <c:pt idx="77">
                  <c:v>67.838611749204802</c:v>
                </c:pt>
                <c:pt idx="78">
                  <c:v>65.415043407309852</c:v>
                </c:pt>
                <c:pt idx="79">
                  <c:v>63.958422622544042</c:v>
                </c:pt>
                <c:pt idx="80">
                  <c:v>60.827486828509052</c:v>
                </c:pt>
                <c:pt idx="81">
                  <c:v>57.829653378479328</c:v>
                </c:pt>
                <c:pt idx="82">
                  <c:v>54.748158124080369</c:v>
                </c:pt>
                <c:pt idx="83">
                  <c:v>54.452454107007881</c:v>
                </c:pt>
                <c:pt idx="84">
                  <c:v>52.459577289744786</c:v>
                </c:pt>
                <c:pt idx="85">
                  <c:v>50.972722379701089</c:v>
                </c:pt>
                <c:pt idx="86">
                  <c:v>49.638398524918436</c:v>
                </c:pt>
                <c:pt idx="87">
                  <c:v>48.83708173616089</c:v>
                </c:pt>
                <c:pt idx="88">
                  <c:v>49.215920675317818</c:v>
                </c:pt>
                <c:pt idx="89">
                  <c:v>49.798579071838503</c:v>
                </c:pt>
                <c:pt idx="90">
                  <c:v>49.367785277945003</c:v>
                </c:pt>
                <c:pt idx="91">
                  <c:v>47.842233309301342</c:v>
                </c:pt>
                <c:pt idx="92">
                  <c:v>45.88330778913992</c:v>
                </c:pt>
                <c:pt idx="93">
                  <c:v>43.757968891359539</c:v>
                </c:pt>
                <c:pt idx="94">
                  <c:v>42.756238283144121</c:v>
                </c:pt>
                <c:pt idx="95">
                  <c:v>42.198954245410562</c:v>
                </c:pt>
                <c:pt idx="96">
                  <c:v>41.998723236513641</c:v>
                </c:pt>
                <c:pt idx="97">
                  <c:v>42.617937548996352</c:v>
                </c:pt>
                <c:pt idx="98">
                  <c:v>42.007073525299489</c:v>
                </c:pt>
                <c:pt idx="99">
                  <c:v>38.993178129778009</c:v>
                </c:pt>
                <c:pt idx="100">
                  <c:v>39.530492304298591</c:v>
                </c:pt>
                <c:pt idx="101">
                  <c:v>38.081332012541402</c:v>
                </c:pt>
                <c:pt idx="102">
                  <c:v>37.432256411761671</c:v>
                </c:pt>
                <c:pt idx="103">
                  <c:v>37.288044680167083</c:v>
                </c:pt>
                <c:pt idx="104">
                  <c:v>35.31761761425939</c:v>
                </c:pt>
                <c:pt idx="105">
                  <c:v>34.289407507114475</c:v>
                </c:pt>
                <c:pt idx="106">
                  <c:v>34.238270736271133</c:v>
                </c:pt>
                <c:pt idx="107">
                  <c:v>34.243522368257665</c:v>
                </c:pt>
                <c:pt idx="108">
                  <c:v>36.247297891118549</c:v>
                </c:pt>
                <c:pt idx="109">
                  <c:v>33.775591679404542</c:v>
                </c:pt>
                <c:pt idx="110">
                  <c:v>32.969452963719966</c:v>
                </c:pt>
                <c:pt idx="111">
                  <c:v>33.065302429183603</c:v>
                </c:pt>
                <c:pt idx="112">
                  <c:v>31.879606851548917</c:v>
                </c:pt>
                <c:pt idx="113">
                  <c:v>32.08134739642604</c:v>
                </c:pt>
                <c:pt idx="114">
                  <c:v>32.94380899110557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2-4A88-AAA6-9DDE8D73A3AB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UK!$AE$22:$AE$27</c:f>
              <c:numCache>
                <c:formatCode>General</c:formatCode>
                <c:ptCount val="6"/>
                <c:pt idx="0">
                  <c:v>50</c:v>
                </c:pt>
                <c:pt idx="1">
                  <c:v>200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</c:numCache>
            </c:numRef>
          </c:xVal>
          <c:yVal>
            <c:numRef>
              <c:f>UK!$AF$22:$AF$27</c:f>
              <c:numCache>
                <c:formatCode>General</c:formatCode>
                <c:ptCount val="6"/>
                <c:pt idx="0">
                  <c:v>370</c:v>
                </c:pt>
                <c:pt idx="1">
                  <c:v>180</c:v>
                </c:pt>
                <c:pt idx="2">
                  <c:v>120</c:v>
                </c:pt>
                <c:pt idx="3">
                  <c:v>90</c:v>
                </c:pt>
                <c:pt idx="4">
                  <c:v>70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2-4A88-AAA6-9DDE8D73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79528"/>
        <c:axId val="1245579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UK!$M$1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UK!$H$2:$H$119</c15:sqref>
                        </c15:formulaRef>
                      </c:ext>
                    </c:extLst>
                    <c:strCache>
                      <c:ptCount val="117"/>
                      <c:pt idx="0">
                        <c:v>IOPC</c:v>
                      </c:pt>
                      <c:pt idx="1">
                        <c:v>265.175258</c:v>
                      </c:pt>
                      <c:pt idx="2">
                        <c:v>269.2271189</c:v>
                      </c:pt>
                      <c:pt idx="3">
                        <c:v>270.4224641</c:v>
                      </c:pt>
                      <c:pt idx="4">
                        <c:v>264.6970509</c:v>
                      </c:pt>
                      <c:pt idx="5">
                        <c:v>265.8596266</c:v>
                      </c:pt>
                      <c:pt idx="6">
                        <c:v>272.3518489</c:v>
                      </c:pt>
                      <c:pt idx="7">
                        <c:v>276.2573843</c:v>
                      </c:pt>
                      <c:pt idx="8">
                        <c:v>280.064722</c:v>
                      </c:pt>
                      <c:pt idx="9">
                        <c:v>269.9262879</c:v>
                      </c:pt>
                      <c:pt idx="10">
                        <c:v>278.4853602</c:v>
                      </c:pt>
                      <c:pt idx="11">
                        <c:v>287.748823</c:v>
                      </c:pt>
                      <c:pt idx="12">
                        <c:v>299.4201605</c:v>
                      </c:pt>
                      <c:pt idx="13">
                        <c:v>307.0698579</c:v>
                      </c:pt>
                      <c:pt idx="14">
                        <c:v>323.5788306</c:v>
                      </c:pt>
                      <c:pt idx="15">
                        <c:v>332.3591232</c:v>
                      </c:pt>
                      <c:pt idx="16">
                        <c:v>356.050509</c:v>
                      </c:pt>
                      <c:pt idx="17">
                        <c:v>366.2665205</c:v>
                      </c:pt>
                      <c:pt idx="18">
                        <c:v>373.1719442</c:v>
                      </c:pt>
                      <c:pt idx="19">
                        <c:v>386.4835314</c:v>
                      </c:pt>
                      <c:pt idx="20">
                        <c:v>353.1993301</c:v>
                      </c:pt>
                      <c:pt idx="21">
                        <c:v>327.8550393</c:v>
                      </c:pt>
                      <c:pt idx="22">
                        <c:v>259.6002514</c:v>
                      </c:pt>
                      <c:pt idx="23">
                        <c:v>274.1674025</c:v>
                      </c:pt>
                      <c:pt idx="24">
                        <c:v>287.7135935</c:v>
                      </c:pt>
                      <c:pt idx="25">
                        <c:v>302.0148182</c:v>
                      </c:pt>
                      <c:pt idx="26">
                        <c:v>305.0373129</c:v>
                      </c:pt>
                      <c:pt idx="27">
                        <c:v>280.427532</c:v>
                      </c:pt>
                      <c:pt idx="28">
                        <c:v>310.0682866</c:v>
                      </c:pt>
                      <c:pt idx="29">
                        <c:v>303.464489</c:v>
                      </c:pt>
                      <c:pt idx="30">
                        <c:v>313.1025716</c:v>
                      </c:pt>
                      <c:pt idx="31">
                        <c:v>302.4344371</c:v>
                      </c:pt>
                      <c:pt idx="32">
                        <c:v>272.8341573</c:v>
                      </c:pt>
                      <c:pt idx="33">
                        <c:v>270.3312953</c:v>
                      </c:pt>
                      <c:pt idx="34">
                        <c:v>279.7489267</c:v>
                      </c:pt>
                      <c:pt idx="35">
                        <c:v>305.4760686</c:v>
                      </c:pt>
                      <c:pt idx="36">
                        <c:v>318.6033719</c:v>
                      </c:pt>
                      <c:pt idx="37">
                        <c:v>341.5948411</c:v>
                      </c:pt>
                      <c:pt idx="38">
                        <c:v>362.2768317</c:v>
                      </c:pt>
                      <c:pt idx="39">
                        <c:v>364.1752714</c:v>
                      </c:pt>
                      <c:pt idx="40">
                        <c:v>382.1661165</c:v>
                      </c:pt>
                      <c:pt idx="41">
                        <c:v>424.7619876</c:v>
                      </c:pt>
                      <c:pt idx="42">
                        <c:v>467.9994521</c:v>
                      </c:pt>
                      <c:pt idx="43">
                        <c:v>479.6435735</c:v>
                      </c:pt>
                      <c:pt idx="44">
                        <c:v>488.3042535</c:v>
                      </c:pt>
                      <c:pt idx="45">
                        <c:v>466.2268372</c:v>
                      </c:pt>
                      <c:pt idx="46">
                        <c:v>443.526368</c:v>
                      </c:pt>
                      <c:pt idx="47">
                        <c:v>433.6525526</c:v>
                      </c:pt>
                      <c:pt idx="48">
                        <c:v>428.5458409</c:v>
                      </c:pt>
                      <c:pt idx="49">
                        <c:v>443.2974012</c:v>
                      </c:pt>
                      <c:pt idx="50">
                        <c:v>463.6167483</c:v>
                      </c:pt>
                      <c:pt idx="51">
                        <c:v>475.5540054</c:v>
                      </c:pt>
                      <c:pt idx="52">
                        <c:v>499.897494</c:v>
                      </c:pt>
                      <c:pt idx="53">
                        <c:v>534.4429405</c:v>
                      </c:pt>
                      <c:pt idx="54">
                        <c:v>573.785164</c:v>
                      </c:pt>
                      <c:pt idx="55">
                        <c:v>595.704235</c:v>
                      </c:pt>
                      <c:pt idx="56">
                        <c:v>622.5440191</c:v>
                      </c:pt>
                      <c:pt idx="57">
                        <c:v>627.3029745</c:v>
                      </c:pt>
                      <c:pt idx="58">
                        <c:v>637.8740341</c:v>
                      </c:pt>
                      <c:pt idx="59">
                        <c:v>640.0175906</c:v>
                      </c:pt>
                      <c:pt idx="60">
                        <c:v>656.429605</c:v>
                      </c:pt>
                      <c:pt idx="61">
                        <c:v>693.6915805</c:v>
                      </c:pt>
                      <c:pt idx="62">
                        <c:v>699.1400161</c:v>
                      </c:pt>
                      <c:pt idx="63">
                        <c:v>694.381693</c:v>
                      </c:pt>
                      <c:pt idx="64">
                        <c:v>694.7452944</c:v>
                      </c:pt>
                      <c:pt idx="65">
                        <c:v>736.4815973</c:v>
                      </c:pt>
                      <c:pt idx="66">
                        <c:v>745.6493927</c:v>
                      </c:pt>
                      <c:pt idx="67">
                        <c:v>741.4782482</c:v>
                      </c:pt>
                      <c:pt idx="68">
                        <c:v>738.3360871</c:v>
                      </c:pt>
                      <c:pt idx="69">
                        <c:v>772.7376526</c:v>
                      </c:pt>
                      <c:pt idx="70">
                        <c:v>775.0171731</c:v>
                      </c:pt>
                      <c:pt idx="71">
                        <c:v>750.7917124</c:v>
                      </c:pt>
                      <c:pt idx="72">
                        <c:v>759.962188</c:v>
                      </c:pt>
                      <c:pt idx="73">
                        <c:v>772.0487418</c:v>
                      </c:pt>
                      <c:pt idx="74">
                        <c:v>805.2009554</c:v>
                      </c:pt>
                      <c:pt idx="75">
                        <c:v>768.1180863</c:v>
                      </c:pt>
                      <c:pt idx="76">
                        <c:v>742.5772824</c:v>
                      </c:pt>
                      <c:pt idx="77">
                        <c:v>767.9631373</c:v>
                      </c:pt>
                      <c:pt idx="78">
                        <c:v>791.4416175</c:v>
                      </c:pt>
                      <c:pt idx="79">
                        <c:v>823.1645807</c:v>
                      </c:pt>
                      <c:pt idx="80">
                        <c:v>852.4627611</c:v>
                      </c:pt>
                      <c:pt idx="81">
                        <c:v>836.3960884</c:v>
                      </c:pt>
                      <c:pt idx="82">
                        <c:v>812.6499959</c:v>
                      </c:pt>
                      <c:pt idx="83">
                        <c:v>814.0390531</c:v>
                      </c:pt>
                      <c:pt idx="84">
                        <c:v>830.4462241</c:v>
                      </c:pt>
                      <c:pt idx="85">
                        <c:v>831.7257794</c:v>
                      </c:pt>
                      <c:pt idx="86">
                        <c:v>855.2146343</c:v>
                      </c:pt>
                      <c:pt idx="87">
                        <c:v>859.8304472</c:v>
                      </c:pt>
                      <c:pt idx="88">
                        <c:v>885.1540685</c:v>
                      </c:pt>
                      <c:pt idx="89">
                        <c:v>914.7796068</c:v>
                      </c:pt>
                      <c:pt idx="90">
                        <c:v>918.0979839</c:v>
                      </c:pt>
                      <c:pt idx="91">
                        <c:v>886.3835962</c:v>
                      </c:pt>
                      <c:pt idx="92">
                        <c:v>824.8344319</c:v>
                      </c:pt>
                      <c:pt idx="93">
                        <c:v>797.5876006</c:v>
                      </c:pt>
                      <c:pt idx="94">
                        <c:v>798.5895324</c:v>
                      </c:pt>
                      <c:pt idx="95">
                        <c:v>838.5896555</c:v>
                      </c:pt>
                      <c:pt idx="96">
                        <c:v>861.0378295</c:v>
                      </c:pt>
                      <c:pt idx="97">
                        <c:v>872.9623242</c:v>
                      </c:pt>
                      <c:pt idx="98">
                        <c:v>879.1232659</c:v>
                      </c:pt>
                      <c:pt idx="99">
                        <c:v>872.1954752</c:v>
                      </c:pt>
                      <c:pt idx="100">
                        <c:v>860.6267566</c:v>
                      </c:pt>
                      <c:pt idx="101">
                        <c:v>907.1694716</c:v>
                      </c:pt>
                      <c:pt idx="102">
                        <c:v>875.3554137</c:v>
                      </c:pt>
                      <c:pt idx="103">
                        <c:v>876.7844959</c:v>
                      </c:pt>
                      <c:pt idx="104">
                        <c:v>866.2085205</c:v>
                      </c:pt>
                      <c:pt idx="105">
                        <c:v>849.3144903</c:v>
                      </c:pt>
                      <c:pt idx="106">
                        <c:v>880.1029859</c:v>
                      </c:pt>
                      <c:pt idx="107">
                        <c:v>896.8110455</c:v>
                      </c:pt>
                      <c:pt idx="108">
                        <c:v>891.0626024</c:v>
                      </c:pt>
                      <c:pt idx="109">
                        <c:v>863.8530322</c:v>
                      </c:pt>
                      <c:pt idx="110">
                        <c:v>771.9354978</c:v>
                      </c:pt>
                      <c:pt idx="111">
                        <c:v>787.8337169</c:v>
                      </c:pt>
                      <c:pt idx="112">
                        <c:v>800.4325566</c:v>
                      </c:pt>
                      <c:pt idx="113">
                        <c:v>797.7576697</c:v>
                      </c:pt>
                      <c:pt idx="114">
                        <c:v>818.8323032</c:v>
                      </c:pt>
                      <c:pt idx="115">
                        <c:v>825.9138588</c:v>
                      </c:pt>
                      <c:pt idx="116">
                        <c:v>806.7318119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UK!$M$2:$M$119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2" formatCode="0.000000">
                        <c:v>249.3485563404162</c:v>
                      </c:pt>
                      <c:pt idx="12" formatCode="0.000000">
                        <c:v>223.92790577120175</c:v>
                      </c:pt>
                      <c:pt idx="21" formatCode="0.000000">
                        <c:v>201.93870781941771</c:v>
                      </c:pt>
                      <c:pt idx="22" formatCode="0.000000">
                        <c:v>211.92644332978307</c:v>
                      </c:pt>
                      <c:pt idx="23" formatCode="0.000000">
                        <c:v>201.47113262703374</c:v>
                      </c:pt>
                      <c:pt idx="24" formatCode="0.000000">
                        <c:v>197.38551406126527</c:v>
                      </c:pt>
                      <c:pt idx="25" formatCode="0.000000">
                        <c:v>190.35622842878357</c:v>
                      </c:pt>
                      <c:pt idx="26" formatCode="0.000000">
                        <c:v>188.38880512486492</c:v>
                      </c:pt>
                      <c:pt idx="27" formatCode="0.000000">
                        <c:v>201.44541196626832</c:v>
                      </c:pt>
                      <c:pt idx="28" formatCode="0.000000">
                        <c:v>188.78643404903221</c:v>
                      </c:pt>
                      <c:pt idx="29" formatCode="0.000000">
                        <c:v>190.17497812354759</c:v>
                      </c:pt>
                      <c:pt idx="30" formatCode="0.000000">
                        <c:v>186.18576028021289</c:v>
                      </c:pt>
                      <c:pt idx="31" formatCode="0.000000">
                        <c:v>183.53372936081635</c:v>
                      </c:pt>
                      <c:pt idx="32" formatCode="0.000000">
                        <c:v>191.0556040289629</c:v>
                      </c:pt>
                      <c:pt idx="33" formatCode="0.000000">
                        <c:v>189.47118312853084</c:v>
                      </c:pt>
                      <c:pt idx="34" formatCode="0.000000">
                        <c:v>187.9667879669596</c:v>
                      </c:pt>
                      <c:pt idx="35" formatCode="0.000000">
                        <c:v>180.11593567107369</c:v>
                      </c:pt>
                      <c:pt idx="36" formatCode="0.000000">
                        <c:v>176.51438885678269</c:v>
                      </c:pt>
                      <c:pt idx="37" formatCode="0.000000">
                        <c:v>172.01535860356046</c:v>
                      </c:pt>
                      <c:pt idx="38" formatCode="0.000000">
                        <c:v>168.98411492521382</c:v>
                      </c:pt>
                      <c:pt idx="39" formatCode="0.000000">
                        <c:v>165.99224092820441</c:v>
                      </c:pt>
                      <c:pt idx="49" formatCode="0.000000">
                        <c:v>150.00036301262395</c:v>
                      </c:pt>
                      <c:pt idx="50" formatCode="0.000000">
                        <c:v>144.34306845120912</c:v>
                      </c:pt>
                      <c:pt idx="51" formatCode="0.000000">
                        <c:v>142.42524887090687</c:v>
                      </c:pt>
                      <c:pt idx="52" formatCode="0.000000">
                        <c:v>138.76395823941706</c:v>
                      </c:pt>
                      <c:pt idx="53" formatCode="0.000000">
                        <c:v>128.38984992426796</c:v>
                      </c:pt>
                      <c:pt idx="54" formatCode="0.000000">
                        <c:v>120.63887417032903</c:v>
                      </c:pt>
                      <c:pt idx="55" formatCode="0.000000">
                        <c:v>118.18774633904928</c:v>
                      </c:pt>
                      <c:pt idx="56" formatCode="0.000000">
                        <c:v>114.91309809446781</c:v>
                      </c:pt>
                      <c:pt idx="57" formatCode="0.000000">
                        <c:v>114.29884023256167</c:v>
                      </c:pt>
                      <c:pt idx="58" formatCode="0.000000">
                        <c:v>111.74676679020024</c:v>
                      </c:pt>
                      <c:pt idx="59" formatCode="0.000000">
                        <c:v>109.11164059816312</c:v>
                      </c:pt>
                      <c:pt idx="60" formatCode="0.000000">
                        <c:v>106.29907492823932</c:v>
                      </c:pt>
                      <c:pt idx="61" formatCode="0.000000">
                        <c:v>102.47515544719047</c:v>
                      </c:pt>
                      <c:pt idx="62" formatCode="0.000000">
                        <c:v>102.23413370505088</c:v>
                      </c:pt>
                      <c:pt idx="63" formatCode="0.000000">
                        <c:v>101.40397053366819</c:v>
                      </c:pt>
                      <c:pt idx="64" formatCode="0.000000">
                        <c:v>100.01220293274257</c:v>
                      </c:pt>
                      <c:pt idx="65" formatCode="0.000000">
                        <c:v>95.557952708709536</c:v>
                      </c:pt>
                      <c:pt idx="66" formatCode="0.000000">
                        <c:v>94.854231549116278</c:v>
                      </c:pt>
                      <c:pt idx="67" formatCode="0.000000">
                        <c:v>95.059526551735402</c:v>
                      </c:pt>
                      <c:pt idx="68" formatCode="0.000000">
                        <c:v>91.60846708624895</c:v>
                      </c:pt>
                      <c:pt idx="69" formatCode="0.000000">
                        <c:v>85.48988956186092</c:v>
                      </c:pt>
                      <c:pt idx="70" formatCode="0.000000">
                        <c:v>84.343882813028699</c:v>
                      </c:pt>
                      <c:pt idx="71" formatCode="0.000000">
                        <c:v>85.013947560395223</c:v>
                      </c:pt>
                      <c:pt idx="72" formatCode="0.000000">
                        <c:v>80.317943182567944</c:v>
                      </c:pt>
                      <c:pt idx="73" formatCode="0.000000">
                        <c:v>76.937240841358175</c:v>
                      </c:pt>
                      <c:pt idx="74" formatCode="0.000000">
                        <c:v>74.60456053258757</c:v>
                      </c:pt>
                      <c:pt idx="75" formatCode="0.000000">
                        <c:v>77.817729764658935</c:v>
                      </c:pt>
                      <c:pt idx="76" formatCode="0.000000">
                        <c:v>77.577054602483571</c:v>
                      </c:pt>
                      <c:pt idx="77" formatCode="0.000000">
                        <c:v>73.187992472744114</c:v>
                      </c:pt>
                      <c:pt idx="78" formatCode="0.000000">
                        <c:v>70.892598615956857</c:v>
                      </c:pt>
                      <c:pt idx="79" formatCode="0.000000">
                        <c:v>67.838611749204802</c:v>
                      </c:pt>
                      <c:pt idx="80" formatCode="0.000000">
                        <c:v>65.415043407309852</c:v>
                      </c:pt>
                      <c:pt idx="81" formatCode="0.000000">
                        <c:v>63.958422622544042</c:v>
                      </c:pt>
                      <c:pt idx="82" formatCode="0.000000">
                        <c:v>60.827486828509052</c:v>
                      </c:pt>
                      <c:pt idx="83" formatCode="0.000000">
                        <c:v>57.829653378479328</c:v>
                      </c:pt>
                      <c:pt idx="84" formatCode="0.000000">
                        <c:v>54.748158124080369</c:v>
                      </c:pt>
                      <c:pt idx="85" formatCode="0.000000">
                        <c:v>54.452454107007881</c:v>
                      </c:pt>
                      <c:pt idx="86" formatCode="0.000000">
                        <c:v>52.459577289744786</c:v>
                      </c:pt>
                      <c:pt idx="87" formatCode="0.000000">
                        <c:v>50.972722379701089</c:v>
                      </c:pt>
                      <c:pt idx="88" formatCode="0.000000">
                        <c:v>49.638398524918436</c:v>
                      </c:pt>
                      <c:pt idx="89" formatCode="0.000000">
                        <c:v>48.83708173616089</c:v>
                      </c:pt>
                      <c:pt idx="90" formatCode="0.000000">
                        <c:v>49.215920675317818</c:v>
                      </c:pt>
                      <c:pt idx="91" formatCode="0.000000">
                        <c:v>49.798579071838503</c:v>
                      </c:pt>
                      <c:pt idx="92" formatCode="0.000000">
                        <c:v>49.367785277945003</c:v>
                      </c:pt>
                      <c:pt idx="93" formatCode="0.000000">
                        <c:v>47.842233309301342</c:v>
                      </c:pt>
                      <c:pt idx="94" formatCode="0.000000">
                        <c:v>45.88330778913992</c:v>
                      </c:pt>
                      <c:pt idx="95" formatCode="0.000000">
                        <c:v>43.757968891359539</c:v>
                      </c:pt>
                      <c:pt idx="96" formatCode="0.000000">
                        <c:v>42.756238283144121</c:v>
                      </c:pt>
                      <c:pt idx="97" formatCode="0.000000">
                        <c:v>42.198954245410562</c:v>
                      </c:pt>
                      <c:pt idx="98" formatCode="0.000000">
                        <c:v>41.998723236513641</c:v>
                      </c:pt>
                      <c:pt idx="99" formatCode="0.000000">
                        <c:v>42.617937548996352</c:v>
                      </c:pt>
                      <c:pt idx="100" formatCode="0.000000">
                        <c:v>42.007073525299489</c:v>
                      </c:pt>
                      <c:pt idx="101" formatCode="0.000000">
                        <c:v>38.993178129778009</c:v>
                      </c:pt>
                      <c:pt idx="102" formatCode="0.000000">
                        <c:v>39.530492304298591</c:v>
                      </c:pt>
                      <c:pt idx="103" formatCode="0.000000">
                        <c:v>38.081332012541402</c:v>
                      </c:pt>
                      <c:pt idx="104" formatCode="0.000000">
                        <c:v>37.432256411761671</c:v>
                      </c:pt>
                      <c:pt idx="105" formatCode="0.000000">
                        <c:v>37.288044680167083</c:v>
                      </c:pt>
                      <c:pt idx="106" formatCode="0.000000">
                        <c:v>35.31761761425939</c:v>
                      </c:pt>
                      <c:pt idx="107" formatCode="0.000000">
                        <c:v>34.289407507114475</c:v>
                      </c:pt>
                      <c:pt idx="108" formatCode="0.000000">
                        <c:v>34.238270736271133</c:v>
                      </c:pt>
                      <c:pt idx="109" formatCode="0.000000">
                        <c:v>34.243522368257665</c:v>
                      </c:pt>
                      <c:pt idx="110" formatCode="0.000000">
                        <c:v>36.247297891118549</c:v>
                      </c:pt>
                      <c:pt idx="111" formatCode="0.000000">
                        <c:v>33.775591679404542</c:v>
                      </c:pt>
                      <c:pt idx="112" formatCode="0.000000">
                        <c:v>32.969452963719966</c:v>
                      </c:pt>
                      <c:pt idx="113" formatCode="0.000000">
                        <c:v>33.065302429183603</c:v>
                      </c:pt>
                      <c:pt idx="114" formatCode="0.000000">
                        <c:v>31.879606851548917</c:v>
                      </c:pt>
                      <c:pt idx="115" formatCode="0.000000">
                        <c:v>32.08134739642604</c:v>
                      </c:pt>
                      <c:pt idx="116" formatCode="0.000000">
                        <c:v>32.94380899110557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A2-4A88-AAA6-9DDE8D73A3AB}"/>
                  </c:ext>
                </c:extLst>
              </c15:ser>
            </c15:filteredScatterSeries>
          </c:ext>
        </c:extLst>
      </c:scatterChart>
      <c:valAx>
        <c:axId val="124557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856"/>
        <c:crosses val="autoZero"/>
        <c:crossBetween val="midCat"/>
      </c:valAx>
      <c:valAx>
        <c:axId val="1245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5698217178259"/>
          <c:y val="5.5555555555555552E-2"/>
          <c:w val="0.82234755897545597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344629682089992"/>
                  <c:y val="-0.52282626130067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42125x</a:t>
                    </a:r>
                    <a:r>
                      <a:rPr lang="en-US" sz="1400" baseline="30000"/>
                      <a:t>-0.72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UK!$I$3:$I$118</c:f>
              <c:numCache>
                <c:formatCode>General</c:formatCode>
                <c:ptCount val="116"/>
                <c:pt idx="0">
                  <c:v>380.13321799327622</c:v>
                </c:pt>
                <c:pt idx="1">
                  <c:v>385.94162907807441</c:v>
                </c:pt>
                <c:pt idx="2">
                  <c:v>387.65517665124764</c:v>
                </c:pt>
                <c:pt idx="3">
                  <c:v>379.44770005931321</c:v>
                </c:pt>
                <c:pt idx="4">
                  <c:v>381.11427189664073</c:v>
                </c:pt>
                <c:pt idx="5">
                  <c:v>390.4209823851271</c:v>
                </c:pt>
                <c:pt idx="6">
                  <c:v>396.01963356939888</c:v>
                </c:pt>
                <c:pt idx="7">
                  <c:v>401.47751648227347</c:v>
                </c:pt>
                <c:pt idx="8">
                  <c:v>377.64316644507079</c:v>
                </c:pt>
                <c:pt idx="9">
                  <c:v>380.29111636737679</c:v>
                </c:pt>
                <c:pt idx="10">
                  <c:v>383.57043443524054</c:v>
                </c:pt>
                <c:pt idx="11">
                  <c:v>389.64354960370156</c:v>
                </c:pt>
                <c:pt idx="12">
                  <c:v>390.13278455967378</c:v>
                </c:pt>
                <c:pt idx="13">
                  <c:v>401.39776351166762</c:v>
                </c:pt>
                <c:pt idx="14">
                  <c:v>402.57771543876777</c:v>
                </c:pt>
                <c:pt idx="15">
                  <c:v>421.13919883583071</c:v>
                </c:pt>
                <c:pt idx="16">
                  <c:v>423.06281894522272</c:v>
                </c:pt>
                <c:pt idx="17">
                  <c:v>420.94842718490361</c:v>
                </c:pt>
                <c:pt idx="18">
                  <c:v>425.7737942510276</c:v>
                </c:pt>
                <c:pt idx="19">
                  <c:v>380.02195759060288</c:v>
                </c:pt>
                <c:pt idx="20">
                  <c:v>344.52563457048734</c:v>
                </c:pt>
                <c:pt idx="21">
                  <c:v>334.17073784484006</c:v>
                </c:pt>
                <c:pt idx="22">
                  <c:v>365.22601541257785</c:v>
                </c:pt>
                <c:pt idx="23">
                  <c:v>377.89248096853572</c:v>
                </c:pt>
                <c:pt idx="24">
                  <c:v>393.03298262072946</c:v>
                </c:pt>
                <c:pt idx="25">
                  <c:v>406.00036717044122</c:v>
                </c:pt>
                <c:pt idx="26">
                  <c:v>407.60024859221056</c:v>
                </c:pt>
                <c:pt idx="27">
                  <c:v>439.06405445773919</c:v>
                </c:pt>
                <c:pt idx="28">
                  <c:v>447.44399112749426</c:v>
                </c:pt>
                <c:pt idx="29">
                  <c:v>455.42192235500482</c:v>
                </c:pt>
                <c:pt idx="30">
                  <c:v>449.10864909962424</c:v>
                </c:pt>
                <c:pt idx="31">
                  <c:v>446.14628494764975</c:v>
                </c:pt>
                <c:pt idx="32">
                  <c:v>449.12080181237661</c:v>
                </c:pt>
                <c:pt idx="33">
                  <c:v>461.19171650084496</c:v>
                </c:pt>
                <c:pt idx="34">
                  <c:v>476.24154924585582</c:v>
                </c:pt>
                <c:pt idx="35">
                  <c:v>491.96108901342336</c:v>
                </c:pt>
                <c:pt idx="36">
                  <c:v>508.14645005418919</c:v>
                </c:pt>
                <c:pt idx="37">
                  <c:v>518.09482387412993</c:v>
                </c:pt>
                <c:pt idx="38">
                  <c:v>508.00920211128198</c:v>
                </c:pt>
                <c:pt idx="39">
                  <c:v>523.91828856226857</c:v>
                </c:pt>
                <c:pt idx="40">
                  <c:v>572.27271689028669</c:v>
                </c:pt>
                <c:pt idx="41">
                  <c:v>619.64560832194354</c:v>
                </c:pt>
                <c:pt idx="42">
                  <c:v>624.09508221008764</c:v>
                </c:pt>
                <c:pt idx="43">
                  <c:v>624.38008621915037</c:v>
                </c:pt>
                <c:pt idx="44">
                  <c:v>585.83235227933551</c:v>
                </c:pt>
                <c:pt idx="45">
                  <c:v>547.64993597684031</c:v>
                </c:pt>
                <c:pt idx="46">
                  <c:v>526.1648156621236</c:v>
                </c:pt>
                <c:pt idx="47">
                  <c:v>510.9296106593215</c:v>
                </c:pt>
                <c:pt idx="48">
                  <c:v>519.31306931127767</c:v>
                </c:pt>
                <c:pt idx="49">
                  <c:v>525.40162179545553</c:v>
                </c:pt>
                <c:pt idx="50">
                  <c:v>550.29172337435216</c:v>
                </c:pt>
                <c:pt idx="51">
                  <c:v>576.18638445247336</c:v>
                </c:pt>
                <c:pt idx="52">
                  <c:v>552.69807015263439</c:v>
                </c:pt>
                <c:pt idx="53">
                  <c:v>573.07736978674245</c:v>
                </c:pt>
                <c:pt idx="54">
                  <c:v>599.78545586184919</c:v>
                </c:pt>
                <c:pt idx="55">
                  <c:v>619.95716877321036</c:v>
                </c:pt>
                <c:pt idx="56">
                  <c:v>635.50846729891077</c:v>
                </c:pt>
                <c:pt idx="57">
                  <c:v>643.52482020769719</c:v>
                </c:pt>
                <c:pt idx="58">
                  <c:v>649.24491670085547</c:v>
                </c:pt>
                <c:pt idx="59">
                  <c:v>674.99478395189874</c:v>
                </c:pt>
                <c:pt idx="60">
                  <c:v>716.28318665337724</c:v>
                </c:pt>
                <c:pt idx="61">
                  <c:v>739.83101785018573</c:v>
                </c:pt>
                <c:pt idx="62">
                  <c:v>748.9439312793661</c:v>
                </c:pt>
                <c:pt idx="63">
                  <c:v>769.05776155906779</c:v>
                </c:pt>
                <c:pt idx="64">
                  <c:v>800.51890347336928</c:v>
                </c:pt>
                <c:pt idx="65">
                  <c:v>823.89470420125758</c:v>
                </c:pt>
                <c:pt idx="66">
                  <c:v>841.38768904586561</c:v>
                </c:pt>
                <c:pt idx="67">
                  <c:v>870.92153728117842</c:v>
                </c:pt>
                <c:pt idx="68">
                  <c:v>924.59763444748216</c:v>
                </c:pt>
                <c:pt idx="69">
                  <c:v>953.9644390049458</c:v>
                </c:pt>
                <c:pt idx="70">
                  <c:v>1019.3077588574163</c:v>
                </c:pt>
                <c:pt idx="71">
                  <c:v>1068.6526837133688</c:v>
                </c:pt>
                <c:pt idx="72">
                  <c:v>1127.647542209316</c:v>
                </c:pt>
                <c:pt idx="73">
                  <c:v>1220.7508369952498</c:v>
                </c:pt>
                <c:pt idx="74">
                  <c:v>1212.2798920536648</c:v>
                </c:pt>
                <c:pt idx="75">
                  <c:v>1210.0290808993454</c:v>
                </c:pt>
                <c:pt idx="76">
                  <c:v>1246.4432191781793</c:v>
                </c:pt>
                <c:pt idx="77">
                  <c:v>1276.8318697077077</c:v>
                </c:pt>
                <c:pt idx="78">
                  <c:v>1323.000172756633</c:v>
                </c:pt>
                <c:pt idx="79">
                  <c:v>1367.3481931529361</c:v>
                </c:pt>
                <c:pt idx="80">
                  <c:v>1338.9097163601693</c:v>
                </c:pt>
                <c:pt idx="81">
                  <c:v>1347.7152037155663</c:v>
                </c:pt>
                <c:pt idx="82">
                  <c:v>1396.704274431411</c:v>
                </c:pt>
                <c:pt idx="83">
                  <c:v>1471.7696460128402</c:v>
                </c:pt>
                <c:pt idx="84">
                  <c:v>1512.842170338138</c:v>
                </c:pt>
                <c:pt idx="85">
                  <c:v>1589.5794367169544</c:v>
                </c:pt>
                <c:pt idx="86">
                  <c:v>1647.2594148517476</c:v>
                </c:pt>
                <c:pt idx="87">
                  <c:v>1747.4116627311666</c:v>
                </c:pt>
                <c:pt idx="88">
                  <c:v>1861.1441482072166</c:v>
                </c:pt>
                <c:pt idx="89">
                  <c:v>1921.9658657673172</c:v>
                </c:pt>
                <c:pt idx="90">
                  <c:v>1971.9499394729826</c:v>
                </c:pt>
                <c:pt idx="91">
                  <c:v>2006.4161523071539</c:v>
                </c:pt>
                <c:pt idx="92">
                  <c:v>2040.0399416275204</c:v>
                </c:pt>
                <c:pt idx="93">
                  <c:v>2105.7971901647302</c:v>
                </c:pt>
                <c:pt idx="94">
                  <c:v>2163.2827737643352</c:v>
                </c:pt>
                <c:pt idx="95">
                  <c:v>2194.9637493109667</c:v>
                </c:pt>
                <c:pt idx="96">
                  <c:v>2251.9094127393901</c:v>
                </c:pt>
                <c:pt idx="97">
                  <c:v>2343.0405571537422</c:v>
                </c:pt>
                <c:pt idx="98">
                  <c:v>2451.9965345645833</c:v>
                </c:pt>
                <c:pt idx="99">
                  <c:v>2567.1204648564494</c:v>
                </c:pt>
                <c:pt idx="100">
                  <c:v>2641.2567176457055</c:v>
                </c:pt>
                <c:pt idx="101">
                  <c:v>2747.8295346768573</c:v>
                </c:pt>
                <c:pt idx="102">
                  <c:v>2808.3141915683564</c:v>
                </c:pt>
                <c:pt idx="103">
                  <c:v>2930.5049742743131</c:v>
                </c:pt>
                <c:pt idx="104">
                  <c:v>3015.0823935489293</c:v>
                </c:pt>
                <c:pt idx="105">
                  <c:v>3089.8469470079203</c:v>
                </c:pt>
                <c:pt idx="106">
                  <c:v>3144.8888014692766</c:v>
                </c:pt>
                <c:pt idx="107">
                  <c:v>3219.3880338320732</c:v>
                </c:pt>
                <c:pt idx="108">
                  <c:v>3193.2304122476494</c:v>
                </c:pt>
                <c:pt idx="109">
                  <c:v>3076.0682355316512</c:v>
                </c:pt>
                <c:pt idx="110">
                  <c:v>3100.6706135150539</c:v>
                </c:pt>
                <c:pt idx="111">
                  <c:v>3114.5308863356549</c:v>
                </c:pt>
                <c:pt idx="112">
                  <c:v>3135.5315921999581</c:v>
                </c:pt>
                <c:pt idx="113">
                  <c:v>3146.4821067844114</c:v>
                </c:pt>
                <c:pt idx="114">
                  <c:v>3245.342777873178</c:v>
                </c:pt>
                <c:pt idx="115">
                  <c:v>3324.9694522700415</c:v>
                </c:pt>
              </c:numCache>
            </c:numRef>
          </c:xVal>
          <c:yVal>
            <c:numRef>
              <c:f>UK!$N$4:$N$118</c:f>
              <c:numCache>
                <c:formatCode>General</c:formatCode>
                <c:ptCount val="115"/>
                <c:pt idx="0">
                  <c:v>512.91627569058494</c:v>
                </c:pt>
                <c:pt idx="10">
                  <c:v>516.80396695431409</c:v>
                </c:pt>
                <c:pt idx="19">
                  <c:v>729.70108495595196</c:v>
                </c:pt>
                <c:pt idx="20">
                  <c:v>679.24451044216084</c:v>
                </c:pt>
                <c:pt idx="21">
                  <c:v>610.06080137113054</c:v>
                </c:pt>
                <c:pt idx="22">
                  <c:v>589.05369137377545</c:v>
                </c:pt>
                <c:pt idx="23">
                  <c:v>569.79949136037271</c:v>
                </c:pt>
                <c:pt idx="24">
                  <c:v>560.90351195451547</c:v>
                </c:pt>
                <c:pt idx="25">
                  <c:v>563.50968005589846</c:v>
                </c:pt>
                <c:pt idx="26">
                  <c:v>535.87508687928334</c:v>
                </c:pt>
                <c:pt idx="27">
                  <c:v>531.46793236357337</c:v>
                </c:pt>
                <c:pt idx="28">
                  <c:v>530.56136761739401</c:v>
                </c:pt>
                <c:pt idx="29">
                  <c:v>536.7699287448836</c:v>
                </c:pt>
                <c:pt idx="30">
                  <c:v>538.04953656649263</c:v>
                </c:pt>
                <c:pt idx="31">
                  <c:v>540.55941413868436</c:v>
                </c:pt>
                <c:pt idx="32">
                  <c:v>532.89483900930838</c:v>
                </c:pt>
                <c:pt idx="33">
                  <c:v>524.84146058715021</c:v>
                </c:pt>
                <c:pt idx="34">
                  <c:v>514.05312582883505</c:v>
                </c:pt>
                <c:pt idx="35">
                  <c:v>508.26356372134444</c:v>
                </c:pt>
                <c:pt idx="36">
                  <c:v>511.23030971414352</c:v>
                </c:pt>
                <c:pt idx="37">
                  <c:v>526.07717895245833</c:v>
                </c:pt>
                <c:pt idx="47">
                  <c:v>505.0217025093404</c:v>
                </c:pt>
                <c:pt idx="48">
                  <c:v>492.68438575141795</c:v>
                </c:pt>
                <c:pt idx="49">
                  <c:v>470.53554038454314</c:v>
                </c:pt>
                <c:pt idx="50">
                  <c:v>456.56367840242149</c:v>
                </c:pt>
                <c:pt idx="51">
                  <c:v>477.21117799769866</c:v>
                </c:pt>
                <c:pt idx="52">
                  <c:v>460.94948422240606</c:v>
                </c:pt>
                <c:pt idx="53">
                  <c:v>444.30274369706166</c:v>
                </c:pt>
                <c:pt idx="54">
                  <c:v>431.32391262776116</c:v>
                </c:pt>
                <c:pt idx="55">
                  <c:v>422.69823069660458</c:v>
                </c:pt>
                <c:pt idx="56">
                  <c:v>414.58899542524341</c:v>
                </c:pt>
                <c:pt idx="57">
                  <c:v>407.15746016873845</c:v>
                </c:pt>
                <c:pt idx="58">
                  <c:v>393.26224620127351</c:v>
                </c:pt>
                <c:pt idx="59">
                  <c:v>370.99906419538377</c:v>
                </c:pt>
                <c:pt idx="60">
                  <c:v>360.1375908694215</c:v>
                </c:pt>
                <c:pt idx="61">
                  <c:v>358.2928223502031</c:v>
                </c:pt>
                <c:pt idx="62">
                  <c:v>350.59157368668747</c:v>
                </c:pt>
                <c:pt idx="63">
                  <c:v>339.03075987845608</c:v>
                </c:pt>
                <c:pt idx="64">
                  <c:v>331.1980425841345</c:v>
                </c:pt>
                <c:pt idx="65">
                  <c:v>324.69458758349668</c:v>
                </c:pt>
                <c:pt idx="66">
                  <c:v>314.57851516597231</c:v>
                </c:pt>
                <c:pt idx="67">
                  <c:v>297.50318393443894</c:v>
                </c:pt>
                <c:pt idx="68">
                  <c:v>289.08689216088555</c:v>
                </c:pt>
                <c:pt idx="69">
                  <c:v>272.45402133061651</c:v>
                </c:pt>
                <c:pt idx="70">
                  <c:v>259.19421661364004</c:v>
                </c:pt>
                <c:pt idx="71">
                  <c:v>251.80318231453924</c:v>
                </c:pt>
                <c:pt idx="72">
                  <c:v>237.99753737166054</c:v>
                </c:pt>
                <c:pt idx="73">
                  <c:v>241.90301426370567</c:v>
                </c:pt>
                <c:pt idx="74">
                  <c:v>245.89130749138127</c:v>
                </c:pt>
                <c:pt idx="75">
                  <c:v>239.56369822655537</c:v>
                </c:pt>
                <c:pt idx="76">
                  <c:v>235.00225760253079</c:v>
                </c:pt>
                <c:pt idx="77">
                  <c:v>230.72445653309805</c:v>
                </c:pt>
                <c:pt idx="78">
                  <c:v>227.82894365140433</c:v>
                </c:pt>
                <c:pt idx="79">
                  <c:v>233.88902814166585</c:v>
                </c:pt>
                <c:pt idx="80">
                  <c:v>229.75461804598504</c:v>
                </c:pt>
                <c:pt idx="81">
                  <c:v>221.04028860865762</c:v>
                </c:pt>
                <c:pt idx="82">
                  <c:v>212.20983929901905</c:v>
                </c:pt>
                <c:pt idx="83">
                  <c:v>213.07821132358885</c:v>
                </c:pt>
                <c:pt idx="84">
                  <c:v>205.90212665483708</c:v>
                </c:pt>
                <c:pt idx="85">
                  <c:v>200.92804316022924</c:v>
                </c:pt>
                <c:pt idx="86">
                  <c:v>194.70586412812895</c:v>
                </c:pt>
                <c:pt idx="87">
                  <c:v>190.29376536839976</c:v>
                </c:pt>
                <c:pt idx="88">
                  <c:v>190.06795485527579</c:v>
                </c:pt>
                <c:pt idx="89">
                  <c:v>187.38236293554181</c:v>
                </c:pt>
                <c:pt idx="90">
                  <c:v>181.20390425061871</c:v>
                </c:pt>
                <c:pt idx="91">
                  <c:v>176.02283264313098</c:v>
                </c:pt>
                <c:pt idx="92">
                  <c:v>170.51217104789907</c:v>
                </c:pt>
                <c:pt idx="93">
                  <c:v>167.1937188898109</c:v>
                </c:pt>
                <c:pt idx="94">
                  <c:v>166.27374242481727</c:v>
                </c:pt>
                <c:pt idx="95">
                  <c:v>163.42063427323095</c:v>
                </c:pt>
                <c:pt idx="96">
                  <c:v>159.8921291113102</c:v>
                </c:pt>
                <c:pt idx="97">
                  <c:v>154.02903621125378</c:v>
                </c:pt>
                <c:pt idx="98">
                  <c:v>150.54930829351201</c:v>
                </c:pt>
                <c:pt idx="99">
                  <c:v>149.21100535897489</c:v>
                </c:pt>
                <c:pt idx="100">
                  <c:v>145.90994112918938</c:v>
                </c:pt>
                <c:pt idx="101">
                  <c:v>144.73596171419283</c:v>
                </c:pt>
                <c:pt idx="102">
                  <c:v>140.74290991869924</c:v>
                </c:pt>
                <c:pt idx="103">
                  <c:v>138.37087666874564</c:v>
                </c:pt>
                <c:pt idx="104">
                  <c:v>136.39346006775583</c:v>
                </c:pt>
                <c:pt idx="105">
                  <c:v>135.35425344193479</c:v>
                </c:pt>
                <c:pt idx="106">
                  <c:v>132.47432494420158</c:v>
                </c:pt>
                <c:pt idx="107">
                  <c:v>133.6810210154224</c:v>
                </c:pt>
                <c:pt idx="108">
                  <c:v>136.11817910311947</c:v>
                </c:pt>
                <c:pt idx="109">
                  <c:v>134.11740195188395</c:v>
                </c:pt>
                <c:pt idx="110">
                  <c:v>133.25741200466922</c:v>
                </c:pt>
                <c:pt idx="111">
                  <c:v>133.2371943328109</c:v>
                </c:pt>
                <c:pt idx="112">
                  <c:v>133.96645258609078</c:v>
                </c:pt>
                <c:pt idx="113">
                  <c:v>133.03370082445224</c:v>
                </c:pt>
                <c:pt idx="114">
                  <c:v>131.11188712059382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8-45E1-812F-27F2617765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UK!$AE$32:$AE$37</c:f>
              <c:numCache>
                <c:formatCode>General</c:formatCode>
                <c:ptCount val="6"/>
                <c:pt idx="0">
                  <c:v>50</c:v>
                </c:pt>
                <c:pt idx="1">
                  <c:v>200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</c:numCache>
            </c:numRef>
          </c:xVal>
          <c:yVal>
            <c:numRef>
              <c:f>UK!$AF$32:$AF$37</c:f>
              <c:numCache>
                <c:formatCode>General</c:formatCode>
                <c:ptCount val="6"/>
                <c:pt idx="0">
                  <c:v>1100.0000000000002</c:v>
                </c:pt>
                <c:pt idx="1">
                  <c:v>600</c:v>
                </c:pt>
                <c:pt idx="2">
                  <c:v>350</c:v>
                </c:pt>
                <c:pt idx="3">
                  <c:v>200</c:v>
                </c:pt>
                <c:pt idx="4">
                  <c:v>150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8-45E1-812F-27F26177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47256"/>
        <c:axId val="454539384"/>
      </c:scatterChart>
      <c:valAx>
        <c:axId val="45454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Service output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9384"/>
        <c:crosses val="autoZero"/>
        <c:crossBetween val="midCat"/>
      </c:valAx>
      <c:valAx>
        <c:axId val="4545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Jobs per service capital unit * 1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72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31058617672786"/>
                  <c:y val="0.40656131525226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UK!$AB$4:$AB$60</c:f>
              <c:numCache>
                <c:formatCode>General</c:formatCode>
                <c:ptCount val="57"/>
                <c:pt idx="3">
                  <c:v>109.417</c:v>
                </c:pt>
                <c:pt idx="4">
                  <c:v>110.592</c:v>
                </c:pt>
                <c:pt idx="5">
                  <c:v>112.125</c:v>
                </c:pt>
                <c:pt idx="6">
                  <c:v>113.748</c:v>
                </c:pt>
                <c:pt idx="7">
                  <c:v>115.791</c:v>
                </c:pt>
                <c:pt idx="8">
                  <c:v>117.89400000000001</c:v>
                </c:pt>
                <c:pt idx="9">
                  <c:v>119.97499999999999</c:v>
                </c:pt>
                <c:pt idx="10">
                  <c:v>122.023</c:v>
                </c:pt>
                <c:pt idx="11">
                  <c:v>124.486</c:v>
                </c:pt>
                <c:pt idx="12">
                  <c:v>127.15</c:v>
                </c:pt>
                <c:pt idx="13">
                  <c:v>129.91200000000001</c:v>
                </c:pt>
                <c:pt idx="14">
                  <c:v>132.72800000000001</c:v>
                </c:pt>
                <c:pt idx="15">
                  <c:v>135.57599999999999</c:v>
                </c:pt>
                <c:pt idx="16">
                  <c:v>138.404</c:v>
                </c:pt>
                <c:pt idx="17">
                  <c:v>141.209</c:v>
                </c:pt>
                <c:pt idx="18">
                  <c:v>143.99299999999999</c:v>
                </c:pt>
                <c:pt idx="19">
                  <c:v>146.76</c:v>
                </c:pt>
                <c:pt idx="20">
                  <c:v>149.511</c:v>
                </c:pt>
                <c:pt idx="21">
                  <c:v>152.24600000000001</c:v>
                </c:pt>
                <c:pt idx="22">
                  <c:v>154.96100000000001</c:v>
                </c:pt>
                <c:pt idx="23">
                  <c:v>157.654</c:v>
                </c:pt>
                <c:pt idx="24">
                  <c:v>160.52799999999999</c:v>
                </c:pt>
                <c:pt idx="25">
                  <c:v>163.52099999999999</c:v>
                </c:pt>
                <c:pt idx="26">
                  <c:v>166.83699999999999</c:v>
                </c:pt>
                <c:pt idx="27">
                  <c:v>170.31200000000001</c:v>
                </c:pt>
                <c:pt idx="28">
                  <c:v>173.863</c:v>
                </c:pt>
                <c:pt idx="29">
                  <c:v>177.44499999999999</c:v>
                </c:pt>
                <c:pt idx="30">
                  <c:v>181.03800000000001</c:v>
                </c:pt>
                <c:pt idx="31">
                  <c:v>184.63</c:v>
                </c:pt>
                <c:pt idx="32">
                  <c:v>188.215</c:v>
                </c:pt>
                <c:pt idx="33">
                  <c:v>191.786</c:v>
                </c:pt>
                <c:pt idx="34">
                  <c:v>195.34200000000001</c:v>
                </c:pt>
                <c:pt idx="35">
                  <c:v>198.88300000000001</c:v>
                </c:pt>
                <c:pt idx="36">
                  <c:v>202.411</c:v>
                </c:pt>
                <c:pt idx="37">
                  <c:v>205.92699999999999</c:v>
                </c:pt>
                <c:pt idx="38">
                  <c:v>209.435</c:v>
                </c:pt>
                <c:pt idx="39">
                  <c:v>212.93799999999999</c:v>
                </c:pt>
                <c:pt idx="40">
                  <c:v>216.43799999999999</c:v>
                </c:pt>
                <c:pt idx="41">
                  <c:v>219.93700000000001</c:v>
                </c:pt>
                <c:pt idx="42">
                  <c:v>223.43299999999999</c:v>
                </c:pt>
                <c:pt idx="43">
                  <c:v>226.923</c:v>
                </c:pt>
              </c:numCache>
            </c:numRef>
          </c:xVal>
          <c:yVal>
            <c:numRef>
              <c:f>UK!$AC$4:$AC$60</c:f>
              <c:numCache>
                <c:formatCode>General</c:formatCode>
                <c:ptCount val="57"/>
                <c:pt idx="3">
                  <c:v>272.81099999999998</c:v>
                </c:pt>
                <c:pt idx="4">
                  <c:v>275.20100000000002</c:v>
                </c:pt>
                <c:pt idx="5">
                  <c:v>277.55200000000002</c:v>
                </c:pt>
                <c:pt idx="6">
                  <c:v>279.86599999999999</c:v>
                </c:pt>
                <c:pt idx="7">
                  <c:v>282.142</c:v>
                </c:pt>
                <c:pt idx="8">
                  <c:v>284.37900000000002</c:v>
                </c:pt>
                <c:pt idx="9">
                  <c:v>286.56</c:v>
                </c:pt>
                <c:pt idx="10">
                  <c:v>288.67</c:v>
                </c:pt>
                <c:pt idx="11">
                  <c:v>290.72500000000002</c:v>
                </c:pt>
                <c:pt idx="12">
                  <c:v>292.74099999999999</c:v>
                </c:pt>
                <c:pt idx="13">
                  <c:v>294.74900000000002</c:v>
                </c:pt>
                <c:pt idx="14">
                  <c:v>296.77</c:v>
                </c:pt>
                <c:pt idx="15">
                  <c:v>298.81200000000001</c:v>
                </c:pt>
                <c:pt idx="16">
                  <c:v>300.88099999999997</c:v>
                </c:pt>
                <c:pt idx="17">
                  <c:v>302.91699999999997</c:v>
                </c:pt>
                <c:pt idx="18">
                  <c:v>304.87299999999999</c:v>
                </c:pt>
                <c:pt idx="19">
                  <c:v>306.75799999999998</c:v>
                </c:pt>
                <c:pt idx="20">
                  <c:v>308.57799999999997</c:v>
                </c:pt>
                <c:pt idx="21">
                  <c:v>310.37900000000002</c:v>
                </c:pt>
                <c:pt idx="22">
                  <c:v>312.2</c:v>
                </c:pt>
                <c:pt idx="23">
                  <c:v>314.05399999999997</c:v>
                </c:pt>
                <c:pt idx="24">
                  <c:v>315.95299999999997</c:v>
                </c:pt>
                <c:pt idx="25">
                  <c:v>317.90199999999999</c:v>
                </c:pt>
                <c:pt idx="26">
                  <c:v>319.90199999999999</c:v>
                </c:pt>
                <c:pt idx="27">
                  <c:v>321.95</c:v>
                </c:pt>
                <c:pt idx="28">
                  <c:v>324.04000000000002</c:v>
                </c:pt>
                <c:pt idx="29">
                  <c:v>326.17200000000003</c:v>
                </c:pt>
                <c:pt idx="30">
                  <c:v>328.34500000000003</c:v>
                </c:pt>
                <c:pt idx="31">
                  <c:v>330.59500000000003</c:v>
                </c:pt>
                <c:pt idx="32">
                  <c:v>332.95</c:v>
                </c:pt>
                <c:pt idx="33">
                  <c:v>335.40100000000001</c:v>
                </c:pt>
                <c:pt idx="34">
                  <c:v>337.93400000000003</c:v>
                </c:pt>
                <c:pt idx="35">
                  <c:v>340.51900000000001</c:v>
                </c:pt>
                <c:pt idx="36">
                  <c:v>343.13600000000002</c:v>
                </c:pt>
                <c:pt idx="37">
                  <c:v>345.76499999999999</c:v>
                </c:pt>
                <c:pt idx="38">
                  <c:v>348.39400000000001</c:v>
                </c:pt>
                <c:pt idx="39">
                  <c:v>350.96600000000001</c:v>
                </c:pt>
                <c:pt idx="40">
                  <c:v>353.43400000000003</c:v>
                </c:pt>
                <c:pt idx="41">
                  <c:v>355.84199999999998</c:v>
                </c:pt>
                <c:pt idx="42">
                  <c:v>358.21699999999998</c:v>
                </c:pt>
                <c:pt idx="43">
                  <c:v>360.35500000000002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4FA8-AF56-9B78A866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368"/>
        <c:axId val="614566320"/>
      </c:scatterChart>
      <c:valAx>
        <c:axId val="6145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6320"/>
        <c:crosses val="autoZero"/>
        <c:crossBetween val="midCat"/>
      </c:valAx>
      <c:valAx>
        <c:axId val="6145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UK!$Q$3:$Q$118</c:f>
              <c:numCache>
                <c:formatCode>General</c:formatCode>
                <c:ptCount val="116"/>
                <c:pt idx="30">
                  <c:v>0.24362113963928825</c:v>
                </c:pt>
                <c:pt idx="50">
                  <c:v>0.15260821687235435</c:v>
                </c:pt>
                <c:pt idx="60">
                  <c:v>0.13280393577036287</c:v>
                </c:pt>
                <c:pt idx="70">
                  <c:v>8.721203521819372E-2</c:v>
                </c:pt>
                <c:pt idx="80">
                  <c:v>7.272012578616352E-2</c:v>
                </c:pt>
                <c:pt idx="91">
                  <c:v>7.3636498736810815E-2</c:v>
                </c:pt>
                <c:pt idx="92">
                  <c:v>7.258778400708174E-2</c:v>
                </c:pt>
                <c:pt idx="93">
                  <c:v>7.3473422170156691E-2</c:v>
                </c:pt>
                <c:pt idx="94">
                  <c:v>7.2089552238805976E-2</c:v>
                </c:pt>
                <c:pt idx="95">
                  <c:v>7.0668578327799575E-2</c:v>
                </c:pt>
                <c:pt idx="96">
                  <c:v>7.1551853519435688E-2</c:v>
                </c:pt>
                <c:pt idx="97">
                  <c:v>7.2797504085574213E-2</c:v>
                </c:pt>
                <c:pt idx="98">
                  <c:v>6.9194742408218768E-2</c:v>
                </c:pt>
                <c:pt idx="99">
                  <c:v>6.4334862385321101E-2</c:v>
                </c:pt>
                <c:pt idx="100">
                  <c:v>6.0238645111624328E-2</c:v>
                </c:pt>
                <c:pt idx="101">
                  <c:v>5.5850246002460024E-2</c:v>
                </c:pt>
                <c:pt idx="102">
                  <c:v>5.4992260061919505E-2</c:v>
                </c:pt>
                <c:pt idx="103">
                  <c:v>5.5746677091477716E-2</c:v>
                </c:pt>
                <c:pt idx="104">
                  <c:v>5.6827027868597231E-2</c:v>
                </c:pt>
                <c:pt idx="105">
                  <c:v>6.1618881672738796E-2</c:v>
                </c:pt>
                <c:pt idx="106">
                  <c:v>6.1239309343230595E-2</c:v>
                </c:pt>
                <c:pt idx="107">
                  <c:v>6.0579243765084473E-2</c:v>
                </c:pt>
                <c:pt idx="108">
                  <c:v>6.4456342668863256E-2</c:v>
                </c:pt>
                <c:pt idx="109">
                  <c:v>6.3690085357846357E-2</c:v>
                </c:pt>
                <c:pt idx="110">
                  <c:v>6.9160432252701576E-2</c:v>
                </c:pt>
                <c:pt idx="111">
                  <c:v>6.8580085162135609E-2</c:v>
                </c:pt>
                <c:pt idx="112">
                  <c:v>6.5356343879833814E-2</c:v>
                </c:pt>
                <c:pt idx="113">
                  <c:v>5.9152139461172738E-2</c:v>
                </c:pt>
                <c:pt idx="114">
                  <c:v>6.6780821917808222E-2</c:v>
                </c:pt>
                <c:pt idx="115">
                  <c:v>6.3624360455520709E-2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530-4DBA-9FBA-14229169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8080"/>
        <c:axId val="90801472"/>
      </c:scatterChart>
      <c:valAx>
        <c:axId val="56816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1472"/>
        <c:crosses val="autoZero"/>
        <c:crossBetween val="midCat"/>
      </c:valAx>
      <c:valAx>
        <c:axId val="90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Jobs per hectare</a:t>
                </a:r>
              </a:p>
            </c:rich>
          </c:tx>
          <c:layout>
            <c:manualLayout>
              <c:xMode val="edge"/>
              <c:yMode val="edge"/>
              <c:x val="2.2255943348507841E-2"/>
              <c:y val="0.4091296229142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80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0</xdr:row>
      <xdr:rowOff>171450</xdr:rowOff>
    </xdr:from>
    <xdr:to>
      <xdr:col>26</xdr:col>
      <xdr:colOff>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BD93-F22F-4BF1-B37D-730D81DD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423861</xdr:colOff>
      <xdr:row>24</xdr:row>
      <xdr:rowOff>14287</xdr:rowOff>
    </xdr:from>
    <xdr:to>
      <xdr:col>25</xdr:col>
      <xdr:colOff>76199</xdr:colOff>
      <xdr:row>38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1BEFF-9717-4FF6-AD3A-A8F45E5F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990600</xdr:colOff>
      <xdr:row>41</xdr:row>
      <xdr:rowOff>61912</xdr:rowOff>
    </xdr:from>
    <xdr:to>
      <xdr:col>24</xdr:col>
      <xdr:colOff>504825</xdr:colOff>
      <xdr:row>55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4BEC0-B3D5-4C49-942D-63C5A7296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485776</xdr:colOff>
      <xdr:row>93</xdr:row>
      <xdr:rowOff>138111</xdr:rowOff>
    </xdr:from>
    <xdr:to>
      <xdr:col>17</xdr:col>
      <xdr:colOff>695325</xdr:colOff>
      <xdr:row>111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473C92-72FD-4ABE-8836-88C1F59DF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687D-A839-4303-8B50-84B2B3DAF972}">
  <dimension ref="A1:AJ121"/>
  <sheetViews>
    <sheetView tabSelected="1" topLeftCell="A61" workbookViewId="0">
      <pane xSplit="1" topLeftCell="R1" activePane="topRight" state="frozen"/>
      <selection activeCell="A7" sqref="A7"/>
      <selection pane="topRight" activeCell="AF71" sqref="AF71:AF74"/>
    </sheetView>
  </sheetViews>
  <sheetFormatPr defaultRowHeight="15" x14ac:dyDescent="0.25"/>
  <cols>
    <col min="1" max="1" width="9.28515625" bestFit="1" customWidth="1"/>
    <col min="2" max="2" width="19.140625" bestFit="1" customWidth="1"/>
    <col min="3" max="3" width="14.85546875" bestFit="1" customWidth="1"/>
    <col min="4" max="4" width="18.140625" customWidth="1"/>
    <col min="5" max="5" width="20.7109375" bestFit="1" customWidth="1"/>
    <col min="6" max="7" width="18.140625" bestFit="1" customWidth="1"/>
    <col min="10" max="11" width="14.7109375" bestFit="1" customWidth="1"/>
    <col min="12" max="12" width="21" bestFit="1" customWidth="1"/>
    <col min="13" max="13" width="21" customWidth="1"/>
    <col min="16" max="16" width="30" bestFit="1" customWidth="1"/>
    <col min="17" max="17" width="26.5703125" bestFit="1" customWidth="1"/>
    <col min="18" max="18" width="21" bestFit="1" customWidth="1"/>
    <col min="28" max="28" width="12" bestFit="1" customWidth="1"/>
  </cols>
  <sheetData>
    <row r="1" spans="1:29" x14ac:dyDescent="0.25">
      <c r="A1" t="s">
        <v>4</v>
      </c>
      <c r="B1" t="s">
        <v>1</v>
      </c>
      <c r="C1" t="s">
        <v>3</v>
      </c>
      <c r="D1" t="s">
        <v>6</v>
      </c>
      <c r="E1" t="s">
        <v>11</v>
      </c>
      <c r="F1" t="s">
        <v>13</v>
      </c>
      <c r="G1" t="s">
        <v>12</v>
      </c>
    </row>
    <row r="2" spans="1:29" x14ac:dyDescent="0.25">
      <c r="A2" t="s">
        <v>5</v>
      </c>
      <c r="B2" t="s">
        <v>0</v>
      </c>
      <c r="C2" t="s">
        <v>2</v>
      </c>
      <c r="D2" t="s">
        <v>7</v>
      </c>
      <c r="E2" t="s">
        <v>8</v>
      </c>
      <c r="F2" t="s">
        <v>9</v>
      </c>
      <c r="G2" t="s">
        <v>10</v>
      </c>
      <c r="H2" t="s">
        <v>14</v>
      </c>
      <c r="I2" t="s">
        <v>15</v>
      </c>
      <c r="J2" t="s">
        <v>18</v>
      </c>
      <c r="K2" t="s">
        <v>17</v>
      </c>
      <c r="L2" t="s">
        <v>16</v>
      </c>
      <c r="M2" t="s">
        <v>20</v>
      </c>
      <c r="N2" t="s">
        <v>22</v>
      </c>
      <c r="O2" t="s">
        <v>21</v>
      </c>
      <c r="P2" t="s">
        <v>25</v>
      </c>
      <c r="Q2" t="s">
        <v>28</v>
      </c>
      <c r="AB2" t="s">
        <v>26</v>
      </c>
      <c r="AC2" t="s">
        <v>27</v>
      </c>
    </row>
    <row r="3" spans="1:29" x14ac:dyDescent="0.25">
      <c r="A3">
        <v>1900</v>
      </c>
      <c r="B3">
        <v>3.6760911234368934E-2</v>
      </c>
      <c r="C3">
        <v>37923057.963602997</v>
      </c>
      <c r="D3">
        <v>157395119583.86597</v>
      </c>
      <c r="E3" s="4">
        <v>7.1599999999999997E-2</v>
      </c>
      <c r="F3" s="3">
        <v>0.54659999999999997</v>
      </c>
      <c r="G3" s="3">
        <v>0.38129999999999997</v>
      </c>
      <c r="H3">
        <f>G3*D3/C3*0.07*2.393758</f>
        <v>265.17525799640731</v>
      </c>
      <c r="I3">
        <f>F3*D3/C3*0.07*2.393758</f>
        <v>380.13321799327622</v>
      </c>
      <c r="O3">
        <v>3</v>
      </c>
    </row>
    <row r="4" spans="1:29" x14ac:dyDescent="0.25">
      <c r="A4">
        <v>1901</v>
      </c>
      <c r="B4">
        <v>4.8639186295503213E-2</v>
      </c>
      <c r="C4">
        <v>38328104.000000007</v>
      </c>
      <c r="D4">
        <v>161506889062.08325</v>
      </c>
      <c r="E4" s="4">
        <v>7.1599999999999997E-2</v>
      </c>
      <c r="F4" s="3">
        <v>0.54659999999999997</v>
      </c>
      <c r="G4" s="3">
        <v>0.38129999999999997</v>
      </c>
      <c r="H4">
        <f>G4*D4/C4*0.07*2.393758</f>
        <v>269.22711885742729</v>
      </c>
      <c r="I4">
        <f t="shared" ref="I4:I67" si="0">F4*D4/C4*0.07*2.393758</f>
        <v>385.94162907807441</v>
      </c>
      <c r="J4">
        <v>7587.2683058940165</v>
      </c>
      <c r="K4" s="7">
        <v>7719.0570854008611</v>
      </c>
      <c r="L4" s="7">
        <v>2278.0631886183028</v>
      </c>
      <c r="M4" s="8">
        <f>K4*1000*1000000/(3*H4*C4)</f>
        <v>249.3485563404162</v>
      </c>
      <c r="N4">
        <f>J4*1000*1000000/(I4*C4)</f>
        <v>512.91627569058494</v>
      </c>
      <c r="O4">
        <v>3</v>
      </c>
    </row>
    <row r="5" spans="1:29" x14ac:dyDescent="0.25">
      <c r="A5">
        <v>1902</v>
      </c>
      <c r="B5">
        <v>5.1288164538130517E-2</v>
      </c>
      <c r="C5">
        <v>38696120</v>
      </c>
      <c r="D5">
        <v>163781596000.82013</v>
      </c>
      <c r="E5" s="4">
        <v>7.1599999999999997E-2</v>
      </c>
      <c r="F5" s="3">
        <v>0.54659999999999997</v>
      </c>
      <c r="G5" s="3">
        <v>0.38129999999999997</v>
      </c>
      <c r="H5">
        <f t="shared" ref="H5:H67" si="1">G5*D5/C5*0.07*2.393758</f>
        <v>270.42246406352126</v>
      </c>
      <c r="I5">
        <f t="shared" si="0"/>
        <v>387.65517665124764</v>
      </c>
      <c r="M5" s="8"/>
      <c r="O5">
        <v>3</v>
      </c>
    </row>
    <row r="6" spans="1:29" x14ac:dyDescent="0.25">
      <c r="A6">
        <v>1903</v>
      </c>
      <c r="B6">
        <v>5.5807668619988988E-2</v>
      </c>
      <c r="C6">
        <v>39067813</v>
      </c>
      <c r="D6">
        <v>161853880031.18884</v>
      </c>
      <c r="E6" s="4">
        <v>7.1599999999999997E-2</v>
      </c>
      <c r="F6" s="3">
        <v>0.54659999999999997</v>
      </c>
      <c r="G6" s="3">
        <v>0.38129999999999997</v>
      </c>
      <c r="H6">
        <f t="shared" si="1"/>
        <v>264.69705091953193</v>
      </c>
      <c r="I6">
        <f t="shared" si="0"/>
        <v>379.44770005931321</v>
      </c>
      <c r="M6" s="8"/>
      <c r="O6">
        <v>3</v>
      </c>
    </row>
    <row r="7" spans="1:29" x14ac:dyDescent="0.25">
      <c r="A7">
        <v>1904</v>
      </c>
      <c r="B7">
        <v>6.8726570766201311E-2</v>
      </c>
      <c r="C7">
        <v>39444285</v>
      </c>
      <c r="D7">
        <v>164131292855.52686</v>
      </c>
      <c r="E7" s="4">
        <v>7.1599999999999997E-2</v>
      </c>
      <c r="F7" s="3">
        <v>0.54659999999999997</v>
      </c>
      <c r="G7" s="3">
        <v>0.38129999999999997</v>
      </c>
      <c r="H7">
        <f t="shared" si="1"/>
        <v>265.85962655358412</v>
      </c>
      <c r="I7">
        <f t="shared" si="0"/>
        <v>381.11427189664073</v>
      </c>
      <c r="M7" s="8"/>
      <c r="O7">
        <v>3</v>
      </c>
      <c r="AB7">
        <v>109.417</v>
      </c>
      <c r="AC7">
        <v>272.81099999999998</v>
      </c>
    </row>
    <row r="8" spans="1:29" x14ac:dyDescent="0.25">
      <c r="A8">
        <v>1905</v>
      </c>
      <c r="B8">
        <v>6.4468012851963796E-2</v>
      </c>
      <c r="C8">
        <v>39823436</v>
      </c>
      <c r="D8">
        <v>169755544667.26019</v>
      </c>
      <c r="E8" s="4">
        <v>7.1599999999999997E-2</v>
      </c>
      <c r="F8" s="3">
        <v>0.54659999999999997</v>
      </c>
      <c r="G8" s="3">
        <v>0.38129999999999997</v>
      </c>
      <c r="H8">
        <f t="shared" si="1"/>
        <v>272.35184885373025</v>
      </c>
      <c r="I8">
        <f t="shared" si="0"/>
        <v>390.4209823851271</v>
      </c>
      <c r="M8" s="8"/>
      <c r="O8">
        <v>3</v>
      </c>
      <c r="AB8">
        <v>110.592</v>
      </c>
      <c r="AC8">
        <v>275.20100000000002</v>
      </c>
    </row>
    <row r="9" spans="1:29" x14ac:dyDescent="0.25">
      <c r="A9">
        <v>1906</v>
      </c>
      <c r="B9">
        <v>5.1603235286014494E-2</v>
      </c>
      <c r="C9">
        <v>40206466</v>
      </c>
      <c r="D9">
        <v>173846002750.3042</v>
      </c>
      <c r="E9" s="4">
        <v>7.1599999999999997E-2</v>
      </c>
      <c r="F9" s="3">
        <v>0.54659999999999997</v>
      </c>
      <c r="G9" s="3">
        <v>0.38129999999999997</v>
      </c>
      <c r="H9">
        <f t="shared" si="1"/>
        <v>276.25738433957514</v>
      </c>
      <c r="I9">
        <f t="shared" si="0"/>
        <v>396.01963356939888</v>
      </c>
      <c r="M9" s="8"/>
      <c r="O9">
        <v>3</v>
      </c>
      <c r="AB9">
        <v>112.125</v>
      </c>
      <c r="AC9">
        <v>277.55200000000002</v>
      </c>
    </row>
    <row r="10" spans="1:29" x14ac:dyDescent="0.25">
      <c r="A10">
        <v>1907</v>
      </c>
      <c r="B10">
        <v>4.3886707093919418E-2</v>
      </c>
      <c r="C10">
        <v>40593378.000000007</v>
      </c>
      <c r="D10">
        <v>177937920875.95398</v>
      </c>
      <c r="E10" s="2">
        <v>7.1599999999999997E-2</v>
      </c>
      <c r="F10" s="1">
        <v>0.54659999999999997</v>
      </c>
      <c r="G10" s="1">
        <v>0.38129999999999997</v>
      </c>
      <c r="H10">
        <f t="shared" si="1"/>
        <v>280.06472198077364</v>
      </c>
      <c r="I10">
        <f t="shared" si="0"/>
        <v>401.47751648227347</v>
      </c>
      <c r="M10" s="8"/>
      <c r="O10">
        <v>3</v>
      </c>
      <c r="AB10">
        <v>113.748</v>
      </c>
      <c r="AC10">
        <v>279.86599999999999</v>
      </c>
    </row>
    <row r="11" spans="1:29" x14ac:dyDescent="0.25">
      <c r="A11">
        <v>1908</v>
      </c>
      <c r="B11">
        <v>7.0564383616491769E-2</v>
      </c>
      <c r="C11">
        <v>40984171</v>
      </c>
      <c r="D11">
        <v>170686588703.37207</v>
      </c>
      <c r="E11" s="4">
        <v>7.1512423147410117E-2</v>
      </c>
      <c r="F11" s="3">
        <v>0.54115304160315159</v>
      </c>
      <c r="G11" s="3">
        <v>0.38679749740647301</v>
      </c>
      <c r="H11">
        <f t="shared" si="1"/>
        <v>269.92628787759702</v>
      </c>
      <c r="I11">
        <f t="shared" si="0"/>
        <v>377.64316644507079</v>
      </c>
      <c r="M11" s="8"/>
      <c r="O11">
        <v>3</v>
      </c>
      <c r="AB11">
        <v>115.791</v>
      </c>
      <c r="AC11">
        <v>282.142</v>
      </c>
    </row>
    <row r="12" spans="1:29" x14ac:dyDescent="0.25">
      <c r="A12">
        <v>1909</v>
      </c>
      <c r="B12">
        <v>7.4831043489775761E-2</v>
      </c>
      <c r="C12">
        <v>41379848.000000007</v>
      </c>
      <c r="D12">
        <v>175307384623.36664</v>
      </c>
      <c r="E12" s="4">
        <v>7.1424846294820224E-2</v>
      </c>
      <c r="F12" s="3">
        <v>0.5357060832063032</v>
      </c>
      <c r="G12" s="3">
        <v>0.39229499481294611</v>
      </c>
      <c r="H12">
        <f t="shared" si="1"/>
        <v>278.48536016212677</v>
      </c>
      <c r="I12">
        <f t="shared" si="0"/>
        <v>380.29111636737679</v>
      </c>
      <c r="M12" s="8"/>
      <c r="O12">
        <v>3</v>
      </c>
      <c r="AB12">
        <v>117.89400000000001</v>
      </c>
      <c r="AC12">
        <v>284.37900000000002</v>
      </c>
    </row>
    <row r="13" spans="1:29" x14ac:dyDescent="0.25">
      <c r="A13">
        <v>1910</v>
      </c>
      <c r="B13">
        <v>5.7629594091506267E-2</v>
      </c>
      <c r="C13">
        <v>41767133.878833957</v>
      </c>
      <c r="D13">
        <v>180307322935.18198</v>
      </c>
      <c r="E13" s="4">
        <v>7.1337269442230344E-2</v>
      </c>
      <c r="F13" s="3">
        <v>0.53025912480945503</v>
      </c>
      <c r="G13" s="3">
        <v>0.39779249221941915</v>
      </c>
      <c r="H13">
        <f t="shared" si="1"/>
        <v>287.74882301272754</v>
      </c>
      <c r="I13">
        <f t="shared" si="0"/>
        <v>383.57043443524054</v>
      </c>
      <c r="M13" s="8"/>
      <c r="O13">
        <v>3</v>
      </c>
      <c r="AB13">
        <v>119.97499999999999</v>
      </c>
      <c r="AC13">
        <v>286.56</v>
      </c>
    </row>
    <row r="14" spans="1:29" x14ac:dyDescent="0.25">
      <c r="A14">
        <v>1911</v>
      </c>
      <c r="B14">
        <v>4.7285434036292297E-2</v>
      </c>
      <c r="C14">
        <v>42132489.98973795</v>
      </c>
      <c r="D14">
        <v>186681997889.4989</v>
      </c>
      <c r="E14" s="4">
        <v>7.1249692589640451E-2</v>
      </c>
      <c r="F14" s="3">
        <v>0.52481216641260642</v>
      </c>
      <c r="G14" s="3">
        <v>0.40328998962589219</v>
      </c>
      <c r="H14">
        <f t="shared" si="1"/>
        <v>299.42016045780832</v>
      </c>
      <c r="I14">
        <f t="shared" si="0"/>
        <v>389.64354960370156</v>
      </c>
      <c r="J14">
        <v>8484.1913703487116</v>
      </c>
      <c r="K14">
        <v>8474.764491048325</v>
      </c>
      <c r="L14">
        <v>2262.4510320929899</v>
      </c>
      <c r="M14" s="8">
        <f>K14*1000*1000000/(3*H14*C14)</f>
        <v>223.92790577120175</v>
      </c>
      <c r="N14">
        <f>J14*1000*1000000/(I14*C14)</f>
        <v>516.80396695431409</v>
      </c>
      <c r="O14">
        <v>3</v>
      </c>
      <c r="AB14">
        <v>122.023</v>
      </c>
      <c r="AC14">
        <v>288.67</v>
      </c>
    </row>
    <row r="15" spans="1:29" x14ac:dyDescent="0.25">
      <c r="A15">
        <v>1912</v>
      </c>
      <c r="B15">
        <v>3.9659576345037938E-2</v>
      </c>
      <c r="C15">
        <v>42340816.603941314</v>
      </c>
      <c r="D15">
        <v>189810634695.60678</v>
      </c>
      <c r="E15" s="4">
        <v>7.1162115737050571E-2</v>
      </c>
      <c r="F15" s="3">
        <v>0.51936520801575803</v>
      </c>
      <c r="G15" s="3">
        <v>0.40878748703236528</v>
      </c>
      <c r="H15">
        <f t="shared" si="1"/>
        <v>307.06985787205326</v>
      </c>
      <c r="I15">
        <f t="shared" si="0"/>
        <v>390.13278455967378</v>
      </c>
      <c r="M15" s="8"/>
      <c r="O15">
        <v>3</v>
      </c>
      <c r="AB15">
        <v>124.486</v>
      </c>
      <c r="AC15">
        <v>290.72500000000002</v>
      </c>
    </row>
    <row r="16" spans="1:29" x14ac:dyDescent="0.25">
      <c r="A16">
        <v>1913</v>
      </c>
      <c r="B16">
        <v>3.6313235928554732E-2</v>
      </c>
      <c r="C16">
        <v>42604213.993720829</v>
      </c>
      <c r="D16">
        <v>198588997273.46802</v>
      </c>
      <c r="E16" s="4">
        <v>7.1074538884460678E-2</v>
      </c>
      <c r="F16" s="3">
        <v>0.51391824961890964</v>
      </c>
      <c r="G16" s="3">
        <v>0.41428498443883832</v>
      </c>
      <c r="H16">
        <f t="shared" si="1"/>
        <v>323.57883055043965</v>
      </c>
      <c r="I16">
        <f t="shared" si="0"/>
        <v>401.39776351166762</v>
      </c>
      <c r="M16" s="8"/>
      <c r="O16">
        <v>3</v>
      </c>
      <c r="AB16">
        <v>127.15</v>
      </c>
      <c r="AC16">
        <v>292.74099999999999</v>
      </c>
    </row>
    <row r="17" spans="1:32" x14ac:dyDescent="0.25">
      <c r="A17">
        <v>1914</v>
      </c>
      <c r="B17">
        <v>3.1563845050215207E-2</v>
      </c>
      <c r="C17">
        <v>43016682.432404794</v>
      </c>
      <c r="D17">
        <v>203255321248.47833</v>
      </c>
      <c r="E17" s="4">
        <v>7.0986962031870798E-2</v>
      </c>
      <c r="F17" s="3">
        <v>0.50847129122206136</v>
      </c>
      <c r="G17" s="3">
        <v>0.41978248184531142</v>
      </c>
      <c r="H17">
        <f t="shared" si="1"/>
        <v>332.35912319914513</v>
      </c>
      <c r="I17">
        <f t="shared" si="0"/>
        <v>402.57771543876777</v>
      </c>
      <c r="M17" s="8"/>
      <c r="O17">
        <v>3</v>
      </c>
      <c r="AB17">
        <v>129.91200000000001</v>
      </c>
      <c r="AC17">
        <v>294.74900000000002</v>
      </c>
    </row>
    <row r="18" spans="1:32" x14ac:dyDescent="0.25">
      <c r="A18">
        <v>1915</v>
      </c>
      <c r="B18">
        <v>9.4831673779042207E-3</v>
      </c>
      <c r="C18">
        <v>43279000</v>
      </c>
      <c r="D18">
        <v>216239788337.54489</v>
      </c>
      <c r="E18" s="4">
        <v>7.0899385179280905E-2</v>
      </c>
      <c r="F18" s="3">
        <v>0.50302433282521297</v>
      </c>
      <c r="G18" s="3">
        <v>0.42527997925178446</v>
      </c>
      <c r="H18">
        <f t="shared" si="1"/>
        <v>356.05050900241082</v>
      </c>
      <c r="I18">
        <f t="shared" si="0"/>
        <v>421.13919883583071</v>
      </c>
      <c r="M18" s="8"/>
      <c r="O18">
        <v>3</v>
      </c>
      <c r="AB18">
        <v>132.72800000000001</v>
      </c>
      <c r="AC18">
        <v>296.77</v>
      </c>
    </row>
    <row r="19" spans="1:32" x14ac:dyDescent="0.25">
      <c r="A19">
        <v>1916</v>
      </c>
      <c r="B19">
        <v>3.2910202162670429E-3</v>
      </c>
      <c r="C19">
        <v>43453000</v>
      </c>
      <c r="D19">
        <v>220488385566.54233</v>
      </c>
      <c r="E19" s="4">
        <v>7.0811808326691025E-2</v>
      </c>
      <c r="F19" s="3">
        <v>0.49757737442836458</v>
      </c>
      <c r="G19" s="3">
        <v>0.4307774766582575</v>
      </c>
      <c r="H19">
        <f t="shared" si="1"/>
        <v>366.26652050351601</v>
      </c>
      <c r="I19">
        <f t="shared" si="0"/>
        <v>423.06281894522272</v>
      </c>
      <c r="M19" s="8"/>
      <c r="O19">
        <v>3</v>
      </c>
      <c r="AB19">
        <v>135.57599999999999</v>
      </c>
      <c r="AC19">
        <v>298.81200000000001</v>
      </c>
    </row>
    <row r="20" spans="1:32" x14ac:dyDescent="0.25">
      <c r="A20">
        <v>1917</v>
      </c>
      <c r="B20">
        <v>4.662004662004662E-3</v>
      </c>
      <c r="C20">
        <v>43556000</v>
      </c>
      <c r="D20">
        <v>222340403872.53802</v>
      </c>
      <c r="E20" s="4">
        <v>7.0724231474101132E-2</v>
      </c>
      <c r="F20" s="3">
        <v>0.49213041603151619</v>
      </c>
      <c r="G20" s="3">
        <v>0.43627497406473059</v>
      </c>
      <c r="H20">
        <f t="shared" si="1"/>
        <v>373.17194420456627</v>
      </c>
      <c r="I20">
        <f t="shared" si="0"/>
        <v>420.94842718490361</v>
      </c>
      <c r="M20" s="8"/>
      <c r="O20">
        <v>3</v>
      </c>
      <c r="AB20">
        <v>138.404</v>
      </c>
      <c r="AC20">
        <v>300.88099999999997</v>
      </c>
      <c r="AE20" t="s">
        <v>23</v>
      </c>
    </row>
    <row r="21" spans="1:32" x14ac:dyDescent="0.25">
      <c r="A21">
        <v>1918</v>
      </c>
      <c r="B21">
        <v>6.4724919093851127E-3</v>
      </c>
      <c r="C21">
        <v>43516000</v>
      </c>
      <c r="D21">
        <v>227197227964.98242</v>
      </c>
      <c r="E21" s="4">
        <v>7.0636654621511252E-2</v>
      </c>
      <c r="F21" s="3">
        <v>0.4866834576346678</v>
      </c>
      <c r="G21" s="3">
        <v>0.44177247147120363</v>
      </c>
      <c r="H21">
        <f t="shared" si="1"/>
        <v>386.48353138631444</v>
      </c>
      <c r="I21">
        <f t="shared" si="0"/>
        <v>425.7737942510276</v>
      </c>
      <c r="M21" s="8"/>
      <c r="O21">
        <v>3</v>
      </c>
      <c r="AB21">
        <v>141.209</v>
      </c>
      <c r="AC21">
        <v>302.91699999999997</v>
      </c>
    </row>
    <row r="22" spans="1:32" x14ac:dyDescent="0.25">
      <c r="A22">
        <v>1919</v>
      </c>
      <c r="B22">
        <v>3.0247479376718608E-2</v>
      </c>
      <c r="C22">
        <v>43441000</v>
      </c>
      <c r="D22">
        <v>204725369308.84113</v>
      </c>
      <c r="E22" s="4">
        <v>7.0549077768921359E-2</v>
      </c>
      <c r="F22" s="3">
        <v>0.48123649923781942</v>
      </c>
      <c r="G22" s="3">
        <v>0.44726996887767667</v>
      </c>
      <c r="H22">
        <f t="shared" si="1"/>
        <v>353.199330087357</v>
      </c>
      <c r="I22">
        <f t="shared" si="0"/>
        <v>380.02195759060288</v>
      </c>
      <c r="M22" s="8"/>
      <c r="O22">
        <v>3</v>
      </c>
      <c r="AB22">
        <v>143.99299999999999</v>
      </c>
      <c r="AC22">
        <v>304.87299999999999</v>
      </c>
      <c r="AE22">
        <v>50</v>
      </c>
      <c r="AF22">
        <v>370</v>
      </c>
    </row>
    <row r="23" spans="1:32" x14ac:dyDescent="0.25">
      <c r="A23">
        <v>1920</v>
      </c>
      <c r="B23">
        <v>1.9545454545454546E-2</v>
      </c>
      <c r="C23">
        <v>43729000</v>
      </c>
      <c r="D23">
        <v>188972197636.01593</v>
      </c>
      <c r="E23" s="4">
        <v>7.0461500916331479E-2</v>
      </c>
      <c r="F23" s="3">
        <v>0.47578954084097103</v>
      </c>
      <c r="G23" s="3">
        <v>0.45276746628414977</v>
      </c>
      <c r="H23">
        <f t="shared" si="1"/>
        <v>327.85503934933473</v>
      </c>
      <c r="I23">
        <f t="shared" si="0"/>
        <v>344.52563457048734</v>
      </c>
      <c r="J23">
        <v>10993.502493362317</v>
      </c>
      <c r="K23" s="6">
        <v>8685.4482512765389</v>
      </c>
      <c r="L23">
        <v>1664.0405114750281</v>
      </c>
      <c r="M23" s="8">
        <f t="shared" ref="M23:M41" si="2">K23*1000*1000000/(3*H23*C23)</f>
        <v>201.93870781941771</v>
      </c>
      <c r="N23">
        <f t="shared" ref="N23:N41" si="3">J23*1000*1000000/(I23*C23)</f>
        <v>729.70108495595196</v>
      </c>
      <c r="O23">
        <v>3</v>
      </c>
      <c r="AB23">
        <v>146.76</v>
      </c>
      <c r="AC23">
        <v>306.75799999999998</v>
      </c>
      <c r="AE23">
        <v>200</v>
      </c>
      <c r="AF23">
        <v>180</v>
      </c>
    </row>
    <row r="24" spans="1:32" x14ac:dyDescent="0.25">
      <c r="A24">
        <v>1921</v>
      </c>
      <c r="B24">
        <v>0.11023782288696114</v>
      </c>
      <c r="C24">
        <v>43964900</v>
      </c>
      <c r="D24">
        <v>169804183208.76056</v>
      </c>
      <c r="E24" s="1">
        <v>8.1347927144524962E-2</v>
      </c>
      <c r="F24" s="1">
        <v>0.5163543492224093</v>
      </c>
      <c r="G24" s="2">
        <v>0.40112943385058869</v>
      </c>
      <c r="H24">
        <f t="shared" si="1"/>
        <v>259.60025142229739</v>
      </c>
      <c r="I24">
        <f t="shared" si="0"/>
        <v>334.17073784484006</v>
      </c>
      <c r="J24">
        <v>9979.3130004495924</v>
      </c>
      <c r="K24" s="6">
        <v>7256.3396507963398</v>
      </c>
      <c r="L24">
        <v>1595.2232128959345</v>
      </c>
      <c r="M24" s="8">
        <f t="shared" si="2"/>
        <v>211.92644332978307</v>
      </c>
      <c r="N24">
        <f t="shared" si="3"/>
        <v>679.24451044216084</v>
      </c>
      <c r="O24">
        <v>3</v>
      </c>
      <c r="AB24">
        <v>149.511</v>
      </c>
      <c r="AC24">
        <v>308.57799999999997</v>
      </c>
      <c r="AE24">
        <v>350</v>
      </c>
      <c r="AF24">
        <v>120</v>
      </c>
    </row>
    <row r="25" spans="1:32" x14ac:dyDescent="0.25">
      <c r="A25">
        <v>1922</v>
      </c>
      <c r="B25">
        <v>9.6757148598410336E-2</v>
      </c>
      <c r="C25">
        <v>44393500</v>
      </c>
      <c r="D25">
        <v>180423581783.4173</v>
      </c>
      <c r="E25" s="1">
        <v>5.9454306709426523E-2</v>
      </c>
      <c r="F25" s="1">
        <v>0.53630211358299029</v>
      </c>
      <c r="G25" s="2">
        <v>0.40259059114668827</v>
      </c>
      <c r="H25">
        <f t="shared" si="1"/>
        <v>274.16740252012073</v>
      </c>
      <c r="I25">
        <f t="shared" si="0"/>
        <v>365.22601541257785</v>
      </c>
      <c r="J25">
        <v>9891.319093109998</v>
      </c>
      <c r="K25" s="6">
        <v>7356.4669218029821</v>
      </c>
      <c r="L25">
        <v>1548.3892180296068</v>
      </c>
      <c r="M25" s="8">
        <f t="shared" si="2"/>
        <v>201.47113262703374</v>
      </c>
      <c r="N25">
        <f t="shared" si="3"/>
        <v>610.06080137113054</v>
      </c>
      <c r="O25">
        <v>3</v>
      </c>
      <c r="AB25">
        <v>152.24600000000001</v>
      </c>
      <c r="AC25">
        <v>310.37900000000002</v>
      </c>
      <c r="AE25">
        <v>500</v>
      </c>
      <c r="AF25">
        <v>90</v>
      </c>
    </row>
    <row r="26" spans="1:32" x14ac:dyDescent="0.25">
      <c r="A26">
        <v>1923</v>
      </c>
      <c r="B26">
        <v>7.9875184520519879E-2</v>
      </c>
      <c r="C26">
        <v>44628100</v>
      </c>
      <c r="D26">
        <v>186051863027.98532</v>
      </c>
      <c r="E26" s="1">
        <v>4.5592187579932067E-2</v>
      </c>
      <c r="F26" s="1">
        <v>0.54095898971245238</v>
      </c>
      <c r="G26" s="2">
        <v>0.41186650353107163</v>
      </c>
      <c r="H26">
        <f t="shared" si="1"/>
        <v>287.71359346468057</v>
      </c>
      <c r="I26">
        <f t="shared" si="0"/>
        <v>377.89248096853572</v>
      </c>
      <c r="J26">
        <v>9934.1686850182705</v>
      </c>
      <c r="K26" s="6">
        <v>7603.3557431559866</v>
      </c>
      <c r="L26">
        <v>1501.5552231632792</v>
      </c>
      <c r="M26" s="8">
        <f t="shared" si="2"/>
        <v>197.38551406126527</v>
      </c>
      <c r="N26">
        <f t="shared" si="3"/>
        <v>589.05369137377545</v>
      </c>
      <c r="O26">
        <v>3</v>
      </c>
      <c r="AB26">
        <v>154.96100000000001</v>
      </c>
      <c r="AC26">
        <v>312.2</v>
      </c>
      <c r="AE26">
        <v>650</v>
      </c>
      <c r="AF26">
        <v>70</v>
      </c>
    </row>
    <row r="27" spans="1:32" x14ac:dyDescent="0.25">
      <c r="A27">
        <v>1924</v>
      </c>
      <c r="B27">
        <v>7.1174076228680661E-2</v>
      </c>
      <c r="C27">
        <v>44934600</v>
      </c>
      <c r="D27">
        <v>195184545802.19009</v>
      </c>
      <c r="E27" s="1">
        <v>4.3742942222642626E-2</v>
      </c>
      <c r="F27" s="1">
        <v>0.53999055794618156</v>
      </c>
      <c r="G27" s="2">
        <v>0.4149401129481185</v>
      </c>
      <c r="H27">
        <f t="shared" si="1"/>
        <v>302.01481822435011</v>
      </c>
      <c r="I27">
        <f t="shared" si="0"/>
        <v>393.03298262072946</v>
      </c>
      <c r="J27">
        <v>10063.103381750916</v>
      </c>
      <c r="K27" s="6">
        <v>7749.9246162981135</v>
      </c>
      <c r="L27">
        <v>1512.0689771128627</v>
      </c>
      <c r="M27" s="8">
        <f t="shared" si="2"/>
        <v>190.35622842878357</v>
      </c>
      <c r="N27">
        <f t="shared" si="3"/>
        <v>569.79949136037271</v>
      </c>
      <c r="O27">
        <v>3</v>
      </c>
      <c r="AB27">
        <v>157.654</v>
      </c>
      <c r="AC27">
        <v>314.05399999999997</v>
      </c>
      <c r="AE27">
        <v>800</v>
      </c>
      <c r="AF27">
        <v>60</v>
      </c>
    </row>
    <row r="28" spans="1:32" x14ac:dyDescent="0.25">
      <c r="A28">
        <v>1925</v>
      </c>
      <c r="B28">
        <v>7.7598298263668153E-2</v>
      </c>
      <c r="C28">
        <v>45085000</v>
      </c>
      <c r="D28">
        <v>202352639840.08337</v>
      </c>
      <c r="E28" s="1">
        <v>5.284224585824919E-2</v>
      </c>
      <c r="F28" s="1">
        <v>0.53984780903832952</v>
      </c>
      <c r="G28" s="2">
        <v>0.40559994118223697</v>
      </c>
      <c r="H28">
        <f t="shared" si="1"/>
        <v>305.03731290054316</v>
      </c>
      <c r="I28">
        <f t="shared" si="0"/>
        <v>406.00036717044122</v>
      </c>
      <c r="J28">
        <v>10267.073228735608</v>
      </c>
      <c r="K28" s="6">
        <v>7772.5117427358746</v>
      </c>
      <c r="L28">
        <v>1506.3342022312715</v>
      </c>
      <c r="M28" s="8">
        <f t="shared" si="2"/>
        <v>188.38880512486492</v>
      </c>
      <c r="N28">
        <f t="shared" si="3"/>
        <v>560.90351195451547</v>
      </c>
      <c r="O28">
        <v>3</v>
      </c>
      <c r="AB28">
        <v>160.52799999999999</v>
      </c>
      <c r="AC28">
        <v>315.95299999999997</v>
      </c>
    </row>
    <row r="29" spans="1:32" x14ac:dyDescent="0.25">
      <c r="A29">
        <v>1926</v>
      </c>
      <c r="B29">
        <v>8.6668896740061341E-2</v>
      </c>
      <c r="C29">
        <v>45264600</v>
      </c>
      <c r="D29">
        <v>195768612723.7962</v>
      </c>
      <c r="E29" s="1">
        <v>4.8896536946186682E-2</v>
      </c>
      <c r="F29" s="1">
        <v>0.56243427776679711</v>
      </c>
      <c r="G29" s="2">
        <v>0.38695279745738603</v>
      </c>
      <c r="H29">
        <f t="shared" si="1"/>
        <v>280.42753201908926</v>
      </c>
      <c r="I29">
        <f t="shared" si="0"/>
        <v>407.60024859221056</v>
      </c>
      <c r="J29">
        <v>10396.675952400137</v>
      </c>
      <c r="K29" s="6">
        <v>7671.1057899915459</v>
      </c>
      <c r="L29">
        <v>1483.395102704907</v>
      </c>
      <c r="M29" s="8">
        <f t="shared" si="2"/>
        <v>201.44541196626832</v>
      </c>
      <c r="N29">
        <f t="shared" si="3"/>
        <v>563.50968005589846</v>
      </c>
      <c r="O29">
        <v>3</v>
      </c>
      <c r="AB29">
        <v>163.52099999999999</v>
      </c>
      <c r="AC29">
        <v>317.90199999999999</v>
      </c>
    </row>
    <row r="30" spans="1:32" x14ac:dyDescent="0.25">
      <c r="A30">
        <v>1927</v>
      </c>
      <c r="B30">
        <v>6.7136129314169818E-2</v>
      </c>
      <c r="C30">
        <v>45429000</v>
      </c>
      <c r="D30">
        <v>211750807578.65451</v>
      </c>
      <c r="E30" s="1">
        <v>3.9346285082660512E-2</v>
      </c>
      <c r="F30" s="1">
        <v>0.56215710303729338</v>
      </c>
      <c r="G30" s="2">
        <v>0.39699694828911963</v>
      </c>
      <c r="H30">
        <f t="shared" si="1"/>
        <v>310.06828657220893</v>
      </c>
      <c r="I30">
        <f t="shared" si="0"/>
        <v>439.06405445773919</v>
      </c>
      <c r="J30">
        <v>10688.693591257772</v>
      </c>
      <c r="K30" s="6">
        <v>7977.7893430982203</v>
      </c>
      <c r="L30">
        <v>1455.6770241105498</v>
      </c>
      <c r="M30" s="8">
        <f t="shared" si="2"/>
        <v>188.78643404903221</v>
      </c>
      <c r="N30">
        <f t="shared" si="3"/>
        <v>535.87508687928334</v>
      </c>
      <c r="O30">
        <v>3</v>
      </c>
      <c r="AB30">
        <v>166.83699999999999</v>
      </c>
      <c r="AC30">
        <v>319.90199999999999</v>
      </c>
      <c r="AE30" t="s">
        <v>24</v>
      </c>
    </row>
    <row r="31" spans="1:32" x14ac:dyDescent="0.25">
      <c r="A31">
        <v>1928</v>
      </c>
      <c r="B31">
        <v>7.4268271714361317E-2</v>
      </c>
      <c r="C31">
        <v>45626200</v>
      </c>
      <c r="D31">
        <v>213503008343.47287</v>
      </c>
      <c r="E31" s="1">
        <v>4.0491748423515682E-2</v>
      </c>
      <c r="F31" s="1">
        <v>0.57065115220117446</v>
      </c>
      <c r="G31" s="2">
        <v>0.38702578144337074</v>
      </c>
      <c r="H31">
        <f t="shared" si="1"/>
        <v>303.46448903201343</v>
      </c>
      <c r="I31">
        <f t="shared" si="0"/>
        <v>447.44399112749426</v>
      </c>
      <c r="J31">
        <v>10850.007672154074</v>
      </c>
      <c r="K31" s="6">
        <v>7899.4491429211876</v>
      </c>
      <c r="L31">
        <v>1444.2074743473677</v>
      </c>
      <c r="M31" s="8">
        <f t="shared" si="2"/>
        <v>190.17497812354759</v>
      </c>
      <c r="N31">
        <f t="shared" si="3"/>
        <v>531.46793236357337</v>
      </c>
      <c r="O31">
        <v>3</v>
      </c>
      <c r="AB31">
        <v>170.31200000000001</v>
      </c>
      <c r="AC31">
        <v>321.95</v>
      </c>
    </row>
    <row r="32" spans="1:32" x14ac:dyDescent="0.25">
      <c r="A32">
        <v>1929</v>
      </c>
      <c r="B32">
        <v>7.1835009965827409E-2</v>
      </c>
      <c r="C32">
        <v>45730000</v>
      </c>
      <c r="D32">
        <v>219821550495.39362</v>
      </c>
      <c r="E32" s="1">
        <v>4.30900211552942E-2</v>
      </c>
      <c r="F32" s="1">
        <v>0.56541403420703507</v>
      </c>
      <c r="G32" s="2">
        <v>0.38872214851733661</v>
      </c>
      <c r="H32">
        <f t="shared" si="1"/>
        <v>313.10257161906588</v>
      </c>
      <c r="I32">
        <f t="shared" si="0"/>
        <v>455.42192235500482</v>
      </c>
      <c r="J32">
        <v>11049.706881458986</v>
      </c>
      <c r="K32" s="6">
        <v>7997.5240225993166</v>
      </c>
      <c r="L32">
        <v>1435.605312024981</v>
      </c>
      <c r="M32" s="8">
        <f t="shared" si="2"/>
        <v>186.18576028021289</v>
      </c>
      <c r="N32">
        <f t="shared" si="3"/>
        <v>530.56136761739401</v>
      </c>
      <c r="O32">
        <v>3</v>
      </c>
      <c r="AB32">
        <v>173.863</v>
      </c>
      <c r="AC32">
        <v>324.04000000000002</v>
      </c>
      <c r="AE32">
        <v>50</v>
      </c>
      <c r="AF32">
        <v>1100.0000000000002</v>
      </c>
    </row>
    <row r="33" spans="1:36" x14ac:dyDescent="0.25">
      <c r="A33">
        <v>1930</v>
      </c>
      <c r="B33">
        <v>0.11098127240695378</v>
      </c>
      <c r="C33">
        <v>45890900</v>
      </c>
      <c r="D33">
        <v>217856961759.08209</v>
      </c>
      <c r="E33" s="1">
        <v>5.4080676384680108E-2</v>
      </c>
      <c r="F33" s="1">
        <v>0.56458361294696213</v>
      </c>
      <c r="G33" s="2">
        <v>0.3801964792388503</v>
      </c>
      <c r="H33">
        <f t="shared" si="1"/>
        <v>302.43443711044068</v>
      </c>
      <c r="I33">
        <f t="shared" si="0"/>
        <v>449.10864909962424</v>
      </c>
      <c r="J33">
        <v>11062.828287774615</v>
      </c>
      <c r="K33" s="6">
        <v>7641.7875629839918</v>
      </c>
      <c r="L33">
        <v>1395.4618878538431</v>
      </c>
      <c r="M33" s="8">
        <f t="shared" si="2"/>
        <v>183.53372936081635</v>
      </c>
      <c r="N33">
        <f t="shared" si="3"/>
        <v>536.7699287448836</v>
      </c>
      <c r="O33">
        <v>3</v>
      </c>
      <c r="P33">
        <v>5728</v>
      </c>
      <c r="Q33">
        <f>L33/P33</f>
        <v>0.24362113963928825</v>
      </c>
      <c r="AB33">
        <v>177.44499999999999</v>
      </c>
      <c r="AC33">
        <v>326.17200000000003</v>
      </c>
      <c r="AE33">
        <v>200</v>
      </c>
      <c r="AF33">
        <v>600</v>
      </c>
    </row>
    <row r="34" spans="1:36" x14ac:dyDescent="0.25">
      <c r="A34">
        <v>1931</v>
      </c>
      <c r="B34">
        <v>0.14876205457535444</v>
      </c>
      <c r="C34">
        <v>46073600</v>
      </c>
      <c r="D34">
        <v>207025175212.93228</v>
      </c>
      <c r="E34" s="1">
        <v>4.3725363888051316E-2</v>
      </c>
      <c r="F34" s="1">
        <v>0.59255406924152298</v>
      </c>
      <c r="G34" s="2">
        <v>0.36236767084235633</v>
      </c>
      <c r="H34">
        <f t="shared" si="1"/>
        <v>272.83415729198936</v>
      </c>
      <c r="I34">
        <f t="shared" si="0"/>
        <v>446.14628494764975</v>
      </c>
      <c r="J34">
        <v>11059.912477236156</v>
      </c>
      <c r="K34" s="6">
        <v>7204.9658015536961</v>
      </c>
      <c r="L34">
        <v>1362.0090343778947</v>
      </c>
      <c r="M34" s="8">
        <f t="shared" si="2"/>
        <v>191.0556040289629</v>
      </c>
      <c r="N34">
        <f t="shared" si="3"/>
        <v>538.04953656649263</v>
      </c>
      <c r="O34">
        <v>3</v>
      </c>
      <c r="AB34">
        <v>181.03800000000001</v>
      </c>
      <c r="AC34">
        <v>328.34500000000003</v>
      </c>
      <c r="AE34">
        <v>350</v>
      </c>
      <c r="AF34">
        <v>350</v>
      </c>
      <c r="AI34" t="s">
        <v>19</v>
      </c>
      <c r="AJ34" t="s">
        <v>29</v>
      </c>
    </row>
    <row r="35" spans="1:36" x14ac:dyDescent="0.25">
      <c r="A35">
        <v>1932</v>
      </c>
      <c r="B35">
        <v>0.15387298389997681</v>
      </c>
      <c r="C35">
        <v>46335000</v>
      </c>
      <c r="D35">
        <v>207927824091.77811</v>
      </c>
      <c r="E35" s="1">
        <v>4.1791764096235084E-2</v>
      </c>
      <c r="F35" s="1">
        <v>0.59728477754929765</v>
      </c>
      <c r="G35" s="2">
        <v>0.359513001697426</v>
      </c>
      <c r="H35">
        <f t="shared" si="1"/>
        <v>270.33129531079601</v>
      </c>
      <c r="I35">
        <f t="shared" si="0"/>
        <v>449.12080181237661</v>
      </c>
      <c r="J35">
        <v>11249.048085203185</v>
      </c>
      <c r="K35" s="6">
        <v>7119.8347598812607</v>
      </c>
      <c r="L35">
        <v>1350.5394846147126</v>
      </c>
      <c r="M35" s="8">
        <f t="shared" si="2"/>
        <v>189.47118312853084</v>
      </c>
      <c r="N35">
        <f t="shared" si="3"/>
        <v>540.55941413868436</v>
      </c>
      <c r="O35">
        <v>3</v>
      </c>
      <c r="AB35">
        <v>184.63</v>
      </c>
      <c r="AC35">
        <v>330.59500000000003</v>
      </c>
      <c r="AE35">
        <v>500</v>
      </c>
      <c r="AF35">
        <v>200</v>
      </c>
      <c r="AI35">
        <v>10</v>
      </c>
      <c r="AJ35">
        <f>-0.0003*(0.7003*AI35+202.18) + 0.3076</f>
        <v>0.24484509999999998</v>
      </c>
    </row>
    <row r="36" spans="1:36" x14ac:dyDescent="0.25">
      <c r="A36">
        <v>1933</v>
      </c>
      <c r="B36">
        <v>0.13927372137426419</v>
      </c>
      <c r="C36">
        <v>46520000</v>
      </c>
      <c r="D36">
        <v>214777336172.43167</v>
      </c>
      <c r="E36" s="1">
        <v>4.0490224112977508E-2</v>
      </c>
      <c r="F36" s="1">
        <v>0.59614851980176309</v>
      </c>
      <c r="G36" s="2">
        <v>0.36161080654357264</v>
      </c>
      <c r="H36">
        <f t="shared" si="1"/>
        <v>279.74892671131988</v>
      </c>
      <c r="I36">
        <f t="shared" si="0"/>
        <v>461.19171650084496</v>
      </c>
      <c r="J36">
        <v>11433.066210257557</v>
      </c>
      <c r="K36" s="6">
        <v>7338.5542635942684</v>
      </c>
      <c r="L36">
        <v>1350.5394846147126</v>
      </c>
      <c r="M36" s="8">
        <f t="shared" si="2"/>
        <v>187.9667879669596</v>
      </c>
      <c r="N36">
        <f t="shared" si="3"/>
        <v>532.89483900930838</v>
      </c>
      <c r="O36">
        <v>3</v>
      </c>
      <c r="AB36">
        <v>188.215</v>
      </c>
      <c r="AC36">
        <v>332.95</v>
      </c>
      <c r="AE36">
        <v>650</v>
      </c>
      <c r="AF36">
        <v>150</v>
      </c>
      <c r="AI36">
        <v>20</v>
      </c>
      <c r="AJ36">
        <f t="shared" ref="AJ36:AJ37" si="4">-0.0003*(0.7003*AI36+202.18) + 0.3076</f>
        <v>0.24274419999999999</v>
      </c>
    </row>
    <row r="37" spans="1:36" x14ac:dyDescent="0.25">
      <c r="A37">
        <v>1934</v>
      </c>
      <c r="B37">
        <v>0.11734111426647779</v>
      </c>
      <c r="C37">
        <v>46666000</v>
      </c>
      <c r="D37">
        <v>228104681383.62582</v>
      </c>
      <c r="E37" s="1">
        <v>4.402022951464854E-2</v>
      </c>
      <c r="F37" s="1">
        <v>0.58145402062206097</v>
      </c>
      <c r="G37" s="2">
        <v>0.37296260390982439</v>
      </c>
      <c r="H37">
        <f t="shared" si="1"/>
        <v>305.47606860944649</v>
      </c>
      <c r="I37">
        <f t="shared" si="0"/>
        <v>476.24154924585582</v>
      </c>
      <c r="J37">
        <v>11664.227846388971</v>
      </c>
      <c r="K37" s="6">
        <v>7702.8450669637732</v>
      </c>
      <c r="L37">
        <v>1332.3793641563407</v>
      </c>
      <c r="M37" s="8">
        <f t="shared" si="2"/>
        <v>180.11593567107369</v>
      </c>
      <c r="N37">
        <f t="shared" si="3"/>
        <v>524.84146058715021</v>
      </c>
      <c r="O37">
        <v>3</v>
      </c>
      <c r="AB37">
        <v>191.786</v>
      </c>
      <c r="AC37">
        <v>335.40100000000001</v>
      </c>
      <c r="AE37">
        <v>800</v>
      </c>
      <c r="AF37">
        <v>150</v>
      </c>
      <c r="AI37">
        <v>30</v>
      </c>
      <c r="AJ37">
        <f t="shared" si="4"/>
        <v>0.2406433</v>
      </c>
    </row>
    <row r="38" spans="1:36" x14ac:dyDescent="0.25">
      <c r="A38">
        <v>1935</v>
      </c>
      <c r="B38">
        <v>0.10873030833589908</v>
      </c>
      <c r="C38">
        <v>46868500</v>
      </c>
      <c r="D38">
        <v>236494006257.60464</v>
      </c>
      <c r="E38" s="1">
        <v>3.9251998000769533E-2</v>
      </c>
      <c r="F38" s="1">
        <v>0.58185314683493661</v>
      </c>
      <c r="G38" s="2">
        <v>0.37681918080738747</v>
      </c>
      <c r="H38">
        <f t="shared" si="1"/>
        <v>318.60337193250274</v>
      </c>
      <c r="I38">
        <f t="shared" si="0"/>
        <v>491.96108901342336</v>
      </c>
      <c r="J38">
        <v>11852.76879406433</v>
      </c>
      <c r="K38" s="6">
        <v>7907.3832849404216</v>
      </c>
      <c r="L38">
        <v>1309.4402646299761</v>
      </c>
      <c r="M38" s="8">
        <f t="shared" si="2"/>
        <v>176.51438885678269</v>
      </c>
      <c r="N38">
        <f t="shared" si="3"/>
        <v>514.05312582883505</v>
      </c>
      <c r="O38">
        <v>3</v>
      </c>
      <c r="AB38">
        <v>195.34200000000001</v>
      </c>
      <c r="AC38">
        <v>337.93400000000003</v>
      </c>
    </row>
    <row r="39" spans="1:36" x14ac:dyDescent="0.25">
      <c r="A39">
        <v>1936</v>
      </c>
      <c r="B39">
        <v>9.2481130947513007E-2</v>
      </c>
      <c r="C39">
        <v>47081300</v>
      </c>
      <c r="D39">
        <v>248122247696.85373</v>
      </c>
      <c r="E39" s="1">
        <v>3.5841513566875434E-2</v>
      </c>
      <c r="F39" s="1">
        <v>0.57543112939989638</v>
      </c>
      <c r="G39" s="2">
        <v>0.38682609154493602</v>
      </c>
      <c r="H39">
        <f t="shared" si="1"/>
        <v>341.59484109225787</v>
      </c>
      <c r="I39">
        <f t="shared" si="0"/>
        <v>508.14645005418919</v>
      </c>
      <c r="J39">
        <v>12159.796843124968</v>
      </c>
      <c r="K39" s="6">
        <v>8299.4292878146171</v>
      </c>
      <c r="L39">
        <v>1275.9874111540278</v>
      </c>
      <c r="M39" s="8">
        <f t="shared" si="2"/>
        <v>172.01535860356046</v>
      </c>
      <c r="N39">
        <f t="shared" si="3"/>
        <v>508.26356372134444</v>
      </c>
      <c r="O39">
        <v>3</v>
      </c>
      <c r="AB39">
        <v>198.88300000000001</v>
      </c>
      <c r="AC39">
        <v>340.51900000000001</v>
      </c>
    </row>
    <row r="40" spans="1:36" x14ac:dyDescent="0.25">
      <c r="A40">
        <v>1937</v>
      </c>
      <c r="B40">
        <v>7.6965644155424326E-2</v>
      </c>
      <c r="C40">
        <v>47288600</v>
      </c>
      <c r="D40">
        <v>256723960542.32568</v>
      </c>
      <c r="E40" s="1">
        <v>3.0587314365164667E-2</v>
      </c>
      <c r="F40" s="1">
        <v>0.56953579347936623</v>
      </c>
      <c r="G40" s="2">
        <v>0.39824683303444397</v>
      </c>
      <c r="H40">
        <f t="shared" si="1"/>
        <v>362.27683173153434</v>
      </c>
      <c r="I40">
        <f t="shared" si="0"/>
        <v>518.09482387412993</v>
      </c>
      <c r="J40">
        <v>12525.131795032163</v>
      </c>
      <c r="K40" s="6">
        <v>8684.8866332702055</v>
      </c>
      <c r="L40">
        <v>1254.9599032548604</v>
      </c>
      <c r="M40" s="8">
        <f t="shared" si="2"/>
        <v>168.98411492521382</v>
      </c>
      <c r="N40">
        <f t="shared" si="3"/>
        <v>511.23030971414352</v>
      </c>
      <c r="O40">
        <v>3</v>
      </c>
      <c r="AB40">
        <v>202.411</v>
      </c>
      <c r="AC40">
        <v>343.13600000000002</v>
      </c>
    </row>
    <row r="41" spans="1:36" x14ac:dyDescent="0.25">
      <c r="A41">
        <v>1938</v>
      </c>
      <c r="B41">
        <v>9.201827740423088E-2</v>
      </c>
      <c r="C41">
        <v>47494100</v>
      </c>
      <c r="D41">
        <v>258423064314.27078</v>
      </c>
      <c r="E41" s="1">
        <v>4.1463310329682229E-2</v>
      </c>
      <c r="F41" s="1">
        <v>0.55718791309696791</v>
      </c>
      <c r="G41" s="2">
        <v>0.39942988950927211</v>
      </c>
      <c r="H41">
        <f t="shared" si="1"/>
        <v>364.17527139302734</v>
      </c>
      <c r="I41">
        <f t="shared" si="0"/>
        <v>508.00920211128198</v>
      </c>
      <c r="J41">
        <v>12692.895489525363</v>
      </c>
      <c r="K41" s="6">
        <v>8613.0934181879147</v>
      </c>
      <c r="L41">
        <v>1215.772274897321</v>
      </c>
      <c r="M41" s="8">
        <f t="shared" si="2"/>
        <v>165.99224092820441</v>
      </c>
      <c r="N41">
        <f t="shared" si="3"/>
        <v>526.07717895245833</v>
      </c>
      <c r="O41">
        <v>3</v>
      </c>
      <c r="AB41">
        <v>205.92699999999999</v>
      </c>
      <c r="AC41">
        <v>345.76499999999999</v>
      </c>
    </row>
    <row r="42" spans="1:36" x14ac:dyDescent="0.25">
      <c r="A42">
        <v>1939</v>
      </c>
      <c r="B42">
        <v>5.6846158748200475E-2</v>
      </c>
      <c r="C42">
        <v>47761700</v>
      </c>
      <c r="D42">
        <v>270422984703.63284</v>
      </c>
      <c r="E42" s="3">
        <v>4.3160573910298129E-2</v>
      </c>
      <c r="F42" s="3">
        <v>0.5522318494369044</v>
      </c>
      <c r="G42" s="4">
        <v>0.40281911492936323</v>
      </c>
      <c r="H42">
        <f t="shared" si="1"/>
        <v>382.16611647654116</v>
      </c>
      <c r="I42">
        <f t="shared" si="0"/>
        <v>523.91828856226857</v>
      </c>
      <c r="M42" s="8"/>
      <c r="O42">
        <v>3</v>
      </c>
      <c r="AB42">
        <v>209.435</v>
      </c>
      <c r="AC42">
        <v>348.39400000000001</v>
      </c>
    </row>
    <row r="43" spans="1:36" x14ac:dyDescent="0.25">
      <c r="A43">
        <v>1940</v>
      </c>
      <c r="B43">
        <v>2.9907370047620434E-2</v>
      </c>
      <c r="C43">
        <v>48226000</v>
      </c>
      <c r="D43">
        <v>300953755605.77087</v>
      </c>
      <c r="E43" s="3">
        <v>4.4857837490914029E-2</v>
      </c>
      <c r="F43" s="3">
        <v>0.547275785776841</v>
      </c>
      <c r="G43" s="4">
        <v>0.40620834034945441</v>
      </c>
      <c r="H43">
        <f t="shared" si="1"/>
        <v>424.76198764267275</v>
      </c>
      <c r="I43">
        <f t="shared" si="0"/>
        <v>572.27271689028669</v>
      </c>
      <c r="M43" s="8"/>
      <c r="O43">
        <v>3</v>
      </c>
      <c r="P43">
        <v>5806</v>
      </c>
      <c r="AB43">
        <v>212.93799999999999</v>
      </c>
      <c r="AC43">
        <v>350.96600000000001</v>
      </c>
    </row>
    <row r="44" spans="1:36" x14ac:dyDescent="0.25">
      <c r="A44">
        <v>1941</v>
      </c>
      <c r="B44">
        <v>1.0340303864604421E-2</v>
      </c>
      <c r="C44">
        <v>48216000</v>
      </c>
      <c r="D44">
        <v>328776579871.3714</v>
      </c>
      <c r="E44" s="3">
        <v>4.6555101071529929E-2</v>
      </c>
      <c r="F44" s="3">
        <v>0.54231972211677748</v>
      </c>
      <c r="G44" s="4">
        <v>0.40959756576954554</v>
      </c>
      <c r="H44">
        <f t="shared" si="1"/>
        <v>467.99945209037696</v>
      </c>
      <c r="I44">
        <f t="shared" si="0"/>
        <v>619.64560832194354</v>
      </c>
      <c r="M44" s="8"/>
      <c r="O44">
        <v>3</v>
      </c>
      <c r="AB44">
        <v>216.43799999999999</v>
      </c>
      <c r="AC44">
        <v>353.43400000000003</v>
      </c>
    </row>
    <row r="45" spans="1:36" x14ac:dyDescent="0.25">
      <c r="A45">
        <v>1942</v>
      </c>
      <c r="B45">
        <v>4.4292661374476803E-3</v>
      </c>
      <c r="C45">
        <v>48400000</v>
      </c>
      <c r="D45">
        <v>335466800973.40515</v>
      </c>
      <c r="E45" s="3">
        <v>4.8252364652145829E-2</v>
      </c>
      <c r="F45" s="3">
        <v>0.53736365845671408</v>
      </c>
      <c r="G45" s="4">
        <v>0.41298679118963671</v>
      </c>
      <c r="H45">
        <f t="shared" si="1"/>
        <v>479.64357347760318</v>
      </c>
      <c r="I45">
        <f t="shared" si="0"/>
        <v>624.09508221008764</v>
      </c>
      <c r="M45" s="8"/>
      <c r="O45">
        <v>3</v>
      </c>
      <c r="AB45">
        <v>219.93700000000001</v>
      </c>
      <c r="AC45">
        <v>355.84199999999998</v>
      </c>
    </row>
    <row r="46" spans="1:36" x14ac:dyDescent="0.25">
      <c r="A46">
        <v>1943</v>
      </c>
      <c r="B46">
        <v>3.1994615297894404E-3</v>
      </c>
      <c r="C46">
        <v>48789000</v>
      </c>
      <c r="D46">
        <v>341466761168.08618</v>
      </c>
      <c r="E46" s="3">
        <v>4.9949628232761729E-2</v>
      </c>
      <c r="F46" s="3">
        <v>0.53240759479665056</v>
      </c>
      <c r="G46" s="4">
        <v>0.41637601660972784</v>
      </c>
      <c r="H46">
        <f t="shared" si="1"/>
        <v>488.30425352903677</v>
      </c>
      <c r="I46">
        <f t="shared" si="0"/>
        <v>624.38008621915037</v>
      </c>
      <c r="M46" s="8"/>
      <c r="O46">
        <v>3</v>
      </c>
      <c r="AB46">
        <v>223.43299999999999</v>
      </c>
      <c r="AC46">
        <v>358.21699999999998</v>
      </c>
    </row>
    <row r="47" spans="1:36" x14ac:dyDescent="0.25">
      <c r="A47">
        <v>1944</v>
      </c>
      <c r="B47">
        <v>2.8345684676602222E-3</v>
      </c>
      <c r="C47">
        <v>49016000</v>
      </c>
      <c r="D47">
        <v>324900499391.62177</v>
      </c>
      <c r="E47" s="3">
        <v>5.1646891813377629E-2</v>
      </c>
      <c r="F47" s="3">
        <v>0.52745153113658705</v>
      </c>
      <c r="G47" s="4">
        <v>0.41976524202981902</v>
      </c>
      <c r="H47">
        <f t="shared" si="1"/>
        <v>466.22683721009605</v>
      </c>
      <c r="I47">
        <f t="shared" si="0"/>
        <v>585.83235227933551</v>
      </c>
      <c r="M47" s="8"/>
      <c r="O47">
        <v>3</v>
      </c>
      <c r="AB47">
        <v>226.923</v>
      </c>
      <c r="AC47">
        <v>360.35500000000002</v>
      </c>
    </row>
    <row r="48" spans="1:36" x14ac:dyDescent="0.25">
      <c r="A48">
        <v>1945</v>
      </c>
      <c r="B48">
        <v>4.1276887527789763E-3</v>
      </c>
      <c r="C48">
        <v>49182000</v>
      </c>
      <c r="D48">
        <v>307643976707.80469</v>
      </c>
      <c r="E48" s="3">
        <v>5.334415539399353E-2</v>
      </c>
      <c r="F48" s="3">
        <v>0.52249546747652365</v>
      </c>
      <c r="G48" s="4">
        <v>0.42315446744991014</v>
      </c>
      <c r="H48">
        <f t="shared" si="1"/>
        <v>443.52636804006272</v>
      </c>
      <c r="I48">
        <f t="shared" si="0"/>
        <v>547.64993597684031</v>
      </c>
      <c r="M48" s="8"/>
      <c r="O48">
        <v>3</v>
      </c>
      <c r="AG48" t="s">
        <v>20</v>
      </c>
      <c r="AH48" t="s">
        <v>22</v>
      </c>
    </row>
    <row r="49" spans="1:34" x14ac:dyDescent="0.25">
      <c r="A49">
        <v>1946</v>
      </c>
      <c r="B49">
        <v>2.0382371945283233E-2</v>
      </c>
      <c r="C49">
        <v>49217000</v>
      </c>
      <c r="D49">
        <v>298617487919.34644</v>
      </c>
      <c r="E49" s="3">
        <v>5.504141897460943E-2</v>
      </c>
      <c r="F49" s="3">
        <v>0.51753940381646013</v>
      </c>
      <c r="G49" s="4">
        <v>0.42654369287000132</v>
      </c>
      <c r="H49">
        <f t="shared" si="1"/>
        <v>433.6525525897506</v>
      </c>
      <c r="I49">
        <f t="shared" si="0"/>
        <v>526.1648156621236</v>
      </c>
      <c r="M49" s="8"/>
      <c r="O49">
        <v>3</v>
      </c>
      <c r="AF49">
        <v>50</v>
      </c>
      <c r="AG49">
        <f t="shared" ref="AG49:AG69" si="5">449.4*EXP(-0.003*AF49)</f>
        <v>386.80216460542096</v>
      </c>
      <c r="AH49">
        <f>42125*AF49^(-0.72)</f>
        <v>2519.3094212072624</v>
      </c>
    </row>
    <row r="50" spans="1:34" x14ac:dyDescent="0.25">
      <c r="A50">
        <v>1947</v>
      </c>
      <c r="B50">
        <v>1.6241750187509986E-2</v>
      </c>
      <c r="C50">
        <v>49538700</v>
      </c>
      <c r="D50">
        <v>294688310446.72345</v>
      </c>
      <c r="E50" s="3">
        <v>5.673868255522533E-2</v>
      </c>
      <c r="F50" s="3">
        <v>0.51258334015639673</v>
      </c>
      <c r="G50" s="4">
        <v>0.42993291829009245</v>
      </c>
      <c r="H50">
        <f t="shared" si="1"/>
        <v>428.54584092522339</v>
      </c>
      <c r="I50">
        <f t="shared" si="0"/>
        <v>510.9296106593215</v>
      </c>
      <c r="M50" s="8"/>
      <c r="O50">
        <v>3</v>
      </c>
      <c r="AF50">
        <v>200</v>
      </c>
      <c r="AG50">
        <f t="shared" si="5"/>
        <v>246.63594926065545</v>
      </c>
      <c r="AH50">
        <f t="shared" ref="AH50:AH73" si="6">42125*AF50^(-0.72)</f>
        <v>928.53508212933207</v>
      </c>
    </row>
    <row r="51" spans="1:34" x14ac:dyDescent="0.25">
      <c r="A51">
        <v>1948</v>
      </c>
      <c r="B51">
        <v>1.6403509496569536E-2</v>
      </c>
      <c r="C51">
        <v>50033200</v>
      </c>
      <c r="D51">
        <v>305467000000</v>
      </c>
      <c r="E51" s="1">
        <v>5.843594613584123E-2</v>
      </c>
      <c r="F51" s="1">
        <v>0.50762727649633321</v>
      </c>
      <c r="G51" s="2">
        <v>0.43332214371018363</v>
      </c>
      <c r="H51">
        <f t="shared" si="1"/>
        <v>443.29740120319053</v>
      </c>
      <c r="I51">
        <f t="shared" si="0"/>
        <v>519.31306931127767</v>
      </c>
      <c r="J51">
        <v>13121.925697043873</v>
      </c>
      <c r="K51">
        <v>9980.8385446565717</v>
      </c>
      <c r="L51">
        <v>1149.8223637590229</v>
      </c>
      <c r="M51" s="8">
        <f t="shared" ref="M51:M82" si="7">K51*1000*1000000/(3*H51*C51)</f>
        <v>150.00036301262395</v>
      </c>
      <c r="N51">
        <f t="shared" ref="N51:N82" si="8">J51*1000*1000000/(I51*C51)</f>
        <v>505.0217025093404</v>
      </c>
      <c r="O51">
        <v>3</v>
      </c>
      <c r="AF51">
        <v>350</v>
      </c>
      <c r="AG51">
        <f t="shared" si="5"/>
        <v>157.26202445055318</v>
      </c>
      <c r="AH51">
        <f t="shared" si="6"/>
        <v>620.59878636345559</v>
      </c>
    </row>
    <row r="52" spans="1:34" x14ac:dyDescent="0.25">
      <c r="A52">
        <v>1949</v>
      </c>
      <c r="B52">
        <v>1.5265401117358961E-2</v>
      </c>
      <c r="C52">
        <v>50331000</v>
      </c>
      <c r="D52">
        <v>316258000000</v>
      </c>
      <c r="E52" s="1">
        <v>6.0080305884217887E-2</v>
      </c>
      <c r="F52" s="1">
        <v>0.49900760607765254</v>
      </c>
      <c r="G52" s="1">
        <v>0.4403265504032563</v>
      </c>
      <c r="H52">
        <f t="shared" si="1"/>
        <v>463.61674828954051</v>
      </c>
      <c r="I52">
        <f t="shared" si="0"/>
        <v>525.40162179545553</v>
      </c>
      <c r="J52">
        <v>13028.540490381287</v>
      </c>
      <c r="K52">
        <v>10104.431030007869</v>
      </c>
      <c r="L52">
        <v>1146.9549763182274</v>
      </c>
      <c r="M52" s="8">
        <f t="shared" si="7"/>
        <v>144.34306845120912</v>
      </c>
      <c r="N52">
        <f t="shared" si="8"/>
        <v>492.68438575141795</v>
      </c>
      <c r="O52">
        <v>3</v>
      </c>
      <c r="AF52">
        <v>500</v>
      </c>
      <c r="AG52">
        <f t="shared" si="5"/>
        <v>100.27469397070435</v>
      </c>
      <c r="AH52">
        <f t="shared" si="6"/>
        <v>480.04451385051658</v>
      </c>
    </row>
    <row r="53" spans="1:34" x14ac:dyDescent="0.25">
      <c r="A53">
        <v>1950</v>
      </c>
      <c r="B53">
        <v>1.8233624539157393E-2</v>
      </c>
      <c r="C53">
        <v>50571500</v>
      </c>
      <c r="D53">
        <v>326976000000</v>
      </c>
      <c r="E53" s="1">
        <v>5.2263529607898922E-2</v>
      </c>
      <c r="F53" s="1">
        <v>0.50793092681631669</v>
      </c>
      <c r="G53" s="1">
        <v>0.43894642873257872</v>
      </c>
      <c r="H53">
        <f t="shared" si="1"/>
        <v>475.55400544377443</v>
      </c>
      <c r="I53">
        <f t="shared" si="0"/>
        <v>550.29172337435216</v>
      </c>
      <c r="J53">
        <v>13094.570202728199</v>
      </c>
      <c r="K53">
        <v>10275.759260428496</v>
      </c>
      <c r="L53">
        <v>1133.5738349278481</v>
      </c>
      <c r="M53" s="8">
        <f t="shared" si="7"/>
        <v>142.42524887090687</v>
      </c>
      <c r="N53">
        <f t="shared" si="8"/>
        <v>470.53554038454314</v>
      </c>
      <c r="O53">
        <v>3</v>
      </c>
      <c r="P53">
        <v>7428</v>
      </c>
      <c r="Q53">
        <f t="shared" ref="Q53:Q97" si="9">L53/P53</f>
        <v>0.15260821687235435</v>
      </c>
      <c r="AF53">
        <v>650</v>
      </c>
      <c r="AG53">
        <f t="shared" si="5"/>
        <v>63.937967770979206</v>
      </c>
      <c r="AH53">
        <f t="shared" si="6"/>
        <v>397.41320830777971</v>
      </c>
    </row>
    <row r="54" spans="1:34" x14ac:dyDescent="0.25">
      <c r="A54">
        <v>1951</v>
      </c>
      <c r="B54">
        <v>1.5673765392440798E-2</v>
      </c>
      <c r="C54">
        <v>50301900</v>
      </c>
      <c r="D54">
        <v>338993000000</v>
      </c>
      <c r="E54" s="1">
        <v>4.635144125340683E-2</v>
      </c>
      <c r="F54" s="1">
        <v>0.51024454203300951</v>
      </c>
      <c r="G54" s="1">
        <v>0.44268655902967802</v>
      </c>
      <c r="H54">
        <f t="shared" si="1"/>
        <v>499.89749400693296</v>
      </c>
      <c r="I54">
        <f t="shared" si="0"/>
        <v>576.18638445247336</v>
      </c>
      <c r="J54">
        <v>13232.708314062706</v>
      </c>
      <c r="K54">
        <v>10467.989623042624</v>
      </c>
      <c r="L54">
        <v>1103.944164706294</v>
      </c>
      <c r="M54" s="8">
        <f t="shared" si="7"/>
        <v>138.76395823941706</v>
      </c>
      <c r="N54">
        <f t="shared" si="8"/>
        <v>456.56367840242149</v>
      </c>
      <c r="O54">
        <v>3</v>
      </c>
      <c r="AF54">
        <v>800</v>
      </c>
      <c r="AG54">
        <f t="shared" si="5"/>
        <v>40.768648208261979</v>
      </c>
      <c r="AH54">
        <f t="shared" si="6"/>
        <v>342.2276721895347</v>
      </c>
    </row>
    <row r="55" spans="1:34" x14ac:dyDescent="0.25">
      <c r="A55">
        <v>1952</v>
      </c>
      <c r="B55">
        <v>2.3589665684343109E-2</v>
      </c>
      <c r="C55">
        <v>50444200</v>
      </c>
      <c r="D55">
        <v>345995000000</v>
      </c>
      <c r="E55" s="1">
        <v>5.3363213880874401E-2</v>
      </c>
      <c r="F55" s="1">
        <v>0.48089590785858477</v>
      </c>
      <c r="G55" s="1">
        <v>0.46501234028046562</v>
      </c>
      <c r="H55">
        <f t="shared" si="1"/>
        <v>534.442940499614</v>
      </c>
      <c r="I55">
        <f t="shared" si="0"/>
        <v>552.69807015263439</v>
      </c>
      <c r="J55">
        <v>13304.844248996855</v>
      </c>
      <c r="K55">
        <v>10383.996417970384</v>
      </c>
      <c r="L55">
        <v>1080.0492693663309</v>
      </c>
      <c r="M55" s="8">
        <f t="shared" si="7"/>
        <v>128.38984992426796</v>
      </c>
      <c r="N55">
        <f t="shared" si="8"/>
        <v>477.21117799769866</v>
      </c>
      <c r="O55">
        <v>3</v>
      </c>
      <c r="AF55">
        <v>950</v>
      </c>
      <c r="AG55">
        <f t="shared" si="5"/>
        <v>25.995237801152403</v>
      </c>
      <c r="AH55">
        <f t="shared" si="6"/>
        <v>302.39800248561107</v>
      </c>
    </row>
    <row r="56" spans="1:34" x14ac:dyDescent="0.25">
      <c r="A56">
        <v>1953</v>
      </c>
      <c r="B56">
        <v>2.0321460189312676E-2</v>
      </c>
      <c r="C56">
        <v>50592900</v>
      </c>
      <c r="D56">
        <v>365848000000</v>
      </c>
      <c r="E56" s="1">
        <v>5.2832297899557082E-2</v>
      </c>
      <c r="F56" s="1">
        <v>0.47295940392392199</v>
      </c>
      <c r="G56" s="1">
        <v>0.47354354480978933</v>
      </c>
      <c r="H56">
        <f t="shared" si="1"/>
        <v>573.78516398573811</v>
      </c>
      <c r="I56">
        <f t="shared" si="0"/>
        <v>573.07736978674245</v>
      </c>
      <c r="J56">
        <v>13364.606197952278</v>
      </c>
      <c r="K56">
        <v>10506.242460030502</v>
      </c>
      <c r="L56">
        <v>1059.9775572807619</v>
      </c>
      <c r="M56" s="8">
        <f t="shared" si="7"/>
        <v>120.63887417032903</v>
      </c>
      <c r="N56">
        <f t="shared" si="8"/>
        <v>460.94948422240606</v>
      </c>
      <c r="O56">
        <v>3</v>
      </c>
      <c r="AF56">
        <v>1100</v>
      </c>
      <c r="AG56">
        <f t="shared" si="5"/>
        <v>16.575295430117251</v>
      </c>
      <c r="AH56">
        <f t="shared" si="6"/>
        <v>272.10541254165076</v>
      </c>
    </row>
    <row r="57" spans="1:34" x14ac:dyDescent="0.25">
      <c r="A57">
        <v>1954</v>
      </c>
      <c r="B57">
        <v>1.7680465222785144E-2</v>
      </c>
      <c r="C57">
        <v>50764900</v>
      </c>
      <c r="D57">
        <v>381265000000</v>
      </c>
      <c r="E57" s="1">
        <v>4.9257052465809456E-2</v>
      </c>
      <c r="F57" s="1">
        <v>0.47660022565986326</v>
      </c>
      <c r="G57" s="1">
        <v>0.47335721475217629</v>
      </c>
      <c r="H57">
        <f t="shared" si="1"/>
        <v>595.70423501698087</v>
      </c>
      <c r="I57">
        <f t="shared" si="0"/>
        <v>599.78545586184919</v>
      </c>
      <c r="J57">
        <v>13528.151572425051</v>
      </c>
      <c r="K57">
        <v>10722.299371354191</v>
      </c>
      <c r="L57">
        <v>1049.463803331178</v>
      </c>
      <c r="M57" s="8">
        <f t="shared" si="7"/>
        <v>118.18774633904928</v>
      </c>
      <c r="N57">
        <f t="shared" si="8"/>
        <v>444.30274369706166</v>
      </c>
      <c r="O57">
        <v>3</v>
      </c>
      <c r="AF57">
        <v>1250</v>
      </c>
      <c r="AG57">
        <f t="shared" si="5"/>
        <v>10.568874987690492</v>
      </c>
      <c r="AH57">
        <f t="shared" si="6"/>
        <v>248.17881382523899</v>
      </c>
    </row>
    <row r="58" spans="1:34" x14ac:dyDescent="0.25">
      <c r="A58">
        <v>1955</v>
      </c>
      <c r="B58">
        <v>1.5503578824761145E-2</v>
      </c>
      <c r="C58">
        <v>50946300</v>
      </c>
      <c r="D58">
        <v>395891000000</v>
      </c>
      <c r="E58" s="1">
        <v>4.4955950372924332E-2</v>
      </c>
      <c r="F58" s="1">
        <v>0.4761243834950622</v>
      </c>
      <c r="G58" s="1">
        <v>0.47811107322113849</v>
      </c>
      <c r="H58">
        <f t="shared" si="1"/>
        <v>622.54401914362813</v>
      </c>
      <c r="I58">
        <f t="shared" si="0"/>
        <v>619.95716877321036</v>
      </c>
      <c r="J58">
        <v>13623.160430255284</v>
      </c>
      <c r="K58">
        <v>10933.859830597796</v>
      </c>
      <c r="L58">
        <v>1044.6848242631854</v>
      </c>
      <c r="M58" s="8">
        <f t="shared" si="7"/>
        <v>114.91309809446781</v>
      </c>
      <c r="N58">
        <f t="shared" si="8"/>
        <v>431.32391262776116</v>
      </c>
      <c r="O58">
        <v>3</v>
      </c>
      <c r="AF58">
        <v>1400</v>
      </c>
      <c r="AG58">
        <f t="shared" si="5"/>
        <v>6.7390122231226792</v>
      </c>
      <c r="AH58">
        <f t="shared" si="6"/>
        <v>228.73242175596471</v>
      </c>
    </row>
    <row r="59" spans="1:34" x14ac:dyDescent="0.25">
      <c r="A59">
        <v>1956</v>
      </c>
      <c r="B59">
        <v>1.6398783335490247E-2</v>
      </c>
      <c r="C59">
        <v>51183900</v>
      </c>
      <c r="D59">
        <v>403780000000</v>
      </c>
      <c r="E59" s="1">
        <v>4.3715351582428924E-2</v>
      </c>
      <c r="F59" s="1">
        <v>0.48076365597089998</v>
      </c>
      <c r="G59" s="1">
        <v>0.47455618125763094</v>
      </c>
      <c r="H59">
        <f t="shared" si="1"/>
        <v>627.30297445053884</v>
      </c>
      <c r="I59">
        <f t="shared" si="0"/>
        <v>635.50846729891077</v>
      </c>
      <c r="J59">
        <v>13749.444285955989</v>
      </c>
      <c r="K59">
        <v>11009.657266836271</v>
      </c>
      <c r="L59">
        <v>1015.0551540416312</v>
      </c>
      <c r="M59" s="8">
        <f t="shared" si="7"/>
        <v>114.29884023256167</v>
      </c>
      <c r="N59">
        <f t="shared" si="8"/>
        <v>422.69823069660458</v>
      </c>
      <c r="O59">
        <v>3</v>
      </c>
      <c r="AF59">
        <v>1550</v>
      </c>
      <c r="AG59">
        <f t="shared" si="5"/>
        <v>4.2969839075862506</v>
      </c>
      <c r="AH59">
        <f t="shared" si="6"/>
        <v>212.56956861769436</v>
      </c>
    </row>
    <row r="60" spans="1:34" x14ac:dyDescent="0.25">
      <c r="A60">
        <v>1957</v>
      </c>
      <c r="B60">
        <v>1.8884600137915267E-2</v>
      </c>
      <c r="C60">
        <v>51430700</v>
      </c>
      <c r="D60">
        <v>411613000000</v>
      </c>
      <c r="E60" s="1">
        <v>4.3376356297274175E-2</v>
      </c>
      <c r="F60" s="1">
        <v>0.47986643309441601</v>
      </c>
      <c r="G60" s="1">
        <v>0.47565272991125218</v>
      </c>
      <c r="H60">
        <f t="shared" si="1"/>
        <v>637.87403407984016</v>
      </c>
      <c r="I60">
        <f t="shared" si="0"/>
        <v>643.52482020769719</v>
      </c>
      <c r="J60">
        <v>13721.623777371899</v>
      </c>
      <c r="K60">
        <v>10997.996576315019</v>
      </c>
      <c r="L60">
        <v>1009.3203791600401</v>
      </c>
      <c r="M60" s="8">
        <f t="shared" si="7"/>
        <v>111.74676679020024</v>
      </c>
      <c r="N60">
        <f t="shared" si="8"/>
        <v>414.58899542524341</v>
      </c>
      <c r="O60">
        <v>3</v>
      </c>
      <c r="AF60">
        <v>1700</v>
      </c>
      <c r="AG60">
        <f t="shared" si="5"/>
        <v>2.7398779065427252</v>
      </c>
      <c r="AH60">
        <f t="shared" si="6"/>
        <v>198.89171403098533</v>
      </c>
    </row>
    <row r="61" spans="1:34" x14ac:dyDescent="0.25">
      <c r="A61">
        <v>1958</v>
      </c>
      <c r="B61">
        <v>2.5289654949656293E-2</v>
      </c>
      <c r="C61">
        <v>51652500</v>
      </c>
      <c r="D61">
        <v>415493000000</v>
      </c>
      <c r="E61" s="1">
        <v>4.2358486407335284E-2</v>
      </c>
      <c r="F61" s="1">
        <v>0.48167921916848611</v>
      </c>
      <c r="G61" s="1">
        <v>0.47483340318346229</v>
      </c>
      <c r="H61">
        <f t="shared" si="1"/>
        <v>640.01759060483084</v>
      </c>
      <c r="I61">
        <f t="shared" si="0"/>
        <v>649.24491670085547</v>
      </c>
      <c r="J61">
        <v>13654.075531511286</v>
      </c>
      <c r="K61">
        <v>10821.204326803167</v>
      </c>
      <c r="L61">
        <v>994.98344195606239</v>
      </c>
      <c r="M61" s="8">
        <f t="shared" si="7"/>
        <v>109.11164059816312</v>
      </c>
      <c r="N61">
        <f t="shared" si="8"/>
        <v>407.15746016873845</v>
      </c>
      <c r="O61">
        <v>3</v>
      </c>
      <c r="AF61">
        <v>1850</v>
      </c>
      <c r="AG61">
        <f t="shared" si="5"/>
        <v>1.7470232852181729</v>
      </c>
      <c r="AH61">
        <f t="shared" si="6"/>
        <v>187.14415582572053</v>
      </c>
    </row>
    <row r="62" spans="1:34" x14ac:dyDescent="0.25">
      <c r="A62">
        <v>1959</v>
      </c>
      <c r="B62">
        <v>2.642399379963907E-2</v>
      </c>
      <c r="C62">
        <v>51956299.999999993</v>
      </c>
      <c r="D62">
        <v>430756000000</v>
      </c>
      <c r="E62" s="1">
        <v>4.0542671580320606E-2</v>
      </c>
      <c r="F62" s="1">
        <v>0.48587999058731668</v>
      </c>
      <c r="G62" s="1">
        <v>0.47251625919781232</v>
      </c>
      <c r="H62">
        <f t="shared" si="1"/>
        <v>656.42960498425691</v>
      </c>
      <c r="I62">
        <f t="shared" si="0"/>
        <v>674.99478395189874</v>
      </c>
      <c r="J62">
        <v>13791.79801190887</v>
      </c>
      <c r="K62">
        <v>10876.19824597719</v>
      </c>
      <c r="L62">
        <v>987.33707544727417</v>
      </c>
      <c r="M62" s="8">
        <f t="shared" si="7"/>
        <v>106.29907492823932</v>
      </c>
      <c r="N62">
        <f t="shared" si="8"/>
        <v>393.26224620127351</v>
      </c>
      <c r="O62">
        <v>3</v>
      </c>
      <c r="AF62">
        <v>2000</v>
      </c>
      <c r="AG62">
        <f t="shared" si="5"/>
        <v>1.1139512281938615</v>
      </c>
      <c r="AH62">
        <f t="shared" si="6"/>
        <v>176.92871242482201</v>
      </c>
    </row>
    <row r="63" spans="1:34" x14ac:dyDescent="0.25">
      <c r="A63">
        <v>1960</v>
      </c>
      <c r="B63">
        <v>2.1418759975500811E-2</v>
      </c>
      <c r="C63">
        <v>52372500</v>
      </c>
      <c r="D63">
        <v>458723000000</v>
      </c>
      <c r="E63" s="1">
        <v>3.8000013332828389E-2</v>
      </c>
      <c r="F63" s="1">
        <v>0.48804432134745157</v>
      </c>
      <c r="G63" s="1">
        <v>0.47265137996428597</v>
      </c>
      <c r="H63">
        <f t="shared" si="1"/>
        <v>693.69158047412395</v>
      </c>
      <c r="I63">
        <f t="shared" si="0"/>
        <v>716.28318665337724</v>
      </c>
      <c r="J63">
        <v>13917.488677259462</v>
      </c>
      <c r="K63">
        <v>11168.878571938041</v>
      </c>
      <c r="L63">
        <v>970.13275080250071</v>
      </c>
      <c r="M63" s="8">
        <f t="shared" si="7"/>
        <v>102.47515544719047</v>
      </c>
      <c r="N63">
        <f t="shared" si="8"/>
        <v>370.99906419538377</v>
      </c>
      <c r="O63">
        <v>3</v>
      </c>
      <c r="P63">
        <v>7305</v>
      </c>
      <c r="Q63">
        <f t="shared" si="9"/>
        <v>0.13280393577036287</v>
      </c>
      <c r="AF63">
        <v>2150</v>
      </c>
      <c r="AG63">
        <f t="shared" si="5"/>
        <v>0.71028666263005591</v>
      </c>
      <c r="AH63">
        <f t="shared" si="6"/>
        <v>167.95162985999579</v>
      </c>
    </row>
    <row r="64" spans="1:34" x14ac:dyDescent="0.25">
      <c r="A64">
        <v>1961</v>
      </c>
      <c r="B64">
        <v>2.071180038182634E-2</v>
      </c>
      <c r="C64">
        <v>52807436</v>
      </c>
      <c r="D64">
        <v>471742000000</v>
      </c>
      <c r="E64" s="1">
        <v>3.741727678766478E-2</v>
      </c>
      <c r="F64" s="1">
        <v>0.49424785146451816</v>
      </c>
      <c r="G64" s="1">
        <v>0.46706402207707015</v>
      </c>
      <c r="H64">
        <f t="shared" si="1"/>
        <v>699.14001614893641</v>
      </c>
      <c r="I64">
        <f t="shared" si="0"/>
        <v>739.83101785018573</v>
      </c>
      <c r="J64">
        <v>14070.063965106874</v>
      </c>
      <c r="K64">
        <v>11323.38875012578</v>
      </c>
      <c r="L64">
        <v>939.54728476734795</v>
      </c>
      <c r="M64" s="8">
        <f t="shared" si="7"/>
        <v>102.23413370505088</v>
      </c>
      <c r="N64">
        <f t="shared" si="8"/>
        <v>360.1375908694215</v>
      </c>
      <c r="O64">
        <v>3</v>
      </c>
      <c r="AF64">
        <v>2300</v>
      </c>
      <c r="AG64">
        <f t="shared" si="5"/>
        <v>0.45289877181440058</v>
      </c>
      <c r="AH64">
        <f t="shared" si="6"/>
        <v>159.99111753303364</v>
      </c>
    </row>
    <row r="65" spans="1:34" x14ac:dyDescent="0.25">
      <c r="A65">
        <v>1962</v>
      </c>
      <c r="B65">
        <v>2.6013512030591004E-2</v>
      </c>
      <c r="C65">
        <v>53290228</v>
      </c>
      <c r="D65">
        <v>477581000000</v>
      </c>
      <c r="E65" s="1">
        <v>3.8162233090138359E-2</v>
      </c>
      <c r="F65" s="1">
        <v>0.49873696837860459</v>
      </c>
      <c r="G65" s="1">
        <v>0.46240286621493987</v>
      </c>
      <c r="H65">
        <f t="shared" si="1"/>
        <v>694.38169298684875</v>
      </c>
      <c r="I65">
        <f t="shared" si="0"/>
        <v>748.9439312793661</v>
      </c>
      <c r="J65">
        <v>14299.965590695856</v>
      </c>
      <c r="K65">
        <v>11256.984182199149</v>
      </c>
      <c r="L65">
        <v>907.05022710499816</v>
      </c>
      <c r="M65" s="8">
        <f t="shared" si="7"/>
        <v>101.40397053366819</v>
      </c>
      <c r="N65">
        <f t="shared" si="8"/>
        <v>358.2928223502031</v>
      </c>
      <c r="O65">
        <v>3</v>
      </c>
      <c r="AF65">
        <v>2450</v>
      </c>
      <c r="AG65">
        <f t="shared" si="5"/>
        <v>0.28878100674378743</v>
      </c>
      <c r="AH65">
        <f t="shared" si="6"/>
        <v>152.87635984437031</v>
      </c>
    </row>
    <row r="66" spans="1:34" x14ac:dyDescent="0.25">
      <c r="A66">
        <v>1963</v>
      </c>
      <c r="B66">
        <v>3.1037828930005382E-2</v>
      </c>
      <c r="C66">
        <v>53624200</v>
      </c>
      <c r="D66">
        <v>486092000000</v>
      </c>
      <c r="E66" s="1">
        <v>3.5581401622627816E-2</v>
      </c>
      <c r="F66" s="1">
        <v>0.50631760615424815</v>
      </c>
      <c r="G66" s="1">
        <v>0.45739317892313486</v>
      </c>
      <c r="H66">
        <f t="shared" si="1"/>
        <v>694.74529437526417</v>
      </c>
      <c r="I66">
        <f t="shared" si="0"/>
        <v>769.05776155906779</v>
      </c>
      <c r="J66">
        <v>14458.434088354496</v>
      </c>
      <c r="K66">
        <v>11177.912051049294</v>
      </c>
      <c r="L66">
        <v>899.40386059621005</v>
      </c>
      <c r="M66" s="8">
        <f t="shared" si="7"/>
        <v>100.01220293274257</v>
      </c>
      <c r="N66">
        <f t="shared" si="8"/>
        <v>350.59157368668747</v>
      </c>
      <c r="O66">
        <v>3</v>
      </c>
      <c r="AF66">
        <v>2600</v>
      </c>
      <c r="AG66">
        <f t="shared" si="5"/>
        <v>0.1841348995535162</v>
      </c>
      <c r="AH66">
        <f t="shared" si="6"/>
        <v>146.47351488826391</v>
      </c>
    </row>
    <row r="67" spans="1:34" x14ac:dyDescent="0.25">
      <c r="A67">
        <v>1964</v>
      </c>
      <c r="B67">
        <v>2.3972379716658568E-2</v>
      </c>
      <c r="C67">
        <v>53990800</v>
      </c>
      <c r="D67">
        <v>513673000000</v>
      </c>
      <c r="E67" s="1">
        <v>3.5056921170389652E-2</v>
      </c>
      <c r="F67" s="1">
        <v>0.50214175140202533</v>
      </c>
      <c r="G67" s="1">
        <v>0.46197304962823921</v>
      </c>
      <c r="H67">
        <f t="shared" si="1"/>
        <v>736.48159725830521</v>
      </c>
      <c r="I67">
        <f t="shared" si="0"/>
        <v>800.51890347336928</v>
      </c>
      <c r="J67">
        <v>14653.131850753118</v>
      </c>
      <c r="K67">
        <v>11399.078733753819</v>
      </c>
      <c r="L67">
        <v>864.03941549306467</v>
      </c>
      <c r="M67" s="8">
        <f t="shared" si="7"/>
        <v>95.557952708709536</v>
      </c>
      <c r="N67">
        <f t="shared" si="8"/>
        <v>339.03075987845608</v>
      </c>
      <c r="O67">
        <v>3</v>
      </c>
      <c r="AF67">
        <v>2750</v>
      </c>
      <c r="AG67">
        <f t="shared" si="5"/>
        <v>0.11740959565136938</v>
      </c>
      <c r="AH67">
        <f t="shared" si="6"/>
        <v>140.67611767570995</v>
      </c>
    </row>
    <row r="68" spans="1:34" x14ac:dyDescent="0.25">
      <c r="A68">
        <v>1965</v>
      </c>
      <c r="B68">
        <v>2.2636398515376889E-2</v>
      </c>
      <c r="C68">
        <v>54350300</v>
      </c>
      <c r="D68">
        <v>527063000000</v>
      </c>
      <c r="E68" s="1">
        <v>3.3206551319428762E-2</v>
      </c>
      <c r="F68" s="1">
        <v>0.50702905207789517</v>
      </c>
      <c r="G68" s="1">
        <v>0.45887648366737421</v>
      </c>
      <c r="H68">
        <f t="shared" ref="H68:H118" si="10">G68*D68/C68*0.07*2.393758</f>
        <v>745.64939272545257</v>
      </c>
      <c r="I68">
        <f t="shared" ref="I68:I118" si="11">F68*D68/C68*0.07*2.393758</f>
        <v>823.89470420125758</v>
      </c>
      <c r="J68" s="1">
        <v>14830.692091010524</v>
      </c>
      <c r="K68" s="1">
        <v>11532.264079989936</v>
      </c>
      <c r="L68" s="1">
        <v>815.29382899953998</v>
      </c>
      <c r="M68" s="8">
        <f t="shared" si="7"/>
        <v>94.854231549116278</v>
      </c>
      <c r="N68">
        <f t="shared" si="8"/>
        <v>331.1980425841345</v>
      </c>
      <c r="O68">
        <v>3</v>
      </c>
      <c r="AF68">
        <v>2900</v>
      </c>
      <c r="AG68">
        <f t="shared" si="5"/>
        <v>7.4863663457842372E-2</v>
      </c>
      <c r="AH68">
        <f t="shared" si="6"/>
        <v>135.39834483648474</v>
      </c>
    </row>
    <row r="69" spans="1:34" x14ac:dyDescent="0.25">
      <c r="A69">
        <v>1966</v>
      </c>
      <c r="B69">
        <v>2.4722835482635909E-2</v>
      </c>
      <c r="C69">
        <v>54645100</v>
      </c>
      <c r="D69">
        <v>534597000000</v>
      </c>
      <c r="E69" s="1">
        <v>3.3546993210739028E-2</v>
      </c>
      <c r="F69" s="1">
        <v>0.51326609664347644</v>
      </c>
      <c r="G69" s="1">
        <v>0.45231900958299809</v>
      </c>
      <c r="H69">
        <f t="shared" si="10"/>
        <v>741.47824817057415</v>
      </c>
      <c r="I69">
        <f t="shared" si="11"/>
        <v>841.38768904586561</v>
      </c>
      <c r="J69">
        <v>14928.71501730883</v>
      </c>
      <c r="K69">
        <v>11554.909328240909</v>
      </c>
      <c r="L69">
        <v>784.12565445026178</v>
      </c>
      <c r="M69" s="8">
        <f t="shared" si="7"/>
        <v>95.059526551735402</v>
      </c>
      <c r="N69">
        <f t="shared" si="8"/>
        <v>324.69458758349668</v>
      </c>
      <c r="O69">
        <v>3</v>
      </c>
      <c r="AF69">
        <v>3150</v>
      </c>
      <c r="AG69">
        <f t="shared" si="5"/>
        <v>3.5363090633144474E-2</v>
      </c>
      <c r="AH69">
        <f t="shared" si="6"/>
        <v>127.57227933833896</v>
      </c>
    </row>
    <row r="70" spans="1:34" x14ac:dyDescent="0.25">
      <c r="A70">
        <v>1967</v>
      </c>
      <c r="B70">
        <v>3.3719699146430998E-2</v>
      </c>
      <c r="C70">
        <v>54961200.000000007</v>
      </c>
      <c r="D70">
        <v>546184000000</v>
      </c>
      <c r="E70" s="1">
        <v>3.2681831315689726E-2</v>
      </c>
      <c r="F70" s="1">
        <v>0.52301961946897901</v>
      </c>
      <c r="G70" s="1">
        <v>0.44339730131843347</v>
      </c>
      <c r="H70">
        <f t="shared" si="10"/>
        <v>738.33608705281051</v>
      </c>
      <c r="I70">
        <f t="shared" si="11"/>
        <v>870.92153728117842</v>
      </c>
      <c r="J70">
        <v>15057.896061002721</v>
      </c>
      <c r="K70">
        <v>11152.370082103738</v>
      </c>
      <c r="L70">
        <v>730.23385689354279</v>
      </c>
      <c r="M70" s="8">
        <f t="shared" si="7"/>
        <v>91.60846708624895</v>
      </c>
      <c r="N70">
        <f t="shared" si="8"/>
        <v>314.57851516597231</v>
      </c>
      <c r="O70">
        <v>3</v>
      </c>
      <c r="AF70">
        <v>3400</v>
      </c>
      <c r="AH70">
        <f t="shared" si="6"/>
        <v>120.74665086249239</v>
      </c>
    </row>
    <row r="71" spans="1:34" x14ac:dyDescent="0.25">
      <c r="A71">
        <v>1968</v>
      </c>
      <c r="B71">
        <v>3.4853233252045625E-2</v>
      </c>
      <c r="C71">
        <v>55212899.999999993</v>
      </c>
      <c r="D71">
        <v>577568000000</v>
      </c>
      <c r="E71" s="1">
        <v>3.1024134517640346E-2</v>
      </c>
      <c r="F71" s="1">
        <v>0.52748720614166511</v>
      </c>
      <c r="G71" s="1">
        <v>0.44085038751760997</v>
      </c>
      <c r="H71">
        <f t="shared" si="10"/>
        <v>772.73765258785841</v>
      </c>
      <c r="I71">
        <f t="shared" si="11"/>
        <v>924.59763444748216</v>
      </c>
      <c r="J71">
        <v>15187.453266419348</v>
      </c>
      <c r="K71">
        <v>10942.300660282226</v>
      </c>
      <c r="L71">
        <v>699.24607329842934</v>
      </c>
      <c r="M71" s="8">
        <f t="shared" si="7"/>
        <v>85.48988956186092</v>
      </c>
      <c r="N71">
        <f t="shared" si="8"/>
        <v>297.50318393443894</v>
      </c>
      <c r="O71">
        <v>3</v>
      </c>
      <c r="AF71">
        <v>3650</v>
      </c>
      <c r="AH71">
        <f t="shared" si="6"/>
        <v>114.73318544333532</v>
      </c>
    </row>
    <row r="72" spans="1:34" x14ac:dyDescent="0.25">
      <c r="A72">
        <v>1969</v>
      </c>
      <c r="B72">
        <v>3.4988767882475208E-2</v>
      </c>
      <c r="C72">
        <v>55459000</v>
      </c>
      <c r="D72">
        <v>589687000000</v>
      </c>
      <c r="E72" s="1">
        <v>2.8676189469557748E-2</v>
      </c>
      <c r="F72" s="1">
        <v>0.53543207479485466</v>
      </c>
      <c r="G72" s="1">
        <v>0.43499425768226962</v>
      </c>
      <c r="H72">
        <f t="shared" si="10"/>
        <v>775.01717311057678</v>
      </c>
      <c r="I72">
        <f t="shared" si="11"/>
        <v>953.9644390049458</v>
      </c>
      <c r="J72">
        <v>15294.406203957746</v>
      </c>
      <c r="K72">
        <v>10875.724686094614</v>
      </c>
      <c r="L72">
        <v>662.86910994764401</v>
      </c>
      <c r="M72" s="8">
        <f t="shared" si="7"/>
        <v>84.343882813028699</v>
      </c>
      <c r="N72">
        <f t="shared" si="8"/>
        <v>289.08689216088555</v>
      </c>
      <c r="O72">
        <v>3</v>
      </c>
      <c r="AF72">
        <v>3900</v>
      </c>
      <c r="AH72">
        <f t="shared" si="6"/>
        <v>109.38893568403599</v>
      </c>
    </row>
    <row r="73" spans="1:34" x14ac:dyDescent="0.25">
      <c r="A73">
        <v>1970</v>
      </c>
      <c r="B73">
        <v>3.7524557050838042E-2</v>
      </c>
      <c r="C73">
        <v>55628799.999999993</v>
      </c>
      <c r="D73">
        <v>604926000000</v>
      </c>
      <c r="E73" s="1">
        <v>2.8558102867502502E-2</v>
      </c>
      <c r="F73" s="1">
        <v>0.55940260934914476</v>
      </c>
      <c r="G73" s="1">
        <v>0.41203928778335275</v>
      </c>
      <c r="H73">
        <f t="shared" si="10"/>
        <v>750.79171239532116</v>
      </c>
      <c r="I73">
        <f t="shared" si="11"/>
        <v>1019.3077588574163</v>
      </c>
      <c r="J73">
        <v>15448.924259344372</v>
      </c>
      <c r="K73">
        <v>10651.986299119855</v>
      </c>
      <c r="L73">
        <v>627.83944153577659</v>
      </c>
      <c r="M73" s="8">
        <f t="shared" si="7"/>
        <v>85.013947560395223</v>
      </c>
      <c r="N73">
        <f t="shared" si="8"/>
        <v>272.45402133061651</v>
      </c>
      <c r="O73">
        <v>3</v>
      </c>
      <c r="P73">
        <v>7199</v>
      </c>
      <c r="Q73">
        <f t="shared" si="9"/>
        <v>8.721203521819372E-2</v>
      </c>
      <c r="AF73">
        <v>4150</v>
      </c>
      <c r="AH73">
        <f t="shared" si="6"/>
        <v>104.60327554819756</v>
      </c>
    </row>
    <row r="74" spans="1:34" x14ac:dyDescent="0.25">
      <c r="A74">
        <v>1971</v>
      </c>
      <c r="B74">
        <v>4.1384705652258942E-2</v>
      </c>
      <c r="C74">
        <v>55928000</v>
      </c>
      <c r="D74">
        <v>628018000000</v>
      </c>
      <c r="E74" s="1">
        <v>2.8145696005453094E-2</v>
      </c>
      <c r="F74" s="1">
        <v>0.56795705110888628</v>
      </c>
      <c r="G74" s="1">
        <v>0.40389725288566053</v>
      </c>
      <c r="H74">
        <f t="shared" si="10"/>
        <v>759.96218798236021</v>
      </c>
      <c r="I74">
        <f t="shared" si="11"/>
        <v>1068.6526837133688</v>
      </c>
      <c r="J74">
        <v>15491.418151626964</v>
      </c>
      <c r="K74">
        <v>10241.300434760473</v>
      </c>
      <c r="L74">
        <v>582.03141361256542</v>
      </c>
      <c r="M74" s="8">
        <f t="shared" si="7"/>
        <v>80.317943182567944</v>
      </c>
      <c r="N74">
        <f t="shared" si="8"/>
        <v>259.19421661364004</v>
      </c>
      <c r="O74">
        <v>3</v>
      </c>
      <c r="AF74">
        <v>4400</v>
      </c>
      <c r="AH74">
        <f t="shared" ref="AH74" si="12">42125*AF74^(-0.72)</f>
        <v>100.28915839211288</v>
      </c>
    </row>
    <row r="75" spans="1:34" x14ac:dyDescent="0.25">
      <c r="A75">
        <v>1972</v>
      </c>
      <c r="B75">
        <v>4.3432574430823115E-2</v>
      </c>
      <c r="C75">
        <v>56096700</v>
      </c>
      <c r="D75">
        <v>654083000000</v>
      </c>
      <c r="E75" s="1">
        <v>2.7677484611850579E-2</v>
      </c>
      <c r="F75" s="1">
        <v>0.5771644151329679</v>
      </c>
      <c r="G75" s="1">
        <v>0.39515810025518161</v>
      </c>
      <c r="H75">
        <f t="shared" si="10"/>
        <v>772.0487418376274</v>
      </c>
      <c r="I75">
        <f t="shared" si="11"/>
        <v>1127.647542209316</v>
      </c>
      <c r="J75">
        <v>15928.39092549345</v>
      </c>
      <c r="K75">
        <v>9996.3141355885764</v>
      </c>
      <c r="L75">
        <v>575.29493891797551</v>
      </c>
      <c r="M75" s="8">
        <f t="shared" si="7"/>
        <v>76.937240841358175</v>
      </c>
      <c r="N75">
        <f t="shared" si="8"/>
        <v>251.80318231453924</v>
      </c>
      <c r="O75">
        <v>3</v>
      </c>
    </row>
    <row r="76" spans="1:34" x14ac:dyDescent="0.25">
      <c r="A76">
        <v>1973</v>
      </c>
      <c r="B76">
        <v>3.6509590521400181E-2</v>
      </c>
      <c r="C76">
        <v>56222900</v>
      </c>
      <c r="D76">
        <v>698796000000</v>
      </c>
      <c r="E76" s="1">
        <v>2.7222186539962768E-2</v>
      </c>
      <c r="F76" s="1">
        <v>0.58615379421301794</v>
      </c>
      <c r="G76" s="1">
        <v>0.38662401924701933</v>
      </c>
      <c r="H76">
        <f t="shared" si="10"/>
        <v>805.20095537715497</v>
      </c>
      <c r="I76">
        <f t="shared" si="11"/>
        <v>1220.7508369952498</v>
      </c>
      <c r="J76">
        <v>16334.759211117109</v>
      </c>
      <c r="K76">
        <v>10132.209375270328</v>
      </c>
      <c r="L76">
        <v>582.03141361256542</v>
      </c>
      <c r="M76" s="8">
        <f t="shared" si="7"/>
        <v>74.60456053258757</v>
      </c>
      <c r="N76">
        <f t="shared" si="8"/>
        <v>237.99753737166054</v>
      </c>
      <c r="O76">
        <v>3</v>
      </c>
    </row>
    <row r="77" spans="1:34" x14ac:dyDescent="0.25">
      <c r="A77">
        <v>1974</v>
      </c>
      <c r="B77">
        <v>3.6493821457443121E-2</v>
      </c>
      <c r="C77">
        <v>56235600.000000007</v>
      </c>
      <c r="D77">
        <v>682897000000</v>
      </c>
      <c r="E77" s="1">
        <v>2.673676125893908E-2</v>
      </c>
      <c r="F77" s="1">
        <v>0.5957729036708137</v>
      </c>
      <c r="G77" s="1">
        <v>0.37749033507024726</v>
      </c>
      <c r="H77">
        <f t="shared" si="10"/>
        <v>768.11808632222562</v>
      </c>
      <c r="I77">
        <f t="shared" si="11"/>
        <v>1212.2798920536648</v>
      </c>
      <c r="J77">
        <v>16491.323641167925</v>
      </c>
      <c r="K77">
        <v>10084.146254120033</v>
      </c>
      <c r="L77">
        <v>557.78010471204186</v>
      </c>
      <c r="M77" s="8">
        <f t="shared" si="7"/>
        <v>77.817729764658935</v>
      </c>
      <c r="N77">
        <f t="shared" si="8"/>
        <v>241.90301426370567</v>
      </c>
      <c r="O77">
        <v>3</v>
      </c>
    </row>
    <row r="78" spans="1:34" x14ac:dyDescent="0.25">
      <c r="A78">
        <v>1975</v>
      </c>
      <c r="B78">
        <v>4.49687823189183E-2</v>
      </c>
      <c r="C78">
        <v>56225700.000000007</v>
      </c>
      <c r="D78">
        <v>672946000000</v>
      </c>
      <c r="E78" s="1">
        <v>2.6376444424849748E-2</v>
      </c>
      <c r="F78" s="1">
        <v>0.60335397765836185</v>
      </c>
      <c r="G78" s="1">
        <v>0.37026957791678833</v>
      </c>
      <c r="H78">
        <f t="shared" si="10"/>
        <v>742.57728239480116</v>
      </c>
      <c r="I78">
        <f t="shared" si="11"/>
        <v>1210.0290808993454</v>
      </c>
      <c r="J78">
        <v>16729.149229400402</v>
      </c>
      <c r="K78">
        <v>9716.9746798491669</v>
      </c>
      <c r="L78">
        <v>534.87609075043622</v>
      </c>
      <c r="M78" s="8">
        <f t="shared" si="7"/>
        <v>77.577054602483571</v>
      </c>
      <c r="N78">
        <f t="shared" si="8"/>
        <v>245.89130749138127</v>
      </c>
      <c r="O78">
        <v>3</v>
      </c>
    </row>
    <row r="79" spans="1:34" x14ac:dyDescent="0.25">
      <c r="A79">
        <v>1976</v>
      </c>
      <c r="B79">
        <v>5.3969465648854964E-2</v>
      </c>
      <c r="C79">
        <v>56216100</v>
      </c>
      <c r="D79">
        <v>693217000000</v>
      </c>
      <c r="E79" s="1">
        <v>2.5099464431022477E-2</v>
      </c>
      <c r="F79" s="1">
        <v>0.60323387982259447</v>
      </c>
      <c r="G79" s="1">
        <v>0.37166665574638286</v>
      </c>
      <c r="H79">
        <f t="shared" si="10"/>
        <v>767.96313725938353</v>
      </c>
      <c r="I79">
        <f t="shared" si="11"/>
        <v>1246.4432191781793</v>
      </c>
      <c r="J79">
        <v>16786.270654534623</v>
      </c>
      <c r="K79">
        <v>9478.9924344706105</v>
      </c>
      <c r="L79">
        <v>529.48691099476434</v>
      </c>
      <c r="M79" s="8">
        <f t="shared" si="7"/>
        <v>73.187992472744114</v>
      </c>
      <c r="N79">
        <f t="shared" si="8"/>
        <v>239.56369822655537</v>
      </c>
      <c r="O79">
        <v>3</v>
      </c>
    </row>
    <row r="80" spans="1:34" x14ac:dyDescent="0.25">
      <c r="A80">
        <v>1977</v>
      </c>
      <c r="B80">
        <v>5.5938201605844971E-2</v>
      </c>
      <c r="C80">
        <v>56189900</v>
      </c>
      <c r="D80">
        <v>710527000000</v>
      </c>
      <c r="E80" s="1">
        <v>2.3870685244486597E-2</v>
      </c>
      <c r="F80" s="1">
        <v>0.60260551892371783</v>
      </c>
      <c r="G80" s="1">
        <v>0.37352379583179562</v>
      </c>
      <c r="H80">
        <f t="shared" si="10"/>
        <v>791.44161750135686</v>
      </c>
      <c r="I80">
        <f t="shared" si="11"/>
        <v>1276.8318697077077</v>
      </c>
      <c r="J80">
        <v>16860.249914604858</v>
      </c>
      <c r="K80">
        <v>9457.9996490949688</v>
      </c>
      <c r="L80">
        <v>522.75043630017444</v>
      </c>
      <c r="M80" s="8">
        <f t="shared" si="7"/>
        <v>70.892598615956857</v>
      </c>
      <c r="N80">
        <f t="shared" si="8"/>
        <v>235.00225760253079</v>
      </c>
      <c r="O80">
        <v>3</v>
      </c>
    </row>
    <row r="81" spans="1:17" x14ac:dyDescent="0.25">
      <c r="A81">
        <v>1978</v>
      </c>
      <c r="B81">
        <v>5.5052476035312388E-2</v>
      </c>
      <c r="C81">
        <v>56178000</v>
      </c>
      <c r="D81">
        <v>736183000000</v>
      </c>
      <c r="E81" s="1">
        <v>2.2615911192448789E-2</v>
      </c>
      <c r="F81" s="1">
        <v>0.60250701455206968</v>
      </c>
      <c r="G81" s="1">
        <v>0.3748770742554815</v>
      </c>
      <c r="H81">
        <f t="shared" si="10"/>
        <v>823.16458069990006</v>
      </c>
      <c r="I81">
        <f t="shared" si="11"/>
        <v>1323.000172756633</v>
      </c>
      <c r="J81">
        <v>17148.250000000004</v>
      </c>
      <c r="K81">
        <v>9411.3333333333339</v>
      </c>
      <c r="L81">
        <v>514.66666666666663</v>
      </c>
      <c r="M81" s="8">
        <f t="shared" si="7"/>
        <v>67.838611749204802</v>
      </c>
      <c r="N81">
        <f t="shared" si="8"/>
        <v>230.72445653309805</v>
      </c>
      <c r="O81">
        <v>3</v>
      </c>
    </row>
    <row r="82" spans="1:17" x14ac:dyDescent="0.25">
      <c r="A82">
        <v>1979</v>
      </c>
      <c r="B82">
        <v>5.3779997746648142E-2</v>
      </c>
      <c r="C82">
        <v>56240100</v>
      </c>
      <c r="D82">
        <v>761303000000</v>
      </c>
      <c r="E82" s="1">
        <v>2.1352591311603688E-2</v>
      </c>
      <c r="F82" s="1">
        <v>0.60282239956457406</v>
      </c>
      <c r="G82" s="1">
        <v>0.37582500912382227</v>
      </c>
      <c r="H82">
        <f t="shared" si="10"/>
        <v>852.46276106914502</v>
      </c>
      <c r="I82">
        <f t="shared" si="11"/>
        <v>1367.3481931529361</v>
      </c>
      <c r="J82">
        <v>17520</v>
      </c>
      <c r="K82">
        <v>9408.5</v>
      </c>
      <c r="L82">
        <v>509.25</v>
      </c>
      <c r="M82" s="8">
        <f t="shared" si="7"/>
        <v>65.415043407309852</v>
      </c>
      <c r="N82">
        <f t="shared" si="8"/>
        <v>227.82894365140433</v>
      </c>
      <c r="O82">
        <v>3</v>
      </c>
    </row>
    <row r="83" spans="1:17" x14ac:dyDescent="0.25">
      <c r="A83">
        <v>1980</v>
      </c>
      <c r="B83">
        <v>6.8093168394071105E-2</v>
      </c>
      <c r="C83">
        <v>56329700.000000007</v>
      </c>
      <c r="D83">
        <v>746269000000</v>
      </c>
      <c r="E83" s="1">
        <v>2.009477617859683E-2</v>
      </c>
      <c r="F83" s="1">
        <v>0.60313571655610199</v>
      </c>
      <c r="G83" s="1">
        <v>0.37676950726530117</v>
      </c>
      <c r="H83">
        <f t="shared" si="10"/>
        <v>836.39608840644996</v>
      </c>
      <c r="I83">
        <f t="shared" si="11"/>
        <v>1338.9097163601693</v>
      </c>
      <c r="J83">
        <v>17640</v>
      </c>
      <c r="K83">
        <v>9040</v>
      </c>
      <c r="L83">
        <v>508.75</v>
      </c>
      <c r="M83" s="8">
        <f t="shared" ref="M83:M118" si="13">K83*1000*1000000/(3*H83*C83)</f>
        <v>63.958422622544042</v>
      </c>
      <c r="N83">
        <f t="shared" ref="N83:N118" si="14">J83*1000*1000000/(I83*C83)</f>
        <v>233.88902814166585</v>
      </c>
      <c r="O83">
        <v>3</v>
      </c>
      <c r="P83">
        <v>6996</v>
      </c>
      <c r="Q83">
        <f t="shared" si="9"/>
        <v>7.272012578616352E-2</v>
      </c>
    </row>
    <row r="84" spans="1:17" x14ac:dyDescent="0.25">
      <c r="A84">
        <v>1981</v>
      </c>
      <c r="B84">
        <v>9.6490254817116025E-2</v>
      </c>
      <c r="C84">
        <v>56357500</v>
      </c>
      <c r="D84">
        <v>740824000000</v>
      </c>
      <c r="E84" s="1">
        <v>1.9188461635897106E-2</v>
      </c>
      <c r="F84" s="1">
        <v>0.61186628191038384</v>
      </c>
      <c r="G84" s="1">
        <v>0.36894525645371901</v>
      </c>
      <c r="H84">
        <f t="shared" si="10"/>
        <v>812.64999586011231</v>
      </c>
      <c r="I84">
        <f t="shared" si="11"/>
        <v>1347.7152037155663</v>
      </c>
      <c r="J84">
        <v>17450.75</v>
      </c>
      <c r="K84">
        <v>8357.5</v>
      </c>
      <c r="L84">
        <v>491</v>
      </c>
      <c r="M84" s="8">
        <f t="shared" si="13"/>
        <v>60.827486828509052</v>
      </c>
      <c r="N84">
        <f t="shared" si="14"/>
        <v>229.75461804598504</v>
      </c>
      <c r="O84">
        <v>3</v>
      </c>
    </row>
    <row r="85" spans="1:17" x14ac:dyDescent="0.25">
      <c r="A85">
        <v>1982</v>
      </c>
      <c r="B85">
        <v>0.10717214642510997</v>
      </c>
      <c r="C85">
        <v>56290666</v>
      </c>
      <c r="D85">
        <v>756518000000</v>
      </c>
      <c r="E85" s="1">
        <v>1.8303683569838993E-2</v>
      </c>
      <c r="F85" s="1">
        <v>0.62021647845819405</v>
      </c>
      <c r="G85" s="1">
        <v>0.36147983797196703</v>
      </c>
      <c r="H85">
        <f t="shared" si="10"/>
        <v>814.0390530598454</v>
      </c>
      <c r="I85">
        <f t="shared" si="11"/>
        <v>1396.704274431411</v>
      </c>
      <c r="J85">
        <v>17378.5</v>
      </c>
      <c r="K85">
        <v>7949.75</v>
      </c>
      <c r="L85">
        <v>487.75</v>
      </c>
      <c r="M85" s="8">
        <f t="shared" si="13"/>
        <v>57.829653378479328</v>
      </c>
      <c r="N85">
        <f t="shared" si="14"/>
        <v>221.04028860865762</v>
      </c>
      <c r="O85">
        <v>3</v>
      </c>
    </row>
    <row r="86" spans="1:17" x14ac:dyDescent="0.25">
      <c r="A86">
        <v>1983</v>
      </c>
      <c r="B86">
        <v>0.11472296693476318</v>
      </c>
      <c r="C86">
        <v>56315717</v>
      </c>
      <c r="D86">
        <v>787485000000</v>
      </c>
      <c r="E86" s="1">
        <v>1.7449030913496734E-2</v>
      </c>
      <c r="F86" s="1">
        <v>0.62812906068014518</v>
      </c>
      <c r="G86" s="1">
        <v>0.35442190840635818</v>
      </c>
      <c r="H86">
        <f t="shared" si="10"/>
        <v>830.44622407630209</v>
      </c>
      <c r="I86">
        <f t="shared" si="11"/>
        <v>1471.7696460128402</v>
      </c>
      <c r="J86">
        <v>17588.75</v>
      </c>
      <c r="K86">
        <v>7681.25</v>
      </c>
      <c r="L86">
        <v>488.75</v>
      </c>
      <c r="M86" s="8">
        <f t="shared" si="13"/>
        <v>54.748158124080369</v>
      </c>
      <c r="N86">
        <f t="shared" si="14"/>
        <v>212.20983929901905</v>
      </c>
      <c r="O86">
        <v>3</v>
      </c>
    </row>
    <row r="87" spans="1:17" x14ac:dyDescent="0.25">
      <c r="A87">
        <v>1984</v>
      </c>
      <c r="B87">
        <v>0.11774322458766256</v>
      </c>
      <c r="C87">
        <v>56409310</v>
      </c>
      <c r="D87">
        <v>802671000000</v>
      </c>
      <c r="E87" s="1">
        <v>1.6673470901649005E-2</v>
      </c>
      <c r="F87" s="1">
        <v>0.63449551145417371</v>
      </c>
      <c r="G87" s="1">
        <v>0.34883101764417723</v>
      </c>
      <c r="H87">
        <f t="shared" si="10"/>
        <v>831.72577943791055</v>
      </c>
      <c r="I87">
        <f t="shared" si="11"/>
        <v>1512.842170338138</v>
      </c>
      <c r="J87">
        <v>18183.75</v>
      </c>
      <c r="K87">
        <v>7664.25</v>
      </c>
      <c r="L87">
        <v>499.5</v>
      </c>
      <c r="M87" s="8">
        <f t="shared" si="13"/>
        <v>54.452454107007881</v>
      </c>
      <c r="N87">
        <f t="shared" si="14"/>
        <v>213.07821132358885</v>
      </c>
      <c r="O87">
        <v>3</v>
      </c>
    </row>
    <row r="88" spans="1:17" x14ac:dyDescent="0.25">
      <c r="A88">
        <v>1985</v>
      </c>
      <c r="B88">
        <v>0.11357819990628266</v>
      </c>
      <c r="C88">
        <v>56554003.000000007</v>
      </c>
      <c r="D88">
        <v>838515000000</v>
      </c>
      <c r="E88" s="1">
        <v>1.5951473325551517E-2</v>
      </c>
      <c r="F88" s="1">
        <v>0.63981802037233593</v>
      </c>
      <c r="G88" s="1">
        <v>0.34423050630211266</v>
      </c>
      <c r="H88">
        <f t="shared" si="10"/>
        <v>855.21463429566609</v>
      </c>
      <c r="I88">
        <f t="shared" si="11"/>
        <v>1589.5794367169544</v>
      </c>
      <c r="J88">
        <v>18510</v>
      </c>
      <c r="K88">
        <v>7611.75</v>
      </c>
      <c r="L88">
        <v>502.5</v>
      </c>
      <c r="M88" s="8">
        <f t="shared" si="13"/>
        <v>52.459577289744786</v>
      </c>
      <c r="N88">
        <f t="shared" si="14"/>
        <v>205.90212665483708</v>
      </c>
      <c r="O88">
        <v>3</v>
      </c>
    </row>
    <row r="89" spans="1:17" x14ac:dyDescent="0.25">
      <c r="A89">
        <v>1986</v>
      </c>
      <c r="B89">
        <v>0.11323729663871569</v>
      </c>
      <c r="C89">
        <v>56683834</v>
      </c>
      <c r="D89">
        <v>862170000000</v>
      </c>
      <c r="E89" s="1">
        <v>1.6310743064405171E-2</v>
      </c>
      <c r="F89" s="1">
        <v>0.64632361778864478</v>
      </c>
      <c r="G89" s="1">
        <v>0.33736563914695011</v>
      </c>
      <c r="H89">
        <f t="shared" si="10"/>
        <v>859.83044722035925</v>
      </c>
      <c r="I89">
        <f t="shared" si="11"/>
        <v>1647.2594148517476</v>
      </c>
      <c r="J89">
        <v>18761.25</v>
      </c>
      <c r="K89">
        <v>7453</v>
      </c>
      <c r="L89">
        <v>498</v>
      </c>
      <c r="M89" s="8">
        <f t="shared" si="13"/>
        <v>50.972722379701089</v>
      </c>
      <c r="N89">
        <f t="shared" si="14"/>
        <v>200.92804316022924</v>
      </c>
      <c r="O89">
        <v>3</v>
      </c>
    </row>
    <row r="90" spans="1:17" x14ac:dyDescent="0.25">
      <c r="A90">
        <v>1987</v>
      </c>
      <c r="B90">
        <v>0.10433301394655596</v>
      </c>
      <c r="C90">
        <v>56804004</v>
      </c>
      <c r="D90">
        <v>907589000000</v>
      </c>
      <c r="E90" s="1">
        <v>1.6689522664205356E-2</v>
      </c>
      <c r="F90" s="1">
        <v>0.65268957041654074</v>
      </c>
      <c r="G90" s="1">
        <v>0.33062090691925389</v>
      </c>
      <c r="H90">
        <f t="shared" si="10"/>
        <v>885.15406845670429</v>
      </c>
      <c r="I90">
        <f t="shared" si="11"/>
        <v>1747.4116627311666</v>
      </c>
      <c r="J90">
        <v>19326.5</v>
      </c>
      <c r="K90">
        <v>7487.5</v>
      </c>
      <c r="L90">
        <v>505.5</v>
      </c>
      <c r="M90" s="8">
        <f t="shared" si="13"/>
        <v>49.638398524918436</v>
      </c>
      <c r="N90">
        <f t="shared" si="14"/>
        <v>194.70586412812895</v>
      </c>
      <c r="O90">
        <v>3</v>
      </c>
    </row>
    <row r="91" spans="1:17" x14ac:dyDescent="0.25">
      <c r="A91">
        <v>1988</v>
      </c>
      <c r="B91">
        <v>8.5744345081536028E-2</v>
      </c>
      <c r="C91">
        <v>56916408</v>
      </c>
      <c r="D91">
        <v>959298000000</v>
      </c>
      <c r="E91" s="1">
        <v>1.7091262942630761E-2</v>
      </c>
      <c r="F91" s="1">
        <v>0.65900039252410025</v>
      </c>
      <c r="G91" s="1">
        <v>0.32390834453326911</v>
      </c>
      <c r="H91">
        <f t="shared" si="10"/>
        <v>914.77960684451989</v>
      </c>
      <c r="I91">
        <f t="shared" si="11"/>
        <v>1861.1441482072166</v>
      </c>
      <c r="J91">
        <v>20157.75</v>
      </c>
      <c r="K91">
        <v>7628.25</v>
      </c>
      <c r="L91">
        <v>512</v>
      </c>
      <c r="M91" s="8">
        <f t="shared" si="13"/>
        <v>48.83708173616089</v>
      </c>
      <c r="N91">
        <f t="shared" si="14"/>
        <v>190.29376536839976</v>
      </c>
      <c r="O91">
        <v>3</v>
      </c>
    </row>
    <row r="92" spans="1:17" x14ac:dyDescent="0.25">
      <c r="A92">
        <v>1989</v>
      </c>
      <c r="B92">
        <v>7.2213936387915789E-2</v>
      </c>
      <c r="C92">
        <v>57076416.000000007</v>
      </c>
      <c r="D92">
        <v>984669000000</v>
      </c>
      <c r="E92" s="1">
        <v>1.7536894279581959E-2</v>
      </c>
      <c r="F92" s="1">
        <v>0.66486552892260264</v>
      </c>
      <c r="G92" s="1">
        <v>0.31759757679781558</v>
      </c>
      <c r="H92">
        <f t="shared" si="10"/>
        <v>918.09798388099932</v>
      </c>
      <c r="I92">
        <f t="shared" si="11"/>
        <v>1921.9658657673172</v>
      </c>
      <c r="J92">
        <v>20850.25</v>
      </c>
      <c r="K92">
        <v>7737</v>
      </c>
      <c r="L92">
        <v>517.75</v>
      </c>
      <c r="M92" s="8">
        <f t="shared" si="13"/>
        <v>49.215920675317818</v>
      </c>
      <c r="N92">
        <f t="shared" si="14"/>
        <v>190.06795485527579</v>
      </c>
      <c r="O92">
        <v>3</v>
      </c>
    </row>
    <row r="93" spans="1:17" x14ac:dyDescent="0.25">
      <c r="A93">
        <v>1990</v>
      </c>
      <c r="B93">
        <v>7.0979117687733378E-2</v>
      </c>
      <c r="C93">
        <v>57237498</v>
      </c>
      <c r="D93">
        <v>993064000000</v>
      </c>
      <c r="E93" s="1">
        <v>1.6808704449797113E-2</v>
      </c>
      <c r="F93" s="1">
        <v>0.67829873300137178</v>
      </c>
      <c r="G93" s="1">
        <v>0.30489256254883113</v>
      </c>
      <c r="H93">
        <f t="shared" si="10"/>
        <v>886.3835962121932</v>
      </c>
      <c r="I93">
        <f t="shared" si="11"/>
        <v>1971.9499394729826</v>
      </c>
      <c r="J93">
        <v>21149.75</v>
      </c>
      <c r="K93">
        <v>7579.5</v>
      </c>
      <c r="L93">
        <v>510.75</v>
      </c>
      <c r="M93" s="8">
        <f t="shared" si="13"/>
        <v>49.798579071838503</v>
      </c>
      <c r="N93">
        <f t="shared" si="14"/>
        <v>187.38236293554181</v>
      </c>
      <c r="O93">
        <v>3</v>
      </c>
    </row>
    <row r="94" spans="1:17" x14ac:dyDescent="0.25">
      <c r="A94">
        <v>1991</v>
      </c>
      <c r="B94">
        <v>8.8177889307123947E-2</v>
      </c>
      <c r="C94">
        <v>57438663.000000007</v>
      </c>
      <c r="D94">
        <v>986263000000</v>
      </c>
      <c r="E94" s="1">
        <v>1.5960871761111998E-2</v>
      </c>
      <c r="F94" s="1">
        <v>0.69735563435984615</v>
      </c>
      <c r="G94" s="1">
        <v>0.28668177228786923</v>
      </c>
      <c r="H94">
        <f t="shared" si="10"/>
        <v>824.83443188702881</v>
      </c>
      <c r="I94">
        <f t="shared" si="11"/>
        <v>2006.4161523071539</v>
      </c>
      <c r="J94">
        <v>20883</v>
      </c>
      <c r="K94">
        <v>7016.75</v>
      </c>
      <c r="L94">
        <v>495.5</v>
      </c>
      <c r="M94" s="8">
        <f t="shared" si="13"/>
        <v>49.367785277945003</v>
      </c>
      <c r="N94">
        <f t="shared" si="14"/>
        <v>181.20390425061871</v>
      </c>
      <c r="O94">
        <v>3</v>
      </c>
      <c r="P94">
        <v>6729</v>
      </c>
      <c r="Q94">
        <f t="shared" si="9"/>
        <v>7.3636498736810815E-2</v>
      </c>
    </row>
    <row r="95" spans="1:17" x14ac:dyDescent="0.25">
      <c r="A95">
        <v>1992</v>
      </c>
      <c r="B95">
        <v>9.9499330089556443E-2</v>
      </c>
      <c r="C95">
        <v>57584567</v>
      </c>
      <c r="D95">
        <v>991299000000</v>
      </c>
      <c r="E95" s="1">
        <v>1.626901933131962E-2</v>
      </c>
      <c r="F95" s="1">
        <v>0.70723187352825168</v>
      </c>
      <c r="G95" s="1">
        <v>0.27650408288290934</v>
      </c>
      <c r="H95">
        <f t="shared" si="10"/>
        <v>797.58760064097737</v>
      </c>
      <c r="I95">
        <f t="shared" si="11"/>
        <v>2040.0399416275204</v>
      </c>
      <c r="J95">
        <v>20678.25</v>
      </c>
      <c r="K95">
        <v>6592</v>
      </c>
      <c r="L95">
        <v>492</v>
      </c>
      <c r="M95" s="8">
        <f t="shared" si="13"/>
        <v>47.842233309301342</v>
      </c>
      <c r="N95">
        <f t="shared" si="14"/>
        <v>176.02283264313098</v>
      </c>
      <c r="O95">
        <v>3</v>
      </c>
      <c r="P95">
        <v>6778</v>
      </c>
      <c r="Q95">
        <f t="shared" si="9"/>
        <v>7.258778400708174E-2</v>
      </c>
    </row>
    <row r="96" spans="1:17" x14ac:dyDescent="0.25">
      <c r="A96">
        <v>1993</v>
      </c>
      <c r="B96">
        <v>0.10374752054406347</v>
      </c>
      <c r="C96">
        <v>57713937</v>
      </c>
      <c r="D96">
        <v>1017407000000</v>
      </c>
      <c r="E96" s="1">
        <v>1.6755687007230544E-2</v>
      </c>
      <c r="F96" s="1">
        <v>0.71289281691423356</v>
      </c>
      <c r="G96" s="1">
        <v>0.27035307293596184</v>
      </c>
      <c r="H96">
        <f t="shared" si="10"/>
        <v>798.58953244221141</v>
      </c>
      <c r="I96">
        <f t="shared" si="11"/>
        <v>2105.7971901647302</v>
      </c>
      <c r="J96">
        <v>20723</v>
      </c>
      <c r="K96">
        <v>6344.25</v>
      </c>
      <c r="L96">
        <v>501.75</v>
      </c>
      <c r="M96" s="8">
        <f t="shared" si="13"/>
        <v>45.88330778913992</v>
      </c>
      <c r="N96">
        <f t="shared" si="14"/>
        <v>170.51217104789907</v>
      </c>
      <c r="O96">
        <v>3</v>
      </c>
      <c r="P96">
        <v>6829</v>
      </c>
      <c r="Q96">
        <f t="shared" si="9"/>
        <v>7.3473422170156691E-2</v>
      </c>
    </row>
    <row r="97" spans="1:17" x14ac:dyDescent="0.25">
      <c r="A97">
        <v>1994</v>
      </c>
      <c r="B97">
        <v>9.4960965223562802E-2</v>
      </c>
      <c r="C97">
        <v>57862138</v>
      </c>
      <c r="D97">
        <v>1053844000000</v>
      </c>
      <c r="E97" s="1">
        <v>1.6369246063182942E-2</v>
      </c>
      <c r="F97" s="1">
        <v>0.70884806595997807</v>
      </c>
      <c r="G97" s="1">
        <v>0.27478268797683902</v>
      </c>
      <c r="H97">
        <f t="shared" si="10"/>
        <v>838.58965549116431</v>
      </c>
      <c r="I97">
        <f t="shared" si="11"/>
        <v>2163.2827737643352</v>
      </c>
      <c r="J97">
        <v>20928</v>
      </c>
      <c r="K97">
        <v>6369.75</v>
      </c>
      <c r="L97">
        <v>483</v>
      </c>
      <c r="M97" s="8">
        <f t="shared" si="13"/>
        <v>43.757968891359539</v>
      </c>
      <c r="N97">
        <f t="shared" si="14"/>
        <v>167.1937188898109</v>
      </c>
      <c r="O97">
        <v>3</v>
      </c>
      <c r="P97">
        <v>6700</v>
      </c>
      <c r="Q97">
        <f t="shared" si="9"/>
        <v>7.2089552238805976E-2</v>
      </c>
    </row>
    <row r="98" spans="1:17" x14ac:dyDescent="0.25">
      <c r="A98">
        <v>1995</v>
      </c>
      <c r="B98">
        <v>8.6217880654066673E-2</v>
      </c>
      <c r="C98">
        <v>58024768</v>
      </c>
      <c r="D98">
        <v>1076715000000</v>
      </c>
      <c r="E98" s="1">
        <v>1.7142734519508984E-2</v>
      </c>
      <c r="F98" s="1">
        <v>0.70593013021991258</v>
      </c>
      <c r="G98" s="1">
        <v>0.27692145133003487</v>
      </c>
      <c r="H98">
        <f t="shared" si="10"/>
        <v>861.0378294614718</v>
      </c>
      <c r="I98">
        <f t="shared" si="11"/>
        <v>2194.9637493109667</v>
      </c>
      <c r="J98">
        <v>21177</v>
      </c>
      <c r="K98">
        <v>6408.5</v>
      </c>
      <c r="L98">
        <v>468.25</v>
      </c>
      <c r="M98" s="8">
        <f t="shared" si="13"/>
        <v>42.756238283144121</v>
      </c>
      <c r="N98">
        <f t="shared" si="14"/>
        <v>166.27374242481727</v>
      </c>
      <c r="O98">
        <v>3</v>
      </c>
      <c r="P98">
        <v>6626</v>
      </c>
      <c r="Q98">
        <f t="shared" ref="Q98:Q118" si="15">L98/P98</f>
        <v>7.0668578327799575E-2</v>
      </c>
    </row>
    <row r="99" spans="1:17" x14ac:dyDescent="0.25">
      <c r="A99">
        <v>1996</v>
      </c>
      <c r="B99">
        <v>8.0970517703484277E-2</v>
      </c>
      <c r="C99">
        <v>58164423.000000007</v>
      </c>
      <c r="D99">
        <v>1102051000000</v>
      </c>
      <c r="E99" s="1">
        <v>1.5748426500503163E-2</v>
      </c>
      <c r="F99" s="1">
        <v>0.70929739473114084</v>
      </c>
      <c r="G99" s="1">
        <v>0.27496217154106811</v>
      </c>
      <c r="H99">
        <f t="shared" si="10"/>
        <v>872.96232418180239</v>
      </c>
      <c r="I99">
        <f t="shared" si="11"/>
        <v>2251.9094127393901</v>
      </c>
      <c r="J99">
        <v>21405</v>
      </c>
      <c r="K99">
        <v>6428</v>
      </c>
      <c r="L99">
        <v>476.75</v>
      </c>
      <c r="M99" s="8">
        <f t="shared" si="13"/>
        <v>42.198954245410562</v>
      </c>
      <c r="N99">
        <f t="shared" si="14"/>
        <v>163.42063427323095</v>
      </c>
      <c r="O99">
        <v>3</v>
      </c>
      <c r="P99">
        <v>6663</v>
      </c>
      <c r="Q99">
        <f t="shared" si="15"/>
        <v>7.1551853519435688E-2</v>
      </c>
    </row>
    <row r="100" spans="1:17" x14ac:dyDescent="0.25">
      <c r="A100">
        <v>1997</v>
      </c>
      <c r="B100">
        <v>6.9720137476327423E-2</v>
      </c>
      <c r="C100">
        <v>58314288</v>
      </c>
      <c r="D100">
        <v>1133913000000</v>
      </c>
      <c r="E100" s="5">
        <v>1.1368194284747595E-2</v>
      </c>
      <c r="F100" s="1">
        <v>0.71911238148288892</v>
      </c>
      <c r="G100" s="2">
        <v>0.26981540008449911</v>
      </c>
      <c r="H100">
        <f t="shared" si="10"/>
        <v>879.12326587814073</v>
      </c>
      <c r="I100">
        <f t="shared" si="11"/>
        <v>2343.0405571537422</v>
      </c>
      <c r="J100">
        <v>21846.5</v>
      </c>
      <c r="K100">
        <v>6459.25</v>
      </c>
      <c r="L100">
        <v>490</v>
      </c>
      <c r="M100" s="8">
        <f t="shared" si="13"/>
        <v>41.998723236513641</v>
      </c>
      <c r="N100">
        <f t="shared" si="14"/>
        <v>159.8921291113102</v>
      </c>
      <c r="O100">
        <v>3</v>
      </c>
      <c r="P100">
        <v>6731</v>
      </c>
      <c r="Q100">
        <f t="shared" si="15"/>
        <v>7.2797504085574213E-2</v>
      </c>
    </row>
    <row r="101" spans="1:17" x14ac:dyDescent="0.25">
      <c r="A101">
        <v>1998</v>
      </c>
      <c r="B101">
        <v>6.2554665360528977E-2</v>
      </c>
      <c r="C101">
        <v>58474974</v>
      </c>
      <c r="D101">
        <v>1171832000000</v>
      </c>
      <c r="E101" s="5">
        <v>1.3936457578696429E-2</v>
      </c>
      <c r="F101" s="1">
        <v>0.73020743943401067</v>
      </c>
      <c r="G101" s="2">
        <v>0.25974083390675146</v>
      </c>
      <c r="H101">
        <f t="shared" si="10"/>
        <v>872.19547518979414</v>
      </c>
      <c r="I101">
        <f t="shared" si="11"/>
        <v>2451.9965345645833</v>
      </c>
      <c r="J101">
        <v>22084.75</v>
      </c>
      <c r="K101">
        <v>6520.75</v>
      </c>
      <c r="L101">
        <v>458</v>
      </c>
      <c r="M101" s="8">
        <f t="shared" si="13"/>
        <v>42.617937548996352</v>
      </c>
      <c r="N101">
        <f t="shared" si="14"/>
        <v>154.02903621125378</v>
      </c>
      <c r="O101">
        <v>3</v>
      </c>
      <c r="P101">
        <v>6619</v>
      </c>
      <c r="Q101">
        <f t="shared" si="15"/>
        <v>6.9194742408218768E-2</v>
      </c>
    </row>
    <row r="102" spans="1:17" x14ac:dyDescent="0.25">
      <c r="A102">
        <v>1999</v>
      </c>
      <c r="B102">
        <v>5.9768125973351793E-2</v>
      </c>
      <c r="C102">
        <v>58684420.999999993</v>
      </c>
      <c r="D102">
        <v>1211899000000</v>
      </c>
      <c r="E102" s="5">
        <v>1.1689565288905392E-2</v>
      </c>
      <c r="F102" s="1">
        <v>0.74186411311700307</v>
      </c>
      <c r="G102" s="2">
        <v>0.2487098343362793</v>
      </c>
      <c r="H102">
        <f t="shared" si="10"/>
        <v>860.62675663490938</v>
      </c>
      <c r="I102">
        <f t="shared" si="11"/>
        <v>2567.1204648564494</v>
      </c>
      <c r="J102">
        <v>22680.25</v>
      </c>
      <c r="K102">
        <v>6364.75</v>
      </c>
      <c r="L102">
        <v>420.75</v>
      </c>
      <c r="M102" s="8">
        <f t="shared" si="13"/>
        <v>42.007073525299489</v>
      </c>
      <c r="N102">
        <f t="shared" si="14"/>
        <v>150.54930829351201</v>
      </c>
      <c r="O102">
        <v>3</v>
      </c>
      <c r="P102">
        <v>6540</v>
      </c>
      <c r="Q102">
        <f t="shared" si="15"/>
        <v>6.4334862385321101E-2</v>
      </c>
    </row>
    <row r="103" spans="1:17" x14ac:dyDescent="0.25">
      <c r="A103">
        <v>2000</v>
      </c>
      <c r="B103">
        <v>5.4590485363420586E-2</v>
      </c>
      <c r="C103">
        <v>58886021</v>
      </c>
      <c r="D103">
        <v>1257937000000</v>
      </c>
      <c r="E103" s="5">
        <v>1.4249728678181077E-2</v>
      </c>
      <c r="F103" s="1">
        <v>0.73787984873175494</v>
      </c>
      <c r="G103" s="2">
        <v>0.25343317367965584</v>
      </c>
      <c r="H103">
        <f t="shared" si="10"/>
        <v>907.1694715693551</v>
      </c>
      <c r="I103">
        <f t="shared" si="11"/>
        <v>2641.2567176457055</v>
      </c>
      <c r="J103">
        <v>23207.25</v>
      </c>
      <c r="K103">
        <v>6249</v>
      </c>
      <c r="L103">
        <v>391.25</v>
      </c>
      <c r="M103" s="8">
        <f t="shared" si="13"/>
        <v>38.993178129778009</v>
      </c>
      <c r="N103">
        <f t="shared" si="14"/>
        <v>149.21100535897489</v>
      </c>
      <c r="O103">
        <v>3</v>
      </c>
      <c r="P103">
        <v>6495</v>
      </c>
      <c r="Q103">
        <f t="shared" si="15"/>
        <v>6.0238645111624328E-2</v>
      </c>
    </row>
    <row r="104" spans="1:17" x14ac:dyDescent="0.25">
      <c r="A104">
        <v>2001</v>
      </c>
      <c r="B104">
        <v>5.0991404403958766E-2</v>
      </c>
      <c r="C104">
        <v>59112978</v>
      </c>
      <c r="D104">
        <v>1288852000000</v>
      </c>
      <c r="E104" s="5">
        <v>1.2211438713500009E-2</v>
      </c>
      <c r="F104" s="1">
        <v>0.75212719762393776</v>
      </c>
      <c r="G104" s="2">
        <v>0.23959951151215605</v>
      </c>
      <c r="H104">
        <f t="shared" si="10"/>
        <v>875.35541369484963</v>
      </c>
      <c r="I104">
        <f t="shared" si="11"/>
        <v>2747.8295346768573</v>
      </c>
      <c r="J104">
        <v>23700.5</v>
      </c>
      <c r="K104">
        <v>6136.5</v>
      </c>
      <c r="L104">
        <v>363.25</v>
      </c>
      <c r="M104" s="8">
        <f t="shared" si="13"/>
        <v>39.530492304298591</v>
      </c>
      <c r="N104">
        <f t="shared" si="14"/>
        <v>145.90994112918938</v>
      </c>
      <c r="O104">
        <v>3</v>
      </c>
      <c r="P104">
        <v>6504</v>
      </c>
      <c r="Q104">
        <f t="shared" si="15"/>
        <v>5.5850246002460024E-2</v>
      </c>
    </row>
    <row r="105" spans="1:17" x14ac:dyDescent="0.25">
      <c r="A105">
        <v>2002</v>
      </c>
      <c r="B105">
        <v>5.1877990024768429E-2</v>
      </c>
      <c r="C105">
        <v>59365643</v>
      </c>
      <c r="D105">
        <v>1316157000000</v>
      </c>
      <c r="E105" s="5">
        <v>1.5157577215181581E-2</v>
      </c>
      <c r="F105" s="1">
        <v>0.75595316567949122</v>
      </c>
      <c r="G105" s="2">
        <v>0.23601633226000729</v>
      </c>
      <c r="H105">
        <f t="shared" si="10"/>
        <v>876.78449594416827</v>
      </c>
      <c r="I105">
        <f t="shared" si="11"/>
        <v>2808.3141915683564</v>
      </c>
      <c r="J105">
        <v>24130</v>
      </c>
      <c r="K105">
        <v>5946.5</v>
      </c>
      <c r="L105">
        <v>355.25</v>
      </c>
      <c r="M105" s="8">
        <f t="shared" si="13"/>
        <v>38.081332012541402</v>
      </c>
      <c r="N105">
        <f t="shared" si="14"/>
        <v>144.73596171419283</v>
      </c>
      <c r="O105">
        <v>3</v>
      </c>
      <c r="P105">
        <v>6460</v>
      </c>
      <c r="Q105">
        <f t="shared" si="15"/>
        <v>5.4992260061919505E-2</v>
      </c>
    </row>
    <row r="106" spans="1:17" x14ac:dyDescent="0.25">
      <c r="A106">
        <v>2003</v>
      </c>
      <c r="B106">
        <v>5.0117805452709524E-2</v>
      </c>
      <c r="C106">
        <v>59636638</v>
      </c>
      <c r="D106">
        <v>1362805000000</v>
      </c>
      <c r="E106" s="5">
        <v>1.2959656313913154E-2</v>
      </c>
      <c r="F106" s="1">
        <v>0.76532097143352895</v>
      </c>
      <c r="G106" s="2">
        <v>0.22621614780615334</v>
      </c>
      <c r="H106">
        <f t="shared" si="10"/>
        <v>866.2085205444854</v>
      </c>
      <c r="I106">
        <f t="shared" si="11"/>
        <v>2930.5049742743131</v>
      </c>
      <c r="J106">
        <v>24597</v>
      </c>
      <c r="K106">
        <v>5801</v>
      </c>
      <c r="L106">
        <v>356.5</v>
      </c>
      <c r="M106" s="8">
        <f t="shared" si="13"/>
        <v>37.432256411761671</v>
      </c>
      <c r="N106">
        <f t="shared" si="14"/>
        <v>140.74290991869924</v>
      </c>
      <c r="O106">
        <v>3</v>
      </c>
      <c r="P106">
        <v>6395</v>
      </c>
      <c r="Q106">
        <f t="shared" si="15"/>
        <v>5.5746677091477716E-2</v>
      </c>
    </row>
    <row r="107" spans="1:17" x14ac:dyDescent="0.25">
      <c r="A107">
        <v>2004</v>
      </c>
      <c r="B107">
        <v>4.7539560659678175E-2</v>
      </c>
      <c r="C107">
        <v>59950322</v>
      </c>
      <c r="D107">
        <v>1394537000000</v>
      </c>
      <c r="E107" s="5">
        <v>1.3492084606216002E-2</v>
      </c>
      <c r="F107" s="1">
        <v>0.77353929532825194</v>
      </c>
      <c r="G107" s="2">
        <v>0.21789724013086931</v>
      </c>
      <c r="H107">
        <f t="shared" si="10"/>
        <v>849.31449027770225</v>
      </c>
      <c r="I107">
        <f t="shared" si="11"/>
        <v>3015.0823935489293</v>
      </c>
      <c r="J107">
        <v>25011.25</v>
      </c>
      <c r="K107">
        <v>5695.75</v>
      </c>
      <c r="L107">
        <v>365</v>
      </c>
      <c r="M107" s="8">
        <f t="shared" si="13"/>
        <v>37.288044680167083</v>
      </c>
      <c r="N107">
        <f t="shared" si="14"/>
        <v>138.37087666874564</v>
      </c>
      <c r="O107">
        <v>3</v>
      </c>
      <c r="P107">
        <v>6423</v>
      </c>
      <c r="Q107">
        <f t="shared" si="15"/>
        <v>5.6827027868597231E-2</v>
      </c>
    </row>
    <row r="108" spans="1:17" x14ac:dyDescent="0.25">
      <c r="A108">
        <v>2005</v>
      </c>
      <c r="B108">
        <v>4.8294517384706734E-2</v>
      </c>
      <c r="C108">
        <v>60413242.999999993</v>
      </c>
      <c r="D108">
        <v>1440512000000</v>
      </c>
      <c r="E108" s="5">
        <v>1.1476745281557454E-2</v>
      </c>
      <c r="F108" s="1">
        <v>0.77334619618479028</v>
      </c>
      <c r="G108" s="2">
        <v>0.22027767331632067</v>
      </c>
      <c r="H108">
        <f t="shared" si="10"/>
        <v>880.10298589198328</v>
      </c>
      <c r="I108">
        <f t="shared" si="11"/>
        <v>3089.8469470079203</v>
      </c>
      <c r="J108">
        <v>25460.25</v>
      </c>
      <c r="K108">
        <v>5633.5</v>
      </c>
      <c r="L108">
        <v>389</v>
      </c>
      <c r="M108" s="8">
        <f t="shared" si="13"/>
        <v>35.31761761425939</v>
      </c>
      <c r="N108">
        <f t="shared" si="14"/>
        <v>136.39346006775583</v>
      </c>
      <c r="O108">
        <v>3</v>
      </c>
      <c r="P108">
        <v>6313</v>
      </c>
      <c r="Q108">
        <f t="shared" si="15"/>
        <v>6.1618881672738796E-2</v>
      </c>
    </row>
    <row r="109" spans="1:17" x14ac:dyDescent="0.25">
      <c r="A109">
        <v>2006</v>
      </c>
      <c r="B109">
        <v>5.4237398162874484E-2</v>
      </c>
      <c r="C109">
        <v>60827054</v>
      </c>
      <c r="D109">
        <v>1476326000000</v>
      </c>
      <c r="E109" s="5">
        <v>1.1207409699347439E-2</v>
      </c>
      <c r="F109" s="1">
        <v>0.77328845451098549</v>
      </c>
      <c r="G109" s="2">
        <v>0.22051451454047905</v>
      </c>
      <c r="H109">
        <f t="shared" si="10"/>
        <v>896.81104546988206</v>
      </c>
      <c r="I109">
        <f t="shared" si="11"/>
        <v>3144.8888014692766</v>
      </c>
      <c r="J109">
        <v>25892.5</v>
      </c>
      <c r="K109">
        <v>5611.5</v>
      </c>
      <c r="L109">
        <v>379.5</v>
      </c>
      <c r="M109" s="8">
        <f t="shared" si="13"/>
        <v>34.289407507114475</v>
      </c>
      <c r="N109">
        <f t="shared" si="14"/>
        <v>135.35425344193479</v>
      </c>
      <c r="O109">
        <v>3</v>
      </c>
      <c r="P109">
        <v>6197</v>
      </c>
      <c r="Q109">
        <f t="shared" si="15"/>
        <v>6.1239309343230595E-2</v>
      </c>
    </row>
    <row r="110" spans="1:17" x14ac:dyDescent="0.25">
      <c r="A110">
        <v>2007</v>
      </c>
      <c r="B110">
        <v>5.3330325782231819E-2</v>
      </c>
      <c r="C110">
        <v>61319092</v>
      </c>
      <c r="D110">
        <v>1513717000000</v>
      </c>
      <c r="E110" s="5">
        <v>9.5173433734786102E-3</v>
      </c>
      <c r="F110" s="1">
        <v>0.77829827818722619</v>
      </c>
      <c r="G110" s="2">
        <v>0.21541748987830744</v>
      </c>
      <c r="H110">
        <f t="shared" si="10"/>
        <v>891.06260238383118</v>
      </c>
      <c r="I110">
        <f t="shared" si="11"/>
        <v>3219.3880338320732</v>
      </c>
      <c r="J110">
        <v>26151.75</v>
      </c>
      <c r="K110">
        <v>5612.25</v>
      </c>
      <c r="L110">
        <v>376.5</v>
      </c>
      <c r="M110" s="8">
        <f t="shared" si="13"/>
        <v>34.238270736271133</v>
      </c>
      <c r="N110">
        <f t="shared" si="14"/>
        <v>132.47432494420158</v>
      </c>
      <c r="O110">
        <v>3</v>
      </c>
      <c r="P110">
        <v>6215</v>
      </c>
      <c r="Q110">
        <f t="shared" si="15"/>
        <v>6.0579243765084473E-2</v>
      </c>
    </row>
    <row r="111" spans="1:17" x14ac:dyDescent="0.25">
      <c r="A111">
        <v>2008</v>
      </c>
      <c r="B111">
        <v>5.6853632138536954E-2</v>
      </c>
      <c r="C111">
        <v>61823820</v>
      </c>
      <c r="D111">
        <v>1507405000000</v>
      </c>
      <c r="E111" s="5">
        <v>3.7359328637138296E-3</v>
      </c>
      <c r="F111" s="1">
        <v>0.78158795621547739</v>
      </c>
      <c r="G111" s="2">
        <v>0.21144015269000152</v>
      </c>
      <c r="H111">
        <f t="shared" si="10"/>
        <v>863.85303224127301</v>
      </c>
      <c r="I111">
        <f t="shared" si="11"/>
        <v>3193.2304122476494</v>
      </c>
      <c r="J111">
        <v>26391</v>
      </c>
      <c r="K111">
        <v>5486.5</v>
      </c>
      <c r="L111">
        <v>391.25</v>
      </c>
      <c r="M111" s="8">
        <f t="shared" si="13"/>
        <v>34.243522368257665</v>
      </c>
      <c r="N111">
        <f t="shared" si="14"/>
        <v>133.6810210154224</v>
      </c>
      <c r="O111">
        <v>3</v>
      </c>
      <c r="P111">
        <v>6070</v>
      </c>
      <c r="Q111">
        <f t="shared" si="15"/>
        <v>6.4456342668863256E-2</v>
      </c>
    </row>
    <row r="112" spans="1:17" x14ac:dyDescent="0.25">
      <c r="A112">
        <v>2009</v>
      </c>
      <c r="B112">
        <v>7.614309705630723E-2</v>
      </c>
      <c r="C112">
        <v>62260453</v>
      </c>
      <c r="D112">
        <v>1438457000000</v>
      </c>
      <c r="E112" s="5">
        <v>8.3784138465887257E-3</v>
      </c>
      <c r="F112" s="1">
        <v>0.79457166648941668</v>
      </c>
      <c r="G112" s="2">
        <v>0.19939677144669946</v>
      </c>
      <c r="H112">
        <f t="shared" si="10"/>
        <v>771.93549780688841</v>
      </c>
      <c r="I112">
        <f t="shared" si="11"/>
        <v>3076.0682355316512</v>
      </c>
      <c r="J112">
        <v>26069</v>
      </c>
      <c r="K112">
        <v>5226.25</v>
      </c>
      <c r="L112">
        <v>388</v>
      </c>
      <c r="M112" s="8">
        <f t="shared" si="13"/>
        <v>36.247297891118549</v>
      </c>
      <c r="N112">
        <f t="shared" si="14"/>
        <v>136.11817910311947</v>
      </c>
      <c r="O112">
        <v>3</v>
      </c>
      <c r="P112">
        <v>6092</v>
      </c>
      <c r="Q112">
        <f t="shared" si="15"/>
        <v>6.3690085357846357E-2</v>
      </c>
    </row>
    <row r="113" spans="1:17" x14ac:dyDescent="0.25">
      <c r="A113">
        <v>2010</v>
      </c>
      <c r="B113">
        <v>7.8707643814026798E-2</v>
      </c>
      <c r="C113">
        <v>62759423</v>
      </c>
      <c r="D113">
        <v>1467124000000</v>
      </c>
      <c r="E113" s="5">
        <v>7.7799762111715994E-3</v>
      </c>
      <c r="F113" s="1">
        <v>0.79157026370759953</v>
      </c>
      <c r="G113" s="2">
        <v>0.20112608552736219</v>
      </c>
      <c r="H113">
        <f t="shared" si="10"/>
        <v>787.8337168516606</v>
      </c>
      <c r="I113">
        <f t="shared" si="11"/>
        <v>3100.6706135150539</v>
      </c>
      <c r="J113">
        <v>26098.75</v>
      </c>
      <c r="K113">
        <v>5010</v>
      </c>
      <c r="L113">
        <v>416</v>
      </c>
      <c r="M113" s="8">
        <f t="shared" si="13"/>
        <v>33.775591679404542</v>
      </c>
      <c r="N113">
        <f t="shared" si="14"/>
        <v>134.11740195188395</v>
      </c>
      <c r="O113">
        <v>3</v>
      </c>
      <c r="P113">
        <v>6015</v>
      </c>
      <c r="Q113">
        <f t="shared" si="15"/>
        <v>6.9160432252701576E-2</v>
      </c>
    </row>
    <row r="114" spans="1:17" x14ac:dyDescent="0.25">
      <c r="A114">
        <v>2011</v>
      </c>
      <c r="B114">
        <v>8.1109825143107384E-2</v>
      </c>
      <c r="C114">
        <v>63285127.000000007</v>
      </c>
      <c r="D114">
        <v>1488708000000</v>
      </c>
      <c r="E114" s="5">
        <v>7.4360360547683158E-3</v>
      </c>
      <c r="F114" s="1">
        <v>0.79014444846168419</v>
      </c>
      <c r="G114" s="2">
        <v>0.20306664600657678</v>
      </c>
      <c r="H114">
        <f t="shared" si="10"/>
        <v>800.43255660833972</v>
      </c>
      <c r="I114">
        <f t="shared" si="11"/>
        <v>3114.5308863356549</v>
      </c>
      <c r="J114">
        <v>26265.5</v>
      </c>
      <c r="K114">
        <v>5010.25</v>
      </c>
      <c r="L114">
        <v>418.75</v>
      </c>
      <c r="M114" s="8">
        <f t="shared" si="13"/>
        <v>32.969452963719966</v>
      </c>
      <c r="N114">
        <f t="shared" si="14"/>
        <v>133.25741200466922</v>
      </c>
      <c r="O114">
        <v>3</v>
      </c>
      <c r="P114">
        <v>6106</v>
      </c>
      <c r="Q114">
        <f t="shared" si="15"/>
        <v>6.8580085162135609E-2</v>
      </c>
    </row>
    <row r="115" spans="1:17" x14ac:dyDescent="0.25">
      <c r="A115">
        <v>2012</v>
      </c>
      <c r="B115">
        <v>7.9707450105367547E-2</v>
      </c>
      <c r="C115">
        <v>63704996</v>
      </c>
      <c r="D115">
        <v>1505417000000</v>
      </c>
      <c r="E115" s="5">
        <v>6.8132426143285409E-3</v>
      </c>
      <c r="F115" s="1">
        <v>0.79186213204812061</v>
      </c>
      <c r="G115" s="2">
        <v>0.20146953414604138</v>
      </c>
      <c r="H115">
        <f t="shared" si="10"/>
        <v>797.75766969285075</v>
      </c>
      <c r="I115">
        <f t="shared" si="11"/>
        <v>3135.5315921999581</v>
      </c>
      <c r="J115">
        <v>26614</v>
      </c>
      <c r="K115">
        <v>5041.25</v>
      </c>
      <c r="L115">
        <v>409</v>
      </c>
      <c r="M115" s="8">
        <f t="shared" si="13"/>
        <v>33.065302429183603</v>
      </c>
      <c r="N115">
        <f t="shared" si="14"/>
        <v>133.2371943328109</v>
      </c>
      <c r="O115">
        <v>3</v>
      </c>
      <c r="P115">
        <v>6258</v>
      </c>
      <c r="Q115">
        <f t="shared" si="15"/>
        <v>6.5356343879833814E-2</v>
      </c>
    </row>
    <row r="116" spans="1:17" x14ac:dyDescent="0.25">
      <c r="A116">
        <v>2013</v>
      </c>
      <c r="B116">
        <v>7.6080939787194782E-2</v>
      </c>
      <c r="C116">
        <v>64105628.999999993</v>
      </c>
      <c r="D116">
        <v>1527959000000</v>
      </c>
      <c r="E116" s="5">
        <v>5.4757652953274037E-3</v>
      </c>
      <c r="F116" s="1">
        <v>0.78782806645986314</v>
      </c>
      <c r="G116" s="2">
        <v>0.20502232279528962</v>
      </c>
      <c r="H116">
        <f t="shared" si="10"/>
        <v>818.83230317692937</v>
      </c>
      <c r="I116">
        <f t="shared" si="11"/>
        <v>3146.4821067844114</v>
      </c>
      <c r="J116">
        <v>27022</v>
      </c>
      <c r="K116">
        <v>5020.25</v>
      </c>
      <c r="L116">
        <v>373.25</v>
      </c>
      <c r="M116" s="8">
        <f t="shared" si="13"/>
        <v>31.879606851548917</v>
      </c>
      <c r="N116">
        <f t="shared" si="14"/>
        <v>133.96645258609078</v>
      </c>
      <c r="O116">
        <v>3</v>
      </c>
      <c r="P116">
        <v>6310</v>
      </c>
      <c r="Q116">
        <f t="shared" si="15"/>
        <v>5.9152139461172738E-2</v>
      </c>
    </row>
    <row r="117" spans="1:17" x14ac:dyDescent="0.25">
      <c r="A117">
        <v>2014</v>
      </c>
      <c r="B117">
        <v>6.1800323338315595E-2</v>
      </c>
      <c r="C117">
        <v>64596754</v>
      </c>
      <c r="D117">
        <v>1580198000000</v>
      </c>
      <c r="E117" s="5">
        <v>4.9220385637444818E-3</v>
      </c>
      <c r="F117" s="1">
        <v>0.79173798049100041</v>
      </c>
      <c r="G117" s="2">
        <v>0.2014910027606146</v>
      </c>
      <c r="H117">
        <f t="shared" si="10"/>
        <v>825.91385878704614</v>
      </c>
      <c r="I117">
        <f t="shared" si="11"/>
        <v>3245.342777873178</v>
      </c>
      <c r="J117">
        <v>27889</v>
      </c>
      <c r="K117">
        <v>5134.75</v>
      </c>
      <c r="L117">
        <v>419.25</v>
      </c>
      <c r="M117" s="8">
        <f t="shared" si="13"/>
        <v>32.08134739642604</v>
      </c>
      <c r="N117">
        <f t="shared" si="14"/>
        <v>133.03370082445224</v>
      </c>
      <c r="O117">
        <v>3</v>
      </c>
      <c r="P117">
        <v>6278</v>
      </c>
      <c r="Q117">
        <f t="shared" si="15"/>
        <v>6.6780821917808222E-2</v>
      </c>
    </row>
    <row r="118" spans="1:17" x14ac:dyDescent="0.25">
      <c r="A118">
        <v>2015</v>
      </c>
      <c r="B118">
        <v>5.3844060827765522E-2</v>
      </c>
      <c r="C118">
        <v>65110000</v>
      </c>
      <c r="D118">
        <v>1618725000000</v>
      </c>
      <c r="E118" s="5">
        <v>5.413950991066235E-3</v>
      </c>
      <c r="F118" s="1">
        <v>0.79814904456767111</v>
      </c>
      <c r="G118" s="2">
        <v>0.19365357610149103</v>
      </c>
      <c r="H118">
        <f t="shared" si="10"/>
        <v>806.73181186238583</v>
      </c>
      <c r="I118">
        <f t="shared" si="11"/>
        <v>3324.9694522700415</v>
      </c>
      <c r="J118">
        <v>28384.25</v>
      </c>
      <c r="K118">
        <v>5191.25</v>
      </c>
      <c r="L118">
        <v>385.5</v>
      </c>
      <c r="M118" s="8">
        <f t="shared" si="13"/>
        <v>32.94380899110557</v>
      </c>
      <c r="N118">
        <f t="shared" si="14"/>
        <v>131.11188712059382</v>
      </c>
      <c r="O118">
        <v>3</v>
      </c>
      <c r="P118">
        <v>6059</v>
      </c>
      <c r="Q118">
        <f t="shared" si="15"/>
        <v>6.3624360455520709E-2</v>
      </c>
    </row>
    <row r="119" spans="1:17" x14ac:dyDescent="0.25">
      <c r="A119">
        <v>2016</v>
      </c>
      <c r="B119">
        <v>4.8958801498127341E-2</v>
      </c>
      <c r="C119">
        <v>65573000</v>
      </c>
      <c r="D119">
        <v>1648678000000</v>
      </c>
      <c r="J119">
        <v>28849.5</v>
      </c>
      <c r="K119">
        <v>5276.75</v>
      </c>
      <c r="L119">
        <v>387.75</v>
      </c>
      <c r="M119" s="8"/>
      <c r="P119">
        <v>6073</v>
      </c>
    </row>
    <row r="120" spans="1:17" x14ac:dyDescent="0.25">
      <c r="P120">
        <v>6131</v>
      </c>
    </row>
    <row r="121" spans="1:17" x14ac:dyDescent="0.25">
      <c r="P121">
        <v>6206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2020-05-04T11:18:14Z</dcterms:created>
  <dcterms:modified xsi:type="dcterms:W3CDTF">2020-06-10T13:12:15Z</dcterms:modified>
</cp:coreProperties>
</file>