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driver/Desktop/"/>
    </mc:Choice>
  </mc:AlternateContent>
  <xr:revisionPtr revIDLastSave="0" documentId="13_ncr:1_{F399B0F8-891A-4C4C-9177-31CF35DFDD9B}" xr6:coauthVersionLast="47" xr6:coauthVersionMax="47" xr10:uidLastSave="{00000000-0000-0000-0000-000000000000}"/>
  <bookViews>
    <workbookView xWindow="4600" yWindow="500" windowWidth="31240" windowHeight="20340" xr2:uid="{FA5831FD-47AF-FA47-9C5A-48160694BE18}"/>
  </bookViews>
  <sheets>
    <sheet name="MASTER OX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5" i="1" l="1"/>
  <c r="F154" i="1"/>
  <c r="K154" i="1" s="1"/>
  <c r="W148" i="1" s="1"/>
  <c r="E154" i="1"/>
  <c r="C154" i="1"/>
  <c r="U148" i="1" s="1"/>
  <c r="E153" i="1"/>
  <c r="E152" i="1"/>
  <c r="F152" i="1" s="1"/>
  <c r="C152" i="1"/>
  <c r="U147" i="1" s="1"/>
  <c r="E151" i="1"/>
  <c r="E150" i="1"/>
  <c r="F150" i="1" s="1"/>
  <c r="C150" i="1"/>
  <c r="U146" i="1" s="1"/>
  <c r="E149" i="1"/>
  <c r="F148" i="1"/>
  <c r="V145" i="1" s="1"/>
  <c r="E148" i="1"/>
  <c r="C148" i="1"/>
  <c r="E147" i="1"/>
  <c r="E146" i="1"/>
  <c r="F146" i="1" s="1"/>
  <c r="C146" i="1"/>
  <c r="U144" i="1" s="1"/>
  <c r="U145" i="1"/>
  <c r="E145" i="1"/>
  <c r="E144" i="1"/>
  <c r="F144" i="1" s="1"/>
  <c r="C144" i="1"/>
  <c r="U143" i="1" s="1"/>
  <c r="E143" i="1"/>
  <c r="E142" i="1"/>
  <c r="F142" i="1" s="1"/>
  <c r="C142" i="1"/>
  <c r="U142" i="1" s="1"/>
  <c r="E141" i="1"/>
  <c r="E140" i="1"/>
  <c r="F140" i="1" s="1"/>
  <c r="C140" i="1"/>
  <c r="U134" i="1" s="1"/>
  <c r="E139" i="1"/>
  <c r="E138" i="1"/>
  <c r="F138" i="1" s="1"/>
  <c r="C138" i="1"/>
  <c r="U133" i="1" s="1"/>
  <c r="E137" i="1"/>
  <c r="E136" i="1"/>
  <c r="C136" i="1"/>
  <c r="U132" i="1" s="1"/>
  <c r="E135" i="1"/>
  <c r="E134" i="1"/>
  <c r="F134" i="1" s="1"/>
  <c r="K134" i="1" s="1"/>
  <c r="W131" i="1" s="1"/>
  <c r="C134" i="1"/>
  <c r="U131" i="1" s="1"/>
  <c r="E133" i="1"/>
  <c r="E132" i="1"/>
  <c r="F132" i="1" s="1"/>
  <c r="C132" i="1"/>
  <c r="E131" i="1"/>
  <c r="U130" i="1"/>
  <c r="E130" i="1"/>
  <c r="C130" i="1"/>
  <c r="U129" i="1" s="1"/>
  <c r="E129" i="1"/>
  <c r="E128" i="1"/>
  <c r="C128" i="1"/>
  <c r="U128" i="1" s="1"/>
  <c r="E127" i="1"/>
  <c r="E126" i="1"/>
  <c r="C126" i="1"/>
  <c r="U120" i="1" s="1"/>
  <c r="E125" i="1"/>
  <c r="E124" i="1"/>
  <c r="F124" i="1" s="1"/>
  <c r="C124" i="1"/>
  <c r="U119" i="1" s="1"/>
  <c r="E123" i="1"/>
  <c r="E122" i="1"/>
  <c r="F122" i="1" s="1"/>
  <c r="V118" i="1" s="1"/>
  <c r="C122" i="1"/>
  <c r="U118" i="1" s="1"/>
  <c r="E121" i="1"/>
  <c r="E120" i="1"/>
  <c r="C120" i="1"/>
  <c r="U117" i="1" s="1"/>
  <c r="E119" i="1"/>
  <c r="F118" i="1"/>
  <c r="V116" i="1" s="1"/>
  <c r="E118" i="1"/>
  <c r="C118" i="1"/>
  <c r="E117" i="1"/>
  <c r="U116" i="1"/>
  <c r="E116" i="1"/>
  <c r="F116" i="1" s="1"/>
  <c r="K116" i="1" s="1"/>
  <c r="W115" i="1" s="1"/>
  <c r="C116" i="1"/>
  <c r="U115" i="1"/>
  <c r="E115" i="1"/>
  <c r="U114" i="1"/>
  <c r="E114" i="1"/>
  <c r="C114" i="1"/>
  <c r="E113" i="1"/>
  <c r="E112" i="1"/>
  <c r="F112" i="1" s="1"/>
  <c r="C112" i="1"/>
  <c r="E111" i="1"/>
  <c r="E110" i="1"/>
  <c r="F110" i="1" s="1"/>
  <c r="C110" i="1"/>
  <c r="E109" i="1"/>
  <c r="E108" i="1"/>
  <c r="C108" i="1"/>
  <c r="E107" i="1"/>
  <c r="E106" i="1"/>
  <c r="F106" i="1" s="1"/>
  <c r="C106" i="1"/>
  <c r="E105" i="1"/>
  <c r="E104" i="1"/>
  <c r="F104" i="1" s="1"/>
  <c r="C104" i="1"/>
  <c r="E103" i="1"/>
  <c r="E102" i="1"/>
  <c r="C102" i="1"/>
  <c r="E101" i="1"/>
  <c r="E100" i="1"/>
  <c r="F100" i="1" s="1"/>
  <c r="C100" i="1"/>
  <c r="E99" i="1"/>
  <c r="E98" i="1"/>
  <c r="F98" i="1" s="1"/>
  <c r="C98" i="1"/>
  <c r="E97" i="1"/>
  <c r="E96" i="1"/>
  <c r="C96" i="1"/>
  <c r="E95" i="1"/>
  <c r="E94" i="1"/>
  <c r="F94" i="1" s="1"/>
  <c r="C94" i="1"/>
  <c r="E93" i="1"/>
  <c r="E92" i="1"/>
  <c r="F92" i="1" s="1"/>
  <c r="C92" i="1"/>
  <c r="E91" i="1"/>
  <c r="E90" i="1"/>
  <c r="C90" i="1"/>
  <c r="E89" i="1"/>
  <c r="E88" i="1"/>
  <c r="F88" i="1" s="1"/>
  <c r="C88" i="1"/>
  <c r="E87" i="1"/>
  <c r="E86" i="1"/>
  <c r="F86" i="1" s="1"/>
  <c r="C86" i="1"/>
  <c r="E85" i="1"/>
  <c r="E84" i="1"/>
  <c r="C84" i="1"/>
  <c r="U78" i="1" s="1"/>
  <c r="E83" i="1"/>
  <c r="E82" i="1"/>
  <c r="F82" i="1" s="1"/>
  <c r="C82" i="1"/>
  <c r="E81" i="1"/>
  <c r="E80" i="1"/>
  <c r="F80" i="1" s="1"/>
  <c r="K80" i="1" s="1"/>
  <c r="W76" i="1" s="1"/>
  <c r="C80" i="1"/>
  <c r="U76" i="1" s="1"/>
  <c r="E79" i="1"/>
  <c r="E78" i="1"/>
  <c r="F78" i="1" s="1"/>
  <c r="V75" i="1" s="1"/>
  <c r="C78" i="1"/>
  <c r="U75" i="1" s="1"/>
  <c r="U77" i="1"/>
  <c r="E77" i="1"/>
  <c r="E76" i="1"/>
  <c r="C76" i="1"/>
  <c r="E75" i="1"/>
  <c r="U74" i="1"/>
  <c r="E74" i="1"/>
  <c r="F74" i="1" s="1"/>
  <c r="V73" i="1" s="1"/>
  <c r="C74" i="1"/>
  <c r="U73" i="1" s="1"/>
  <c r="E73" i="1"/>
  <c r="U72" i="1"/>
  <c r="E72" i="1"/>
  <c r="F72" i="1" s="1"/>
  <c r="C72" i="1"/>
  <c r="E71" i="1"/>
  <c r="E70" i="1"/>
  <c r="F70" i="1" s="1"/>
  <c r="K70" i="1" s="1"/>
  <c r="W64" i="1" s="1"/>
  <c r="C70" i="1"/>
  <c r="U64" i="1" s="1"/>
  <c r="E69" i="1"/>
  <c r="E68" i="1"/>
  <c r="F68" i="1" s="1"/>
  <c r="C68" i="1"/>
  <c r="U63" i="1" s="1"/>
  <c r="E67" i="1"/>
  <c r="E66" i="1"/>
  <c r="F66" i="1" s="1"/>
  <c r="K66" i="1" s="1"/>
  <c r="W62" i="1" s="1"/>
  <c r="C66" i="1"/>
  <c r="U62" i="1" s="1"/>
  <c r="E65" i="1"/>
  <c r="E64" i="1"/>
  <c r="F64" i="1" s="1"/>
  <c r="V61" i="1" s="1"/>
  <c r="C64" i="1"/>
  <c r="E63" i="1"/>
  <c r="E62" i="1"/>
  <c r="F62" i="1" s="1"/>
  <c r="C62" i="1"/>
  <c r="U60" i="1" s="1"/>
  <c r="U61" i="1"/>
  <c r="E61" i="1"/>
  <c r="E60" i="1"/>
  <c r="F60" i="1" s="1"/>
  <c r="K60" i="1" s="1"/>
  <c r="W59" i="1" s="1"/>
  <c r="C60" i="1"/>
  <c r="U59" i="1" s="1"/>
  <c r="E59" i="1"/>
  <c r="E58" i="1"/>
  <c r="F58" i="1" s="1"/>
  <c r="C58" i="1"/>
  <c r="U58" i="1" s="1"/>
  <c r="E57" i="1"/>
  <c r="E56" i="1"/>
  <c r="F56" i="1" s="1"/>
  <c r="C56" i="1"/>
  <c r="U50" i="1" s="1"/>
  <c r="E55" i="1"/>
  <c r="E54" i="1"/>
  <c r="F54" i="1" s="1"/>
  <c r="C54" i="1"/>
  <c r="U49" i="1" s="1"/>
  <c r="E53" i="1"/>
  <c r="F52" i="1" s="1"/>
  <c r="E52" i="1"/>
  <c r="C52" i="1"/>
  <c r="E51" i="1"/>
  <c r="E50" i="1"/>
  <c r="F50" i="1" s="1"/>
  <c r="K50" i="1" s="1"/>
  <c r="W47" i="1" s="1"/>
  <c r="C50" i="1"/>
  <c r="U47" i="1" s="1"/>
  <c r="E49" i="1"/>
  <c r="U48" i="1"/>
  <c r="E48" i="1"/>
  <c r="F48" i="1" s="1"/>
  <c r="C48" i="1"/>
  <c r="U46" i="1" s="1"/>
  <c r="E47" i="1"/>
  <c r="F46" i="1" s="1"/>
  <c r="E46" i="1"/>
  <c r="C46" i="1"/>
  <c r="U45" i="1" s="1"/>
  <c r="E45" i="1"/>
  <c r="E44" i="1"/>
  <c r="F44" i="1" s="1"/>
  <c r="C44" i="1"/>
  <c r="U44" i="1" s="1"/>
  <c r="E43" i="1"/>
  <c r="E42" i="1"/>
  <c r="F42" i="1" s="1"/>
  <c r="C42" i="1"/>
  <c r="U36" i="1" s="1"/>
  <c r="E41" i="1"/>
  <c r="E40" i="1"/>
  <c r="F40" i="1" s="1"/>
  <c r="C40" i="1"/>
  <c r="E39" i="1"/>
  <c r="E38" i="1"/>
  <c r="F38" i="1" s="1"/>
  <c r="C38" i="1"/>
  <c r="U34" i="1" s="1"/>
  <c r="E37" i="1"/>
  <c r="E36" i="1"/>
  <c r="F36" i="1" s="1"/>
  <c r="C36" i="1"/>
  <c r="U33" i="1" s="1"/>
  <c r="U35" i="1"/>
  <c r="E35" i="1"/>
  <c r="E34" i="1"/>
  <c r="F34" i="1" s="1"/>
  <c r="C34" i="1"/>
  <c r="U32" i="1" s="1"/>
  <c r="E33" i="1"/>
  <c r="E32" i="1"/>
  <c r="F32" i="1" s="1"/>
  <c r="C32" i="1"/>
  <c r="U31" i="1" s="1"/>
  <c r="E31" i="1"/>
  <c r="E30" i="1"/>
  <c r="F30" i="1" s="1"/>
  <c r="C30" i="1"/>
  <c r="U30" i="1" s="1"/>
  <c r="E29" i="1"/>
  <c r="E28" i="1"/>
  <c r="F28" i="1" s="1"/>
  <c r="C28" i="1"/>
  <c r="U22" i="1" s="1"/>
  <c r="E27" i="1"/>
  <c r="E26" i="1"/>
  <c r="F26" i="1" s="1"/>
  <c r="C26" i="1"/>
  <c r="E25" i="1"/>
  <c r="E24" i="1"/>
  <c r="F24" i="1" s="1"/>
  <c r="C24" i="1"/>
  <c r="E23" i="1"/>
  <c r="E22" i="1"/>
  <c r="F22" i="1" s="1"/>
  <c r="C22" i="1"/>
  <c r="U19" i="1" s="1"/>
  <c r="U21" i="1"/>
  <c r="E21" i="1"/>
  <c r="U20" i="1"/>
  <c r="E20" i="1"/>
  <c r="F20" i="1" s="1"/>
  <c r="C20" i="1"/>
  <c r="E19" i="1"/>
  <c r="U18" i="1"/>
  <c r="E18" i="1"/>
  <c r="F18" i="1" s="1"/>
  <c r="C18" i="1"/>
  <c r="U17" i="1"/>
  <c r="E17" i="1"/>
  <c r="E16" i="1"/>
  <c r="F16" i="1" s="1"/>
  <c r="C16" i="1"/>
  <c r="U16" i="1" s="1"/>
  <c r="E15" i="1"/>
  <c r="F14" i="1"/>
  <c r="E14" i="1"/>
  <c r="C14" i="1"/>
  <c r="E13" i="1"/>
  <c r="E12" i="1"/>
  <c r="F12" i="1" s="1"/>
  <c r="C12" i="1"/>
  <c r="U7" i="1" s="1"/>
  <c r="E11" i="1"/>
  <c r="E10" i="1"/>
  <c r="F10" i="1" s="1"/>
  <c r="C10" i="1"/>
  <c r="U6" i="1" s="1"/>
  <c r="E9" i="1"/>
  <c r="U8" i="1"/>
  <c r="E8" i="1"/>
  <c r="F8" i="1" s="1"/>
  <c r="C8" i="1"/>
  <c r="U5" i="1" s="1"/>
  <c r="E7" i="1"/>
  <c r="E6" i="1"/>
  <c r="F6" i="1" s="1"/>
  <c r="C6" i="1"/>
  <c r="E5" i="1"/>
  <c r="U4" i="1"/>
  <c r="E4" i="1"/>
  <c r="C4" i="1"/>
  <c r="U3" i="1" s="1"/>
  <c r="E3" i="1"/>
  <c r="E2" i="1"/>
  <c r="F2" i="1" s="1"/>
  <c r="C2" i="1"/>
  <c r="U2" i="1" s="1"/>
  <c r="K124" i="1" l="1"/>
  <c r="W119" i="1" s="1"/>
  <c r="V119" i="1"/>
  <c r="K140" i="1"/>
  <c r="W134" i="1" s="1"/>
  <c r="V134" i="1"/>
  <c r="K56" i="1"/>
  <c r="W50" i="1" s="1"/>
  <c r="V50" i="1"/>
  <c r="F84" i="1"/>
  <c r="K84" i="1" s="1"/>
  <c r="W78" i="1" s="1"/>
  <c r="F102" i="1"/>
  <c r="G32" i="1" s="1"/>
  <c r="K32" i="1" s="1"/>
  <c r="W31" i="1" s="1"/>
  <c r="F130" i="1"/>
  <c r="F120" i="1"/>
  <c r="G22" i="1" s="1"/>
  <c r="K22" i="1" s="1"/>
  <c r="W19" i="1" s="1"/>
  <c r="F126" i="1"/>
  <c r="V120" i="1" s="1"/>
  <c r="K118" i="1"/>
  <c r="W116" i="1" s="1"/>
  <c r="F108" i="1"/>
  <c r="F136" i="1"/>
  <c r="V132" i="1" s="1"/>
  <c r="F90" i="1"/>
  <c r="F114" i="1"/>
  <c r="F4" i="1"/>
  <c r="F76" i="1"/>
  <c r="G34" i="1" s="1"/>
  <c r="K34" i="1" s="1"/>
  <c r="W32" i="1" s="1"/>
  <c r="F96" i="1"/>
  <c r="G12" i="1" s="1"/>
  <c r="H12" i="1" s="1"/>
  <c r="I12" i="1" s="1"/>
  <c r="K12" i="1" s="1"/>
  <c r="W7" i="1" s="1"/>
  <c r="F128" i="1"/>
  <c r="V142" i="1"/>
  <c r="K142" i="1"/>
  <c r="G28" i="1"/>
  <c r="K28" i="1" s="1"/>
  <c r="W22" i="1" s="1"/>
  <c r="V22" i="1"/>
  <c r="G10" i="1"/>
  <c r="V6" i="1"/>
  <c r="V19" i="1"/>
  <c r="V33" i="1"/>
  <c r="G36" i="1"/>
  <c r="K36" i="1" s="1"/>
  <c r="W33" i="1" s="1"/>
  <c r="V60" i="1"/>
  <c r="K62" i="1"/>
  <c r="W60" i="1" s="1"/>
  <c r="V63" i="1"/>
  <c r="K68" i="1"/>
  <c r="W63" i="1" s="1"/>
  <c r="G4" i="1"/>
  <c r="H4" i="1" s="1"/>
  <c r="I4" i="1" s="1"/>
  <c r="K4" i="1" s="1"/>
  <c r="W3" i="1" s="1"/>
  <c r="V3" i="1"/>
  <c r="V30" i="1"/>
  <c r="G30" i="1"/>
  <c r="K30" i="1" s="1"/>
  <c r="V44" i="1"/>
  <c r="K44" i="1"/>
  <c r="V130" i="1"/>
  <c r="K132" i="1"/>
  <c r="W130" i="1" s="1"/>
  <c r="K138" i="1"/>
  <c r="W133" i="1" s="1"/>
  <c r="V133" i="1"/>
  <c r="V147" i="1"/>
  <c r="K152" i="1"/>
  <c r="W147" i="1" s="1"/>
  <c r="G18" i="1"/>
  <c r="K18" i="1" s="1"/>
  <c r="W17" i="1" s="1"/>
  <c r="V17" i="1"/>
  <c r="K136" i="1"/>
  <c r="W132" i="1" s="1"/>
  <c r="V7" i="1"/>
  <c r="V144" i="1"/>
  <c r="K146" i="1"/>
  <c r="W144" i="1" s="1"/>
  <c r="V2" i="1"/>
  <c r="G2" i="1"/>
  <c r="H2" i="1" s="1"/>
  <c r="I2" i="1" s="1"/>
  <c r="K2" i="1" s="1"/>
  <c r="V32" i="1"/>
  <c r="K54" i="1"/>
  <c r="W49" i="1" s="1"/>
  <c r="V49" i="1"/>
  <c r="G16" i="1"/>
  <c r="K16" i="1" s="1"/>
  <c r="V16" i="1"/>
  <c r="K150" i="1"/>
  <c r="W146" i="1" s="1"/>
  <c r="V146" i="1"/>
  <c r="K144" i="1"/>
  <c r="W143" i="1" s="1"/>
  <c r="V143" i="1"/>
  <c r="V4" i="1"/>
  <c r="G6" i="1"/>
  <c r="H6" i="1" s="1"/>
  <c r="I6" i="1" s="1"/>
  <c r="K6" i="1" s="1"/>
  <c r="W4" i="1" s="1"/>
  <c r="G24" i="1"/>
  <c r="K24" i="1" s="1"/>
  <c r="W20" i="1" s="1"/>
  <c r="V20" i="1"/>
  <c r="V31" i="1"/>
  <c r="V34" i="1"/>
  <c r="G38" i="1"/>
  <c r="K38" i="1" s="1"/>
  <c r="W34" i="1" s="1"/>
  <c r="V58" i="1"/>
  <c r="K58" i="1"/>
  <c r="V114" i="1"/>
  <c r="K114" i="1"/>
  <c r="K130" i="1"/>
  <c r="W129" i="1" s="1"/>
  <c r="V129" i="1"/>
  <c r="V5" i="1"/>
  <c r="G8" i="1"/>
  <c r="H8" i="1" s="1"/>
  <c r="I8" i="1" s="1"/>
  <c r="K8" i="1" s="1"/>
  <c r="W5" i="1" s="1"/>
  <c r="V46" i="1"/>
  <c r="K48" i="1"/>
  <c r="W46" i="1" s="1"/>
  <c r="V36" i="1"/>
  <c r="G42" i="1"/>
  <c r="K42" i="1" s="1"/>
  <c r="W36" i="1" s="1"/>
  <c r="V74" i="1"/>
  <c r="K76" i="1"/>
  <c r="W74" i="1" s="1"/>
  <c r="V128" i="1"/>
  <c r="K128" i="1"/>
  <c r="G14" i="1"/>
  <c r="H14" i="1" s="1"/>
  <c r="I14" i="1" s="1"/>
  <c r="K14" i="1" s="1"/>
  <c r="W8" i="1" s="1"/>
  <c r="G20" i="1"/>
  <c r="K20" i="1" s="1"/>
  <c r="W18" i="1" s="1"/>
  <c r="V18" i="1"/>
  <c r="V21" i="1"/>
  <c r="G26" i="1"/>
  <c r="K26" i="1" s="1"/>
  <c r="W21" i="1" s="1"/>
  <c r="V35" i="1"/>
  <c r="G40" i="1"/>
  <c r="K40" i="1" s="1"/>
  <c r="W35" i="1" s="1"/>
  <c r="K46" i="1"/>
  <c r="W45" i="1" s="1"/>
  <c r="V45" i="1"/>
  <c r="V48" i="1"/>
  <c r="K52" i="1"/>
  <c r="W48" i="1" s="1"/>
  <c r="V72" i="1"/>
  <c r="K72" i="1"/>
  <c r="V77" i="1"/>
  <c r="K82" i="1"/>
  <c r="W77" i="1" s="1"/>
  <c r="V8" i="1"/>
  <c r="V59" i="1"/>
  <c r="V47" i="1"/>
  <c r="K78" i="1"/>
  <c r="W75" i="1" s="1"/>
  <c r="V131" i="1"/>
  <c r="K64" i="1"/>
  <c r="W61" i="1" s="1"/>
  <c r="K74" i="1"/>
  <c r="W73" i="1" s="1"/>
  <c r="K122" i="1"/>
  <c r="W118" i="1" s="1"/>
  <c r="K148" i="1"/>
  <c r="W145" i="1" s="1"/>
  <c r="V76" i="1"/>
  <c r="V115" i="1"/>
  <c r="V64" i="1"/>
  <c r="V148" i="1"/>
  <c r="V62" i="1"/>
  <c r="K126" i="1" l="1"/>
  <c r="W120" i="1" s="1"/>
  <c r="V117" i="1"/>
  <c r="K120" i="1"/>
  <c r="W117" i="1" s="1"/>
  <c r="V78" i="1"/>
  <c r="H10" i="1"/>
  <c r="I10" i="1" s="1"/>
  <c r="K10" i="1" s="1"/>
  <c r="W6" i="1" s="1"/>
  <c r="W44" i="1"/>
  <c r="L44" i="1"/>
  <c r="X44" i="1" s="1"/>
  <c r="Z5" i="1" s="1"/>
  <c r="W30" i="1"/>
  <c r="L30" i="1"/>
  <c r="X30" i="1" s="1"/>
  <c r="Z4" i="1" s="1"/>
  <c r="W58" i="1"/>
  <c r="L58" i="1"/>
  <c r="X58" i="1" s="1"/>
  <c r="Z6" i="1" s="1"/>
  <c r="L16" i="1"/>
  <c r="X16" i="1" s="1"/>
  <c r="Z3" i="1" s="1"/>
  <c r="W16" i="1"/>
  <c r="L114" i="1"/>
  <c r="X114" i="1" s="1"/>
  <c r="Z7" i="1" s="1"/>
  <c r="W114" i="1"/>
  <c r="W142" i="1"/>
  <c r="L142" i="1"/>
  <c r="X142" i="1" s="1"/>
  <c r="W72" i="1"/>
  <c r="L72" i="1"/>
  <c r="X72" i="1" s="1"/>
  <c r="Z10" i="1" s="1"/>
  <c r="W128" i="1"/>
  <c r="L128" i="1"/>
  <c r="X128" i="1" s="1"/>
  <c r="Z8" i="1" s="1"/>
  <c r="L2" i="1"/>
  <c r="X2" i="1" s="1"/>
  <c r="Z2" i="1" s="1"/>
  <c r="W2" i="1"/>
</calcChain>
</file>

<file path=xl/sharedStrings.xml><?xml version="1.0" encoding="utf-8"?>
<sst xmlns="http://schemas.openxmlformats.org/spreadsheetml/2006/main" count="371" uniqueCount="197">
  <si>
    <t>Sample Name</t>
  </si>
  <si>
    <t>Avg (ng/L)</t>
  </si>
  <si>
    <t>Flow (L)</t>
  </si>
  <si>
    <t>Mass load (mg/day)</t>
  </si>
  <si>
    <t>Avg mg/day</t>
  </si>
  <si>
    <t>PNML mg/day per 1000 weekly avg</t>
  </si>
  <si>
    <t>Location</t>
  </si>
  <si>
    <t>Notes</t>
  </si>
  <si>
    <t>Day</t>
  </si>
  <si>
    <t>Concentration (ng/L)</t>
  </si>
  <si>
    <t>Mass Load (mg/day)</t>
  </si>
  <si>
    <t>PNML (mg/day per 1000 people)</t>
  </si>
  <si>
    <t>PNML avg</t>
  </si>
  <si>
    <t>6t1</t>
  </si>
  <si>
    <t>Area 1</t>
  </si>
  <si>
    <t>Area 1 sub me01, dt, carver</t>
  </si>
  <si>
    <t>Monday</t>
  </si>
  <si>
    <t>6t1a</t>
  </si>
  <si>
    <t>Area 2 sub spence</t>
  </si>
  <si>
    <t>Tuesday</t>
  </si>
  <si>
    <t>7t1</t>
  </si>
  <si>
    <t>Area 3 sub me02 and guad</t>
  </si>
  <si>
    <t>Wednesday</t>
  </si>
  <si>
    <t>7t1a</t>
  </si>
  <si>
    <t>Me02 15% to area 1 and 85% to area 3</t>
  </si>
  <si>
    <t>Thursday</t>
  </si>
  <si>
    <t>8t1</t>
  </si>
  <si>
    <t>mdl</t>
  </si>
  <si>
    <t>ng/l</t>
  </si>
  <si>
    <t>Friday</t>
  </si>
  <si>
    <t>8t1a</t>
  </si>
  <si>
    <t>Saturday</t>
  </si>
  <si>
    <t>9t1</t>
  </si>
  <si>
    <t>What changed? More subtractions and different populations.</t>
  </si>
  <si>
    <t>Sunday</t>
  </si>
  <si>
    <t>9t1a</t>
  </si>
  <si>
    <t>10t1</t>
  </si>
  <si>
    <t>10t1a</t>
  </si>
  <si>
    <t>11t1</t>
  </si>
  <si>
    <t>11t1a</t>
  </si>
  <si>
    <t>12t1</t>
  </si>
  <si>
    <t>12t1a</t>
  </si>
  <si>
    <t>6t2</t>
  </si>
  <si>
    <t>Area 2</t>
  </si>
  <si>
    <t>6t2a</t>
  </si>
  <si>
    <t>7t2</t>
  </si>
  <si>
    <t>7t2a</t>
  </si>
  <si>
    <t>8t2</t>
  </si>
  <si>
    <t>8t2a</t>
  </si>
  <si>
    <t>9t2</t>
  </si>
  <si>
    <t>9t2a</t>
  </si>
  <si>
    <t>10t2</t>
  </si>
  <si>
    <t>10t2a</t>
  </si>
  <si>
    <t>11t2</t>
  </si>
  <si>
    <t>11t2a</t>
  </si>
  <si>
    <t>12t2</t>
  </si>
  <si>
    <t>12t2a</t>
  </si>
  <si>
    <t>6t3</t>
  </si>
  <si>
    <t>Area 3</t>
  </si>
  <si>
    <t>6t3a</t>
  </si>
  <si>
    <t>7t3</t>
  </si>
  <si>
    <t>7t3a</t>
  </si>
  <si>
    <t>8t3</t>
  </si>
  <si>
    <t>8t3a</t>
  </si>
  <si>
    <t>9t3</t>
  </si>
  <si>
    <t>9t3a</t>
  </si>
  <si>
    <t>10t3</t>
  </si>
  <si>
    <t>10t3a</t>
  </si>
  <si>
    <t>11t3</t>
  </si>
  <si>
    <t>11t3a</t>
  </si>
  <si>
    <t>12t3</t>
  </si>
  <si>
    <t>12t3a</t>
  </si>
  <si>
    <t>6t4</t>
  </si>
  <si>
    <t>Area 4</t>
  </si>
  <si>
    <t>6t4a</t>
  </si>
  <si>
    <t>7t4</t>
  </si>
  <si>
    <t>7t4a</t>
  </si>
  <si>
    <t>8t4</t>
  </si>
  <si>
    <t>8t4a</t>
  </si>
  <si>
    <t>9t4</t>
  </si>
  <si>
    <t>9t4a</t>
  </si>
  <si>
    <t>10t4</t>
  </si>
  <si>
    <t>10t4a</t>
  </si>
  <si>
    <t>11t4</t>
  </si>
  <si>
    <t>11t4a</t>
  </si>
  <si>
    <t>12t4</t>
  </si>
  <si>
    <t>12t4a</t>
  </si>
  <si>
    <t>6t5</t>
  </si>
  <si>
    <t>Area 5</t>
  </si>
  <si>
    <t>6t5a</t>
  </si>
  <si>
    <t>7t5</t>
  </si>
  <si>
    <t>7t5a</t>
  </si>
  <si>
    <t>8t5</t>
  </si>
  <si>
    <t>8t5a</t>
  </si>
  <si>
    <t>9t5</t>
  </si>
  <si>
    <t>9t5a</t>
  </si>
  <si>
    <t>10t5</t>
  </si>
  <si>
    <t>10t5a</t>
  </si>
  <si>
    <t>11t5</t>
  </si>
  <si>
    <t>11t5a</t>
  </si>
  <si>
    <t>12t5</t>
  </si>
  <si>
    <t>12t5a</t>
  </si>
  <si>
    <t>6g</t>
  </si>
  <si>
    <t>Guad</t>
  </si>
  <si>
    <t>6ga</t>
  </si>
  <si>
    <t>7g</t>
  </si>
  <si>
    <t>7ga</t>
  </si>
  <si>
    <t>8g</t>
  </si>
  <si>
    <t>8ga</t>
  </si>
  <si>
    <t>9g</t>
  </si>
  <si>
    <t>9ga</t>
  </si>
  <si>
    <t>10g</t>
  </si>
  <si>
    <t>10ga</t>
  </si>
  <si>
    <t>11g</t>
  </si>
  <si>
    <t>11ga</t>
  </si>
  <si>
    <t>12g</t>
  </si>
  <si>
    <t>12ga</t>
  </si>
  <si>
    <t>6m1</t>
  </si>
  <si>
    <t>6m1a</t>
  </si>
  <si>
    <t>7m1</t>
  </si>
  <si>
    <t>7m1a</t>
  </si>
  <si>
    <t>8m1</t>
  </si>
  <si>
    <t>8m1a</t>
  </si>
  <si>
    <t>9m1</t>
  </si>
  <si>
    <t>9m1a</t>
  </si>
  <si>
    <t>10m1</t>
  </si>
  <si>
    <t>10m1a</t>
  </si>
  <si>
    <t>11m1</t>
  </si>
  <si>
    <t>11m1a</t>
  </si>
  <si>
    <t>12m1</t>
  </si>
  <si>
    <t>12m1a</t>
  </si>
  <si>
    <t>6m2</t>
  </si>
  <si>
    <t>6m2a</t>
  </si>
  <si>
    <t>7m2</t>
  </si>
  <si>
    <t>7m2a</t>
  </si>
  <si>
    <t>8m2</t>
  </si>
  <si>
    <t>8m2a</t>
  </si>
  <si>
    <t>9m2</t>
  </si>
  <si>
    <t>9m2a</t>
  </si>
  <si>
    <t>10m2</t>
  </si>
  <si>
    <t>10m2a</t>
  </si>
  <si>
    <t>11m2</t>
  </si>
  <si>
    <t>11m2a</t>
  </si>
  <si>
    <t>12m2</t>
  </si>
  <si>
    <t>12m2a</t>
  </si>
  <si>
    <t>6s</t>
  </si>
  <si>
    <t>Spence</t>
  </si>
  <si>
    <t>6sa</t>
  </si>
  <si>
    <t>7s</t>
  </si>
  <si>
    <t>7sa</t>
  </si>
  <si>
    <t>8s</t>
  </si>
  <si>
    <t>8sa</t>
  </si>
  <si>
    <t>9s</t>
  </si>
  <si>
    <t>9sa</t>
  </si>
  <si>
    <t>10s</t>
  </si>
  <si>
    <t>10sa</t>
  </si>
  <si>
    <t>11s</t>
  </si>
  <si>
    <t>11sa</t>
  </si>
  <si>
    <t>12s</t>
  </si>
  <si>
    <t>12sa</t>
  </si>
  <si>
    <t>6dt</t>
  </si>
  <si>
    <t>Downtown</t>
  </si>
  <si>
    <t>6dta</t>
  </si>
  <si>
    <t>7dt</t>
  </si>
  <si>
    <t>7dta</t>
  </si>
  <si>
    <t>8dt</t>
  </si>
  <si>
    <t>8dta</t>
  </si>
  <si>
    <t>9dt</t>
  </si>
  <si>
    <t>9dta</t>
  </si>
  <si>
    <t>10dt</t>
  </si>
  <si>
    <t>10dta</t>
  </si>
  <si>
    <t>11dt</t>
  </si>
  <si>
    <t>11dta</t>
  </si>
  <si>
    <t>12dt</t>
  </si>
  <si>
    <t>12dta</t>
  </si>
  <si>
    <t>6cv</t>
  </si>
  <si>
    <t>Carver</t>
  </si>
  <si>
    <t>6cva</t>
  </si>
  <si>
    <t>7cv</t>
  </si>
  <si>
    <t>7cva</t>
  </si>
  <si>
    <t>8cv</t>
  </si>
  <si>
    <t>8cva</t>
  </si>
  <si>
    <t>9cv</t>
  </si>
  <si>
    <t>9cva</t>
  </si>
  <si>
    <t>10cv</t>
  </si>
  <si>
    <t>10cva</t>
  </si>
  <si>
    <t>11cv</t>
  </si>
  <si>
    <t>11cva</t>
  </si>
  <si>
    <t>12cv</t>
  </si>
  <si>
    <t>12cva</t>
  </si>
  <si>
    <t>ng/L in sample</t>
  </si>
  <si>
    <t>Population</t>
  </si>
  <si>
    <t>Pop Normalized Mass Load (PNML) mg/day per 1000</t>
  </si>
  <si>
    <t>Sub Part 3 (mg/day)</t>
  </si>
  <si>
    <t>Sub Part 2 (mg/day)</t>
  </si>
  <si>
    <t>Sub Part 1 (mg/day)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</si>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</sst>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4"/>
      <name val="Calibri (Body)"/>
    </font>
    <font>
      <sz val="11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3" fillId="0" borderId="1" xfId="1" applyNumberFormat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3" fontId="4" fillId="0" borderId="1" xfId="1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1" xfId="0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vertical="center"/>
    </xf>
    <xf numFmtId="4" fontId="0" fillId="0" borderId="1" xfId="0" applyNumberFormat="1" applyFont="1" applyBorder="1" applyAlignment="1">
      <alignment vertical="center"/>
    </xf>
    <xf numFmtId="4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2" fontId="0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" fontId="0" fillId="0" borderId="0" xfId="0" applyNumberFormat="1" applyFont="1" applyAlignment="1">
      <alignment vertical="center"/>
    </xf>
  </cellXfs>
  <cellStyles count="2">
    <cellStyle name="Normal" xfId="0" builtinId="0"/>
    <cellStyle name="Normal 2" xfId="1" xr:uid="{F6FDC46A-C547-0045-9FA5-665ADE3CE6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60EC-6048-D147-8705-DE128E657CFC}">
  <sheetPr>
    <tabColor rgb="FF7030A0"/>
  </sheetPr>
  <dimension ref="A1:AI155"/>
  <sheetViews>
    <sheetView tabSelected="1" zoomScale="93" zoomScaleNormal="82" workbookViewId="0">
      <selection activeCell="I14" sqref="I14"/>
    </sheetView>
  </sheetViews>
  <sheetFormatPr baseColWidth="10" defaultColWidth="11.5" defaultRowHeight="15" x14ac:dyDescent="0.2"/>
  <cols>
    <col min="1" max="1" width="13.5" style="1" bestFit="1" customWidth="1"/>
    <col min="2" max="2" width="13.1640625" style="2" bestFit="1" customWidth="1"/>
    <col min="3" max="3" width="13.1640625" style="3" customWidth="1"/>
    <col min="4" max="4" width="20.83203125" style="4" customWidth="1"/>
    <col min="5" max="5" width="17.83203125" style="4" customWidth="1"/>
    <col min="6" max="6" width="13.1640625" style="5" customWidth="1"/>
    <col min="7" max="7" width="15.83203125" style="6" bestFit="1" customWidth="1"/>
    <col min="8" max="9" width="15.83203125" style="8" bestFit="1" customWidth="1"/>
    <col min="10" max="10" width="11.5" style="4"/>
    <col min="11" max="11" width="41.1640625" style="24" bestFit="1" customWidth="1"/>
    <col min="12" max="12" width="32.1640625" style="6" bestFit="1" customWidth="1"/>
    <col min="13" max="13" width="11.5" style="6"/>
    <col min="14" max="18" width="11.5" style="8"/>
    <col min="19" max="20" width="11.5" style="46"/>
    <col min="21" max="22" width="17" style="46" bestFit="1" customWidth="1"/>
    <col min="23" max="23" width="27.1640625" style="46" bestFit="1" customWidth="1"/>
    <col min="24" max="24" width="11.5" style="46"/>
    <col min="25" max="25" width="11.5" style="8"/>
    <col min="26" max="26" width="11.5" style="46"/>
    <col min="27" max="29" width="11.5" style="8"/>
    <col min="36" max="16384" width="11.5" style="8"/>
  </cols>
  <sheetData>
    <row r="1" spans="1:26" x14ac:dyDescent="0.2">
      <c r="A1" s="1" t="s">
        <v>0</v>
      </c>
      <c r="B1" s="2" t="s">
        <v>190</v>
      </c>
      <c r="C1" s="3" t="s">
        <v>1</v>
      </c>
      <c r="D1" s="4" t="s">
        <v>2</v>
      </c>
      <c r="E1" s="4" t="s">
        <v>3</v>
      </c>
      <c r="F1" s="5" t="s">
        <v>4</v>
      </c>
      <c r="G1" s="6" t="s">
        <v>195</v>
      </c>
      <c r="H1" s="6" t="s">
        <v>194</v>
      </c>
      <c r="I1" s="7" t="s">
        <v>193</v>
      </c>
      <c r="J1" s="4" t="s">
        <v>191</v>
      </c>
      <c r="K1" s="24" t="s">
        <v>192</v>
      </c>
      <c r="L1" s="6" t="s">
        <v>5</v>
      </c>
      <c r="M1" s="6" t="s">
        <v>6</v>
      </c>
      <c r="O1" s="8" t="s">
        <v>7</v>
      </c>
      <c r="S1" s="40" t="s">
        <v>6</v>
      </c>
      <c r="T1" s="40" t="s">
        <v>8</v>
      </c>
      <c r="U1" s="41" t="s">
        <v>9</v>
      </c>
      <c r="V1" s="40" t="s">
        <v>10</v>
      </c>
      <c r="W1" s="40" t="s">
        <v>11</v>
      </c>
      <c r="X1" s="42" t="s">
        <v>12</v>
      </c>
    </row>
    <row r="2" spans="1:26" s="18" customFormat="1" x14ac:dyDescent="0.2">
      <c r="A2" s="9" t="s">
        <v>13</v>
      </c>
      <c r="B2" s="10">
        <v>38.939634829758546</v>
      </c>
      <c r="C2" s="11">
        <f>AVERAGE(B2:B3)</f>
        <v>42.279782374318629</v>
      </c>
      <c r="D2" s="12">
        <v>58376509.760160014</v>
      </c>
      <c r="E2" s="12">
        <f t="shared" ref="E2:E65" si="0">(B2*D2)/1000000</f>
        <v>2273.1599726964664</v>
      </c>
      <c r="F2" s="13">
        <f>AVERAGE(E2:E3)</f>
        <v>2468.1461284318525</v>
      </c>
      <c r="G2" s="12">
        <f>(F2-F86)-(F100*0.15)</f>
        <v>834.84686113756061</v>
      </c>
      <c r="H2" s="14">
        <f>G2-F128</f>
        <v>650.99321077210379</v>
      </c>
      <c r="I2" s="15">
        <f>H2-F142</f>
        <v>396.98662269200508</v>
      </c>
      <c r="J2" s="12">
        <v>142520</v>
      </c>
      <c r="K2" s="16">
        <f>(I2/J2)*1000</f>
        <v>2.7854800918608271</v>
      </c>
      <c r="L2" s="16">
        <f>AVERAGE(K2:K14)</f>
        <v>6.1479354103952835</v>
      </c>
      <c r="M2" s="17" t="s">
        <v>14</v>
      </c>
      <c r="O2" s="18" t="s">
        <v>15</v>
      </c>
      <c r="S2" s="40" t="s">
        <v>14</v>
      </c>
      <c r="T2" s="40" t="s">
        <v>16</v>
      </c>
      <c r="U2" s="41">
        <f>C2</f>
        <v>42.279782374318629</v>
      </c>
      <c r="V2" s="43">
        <f>F2</f>
        <v>2468.1461284318525</v>
      </c>
      <c r="W2" s="44">
        <f>K2</f>
        <v>2.7854800918608271</v>
      </c>
      <c r="X2" s="45">
        <f>L2</f>
        <v>6.1479354103952835</v>
      </c>
      <c r="Z2" s="49">
        <f>X2</f>
        <v>6.1479354103952835</v>
      </c>
    </row>
    <row r="3" spans="1:26" s="18" customFormat="1" x14ac:dyDescent="0.2">
      <c r="A3" s="9" t="s">
        <v>17</v>
      </c>
      <c r="B3" s="10">
        <v>45.619929918878704</v>
      </c>
      <c r="C3" s="11"/>
      <c r="D3" s="12">
        <v>58376509.760160014</v>
      </c>
      <c r="E3" s="12">
        <f t="shared" si="0"/>
        <v>2663.1322841672386</v>
      </c>
      <c r="F3" s="13"/>
      <c r="G3" s="12"/>
      <c r="H3" s="14"/>
      <c r="I3" s="15"/>
      <c r="J3" s="12"/>
      <c r="K3" s="16"/>
      <c r="L3" s="17"/>
      <c r="M3" s="17"/>
      <c r="O3" s="18" t="s">
        <v>18</v>
      </c>
      <c r="S3" s="40" t="s">
        <v>14</v>
      </c>
      <c r="T3" s="40" t="s">
        <v>19</v>
      </c>
      <c r="U3" s="41">
        <f>C4</f>
        <v>39.733331028314332</v>
      </c>
      <c r="V3" s="43">
        <f>F4</f>
        <v>2303.8459719106213</v>
      </c>
      <c r="W3" s="44">
        <f>K4</f>
        <v>8.5980379057872813</v>
      </c>
      <c r="X3" s="42"/>
      <c r="Z3" s="49">
        <f>X16</f>
        <v>7.6027890543772996</v>
      </c>
    </row>
    <row r="4" spans="1:26" s="18" customFormat="1" x14ac:dyDescent="0.2">
      <c r="A4" s="9" t="s">
        <v>20</v>
      </c>
      <c r="B4" s="10">
        <v>43.226808616963034</v>
      </c>
      <c r="C4" s="11">
        <f>AVERAGE(B4:B5)</f>
        <v>39.733331028314332</v>
      </c>
      <c r="D4" s="12">
        <v>57982703.999039993</v>
      </c>
      <c r="E4" s="12">
        <f t="shared" si="0"/>
        <v>2506.4072488605188</v>
      </c>
      <c r="F4" s="13">
        <f>AVERAGE(E4:E5)</f>
        <v>2303.8459719106213</v>
      </c>
      <c r="G4" s="12">
        <f>(F4-F88)-(F102*0.15)</f>
        <v>1526.9177215748923</v>
      </c>
      <c r="H4" s="14">
        <f>G4-F130</f>
        <v>1440.4333687015328</v>
      </c>
      <c r="I4" s="15">
        <f>H4-F144</f>
        <v>1225.3923623328033</v>
      </c>
      <c r="J4" s="12">
        <v>142520</v>
      </c>
      <c r="K4" s="16">
        <f>(I4/J4)*1000</f>
        <v>8.5980379057872813</v>
      </c>
      <c r="L4" s="17"/>
      <c r="M4" s="17"/>
      <c r="O4" s="18" t="s">
        <v>21</v>
      </c>
      <c r="S4" s="40" t="s">
        <v>14</v>
      </c>
      <c r="T4" s="40" t="s">
        <v>22</v>
      </c>
      <c r="U4" s="41">
        <f>C6</f>
        <v>38.385260855861382</v>
      </c>
      <c r="V4" s="43">
        <f>F6</f>
        <v>2221.8221878923068</v>
      </c>
      <c r="W4" s="44">
        <f>K6</f>
        <v>4.4589567151634109</v>
      </c>
      <c r="X4" s="42"/>
      <c r="Z4" s="49">
        <f>X30</f>
        <v>12.591690358059767</v>
      </c>
    </row>
    <row r="5" spans="1:26" s="18" customFormat="1" x14ac:dyDescent="0.2">
      <c r="A5" s="9" t="s">
        <v>23</v>
      </c>
      <c r="B5" s="10">
        <v>36.23985343966563</v>
      </c>
      <c r="C5" s="11"/>
      <c r="D5" s="12">
        <v>57982703.999039993</v>
      </c>
      <c r="E5" s="12">
        <f t="shared" si="0"/>
        <v>2101.2846949607238</v>
      </c>
      <c r="F5" s="13"/>
      <c r="G5" s="12"/>
      <c r="H5" s="14"/>
      <c r="I5" s="15"/>
      <c r="J5" s="12"/>
      <c r="K5" s="16"/>
      <c r="L5" s="17"/>
      <c r="M5" s="17"/>
      <c r="O5" s="18" t="s">
        <v>24</v>
      </c>
      <c r="S5" s="40" t="s">
        <v>14</v>
      </c>
      <c r="T5" s="40" t="s">
        <v>25</v>
      </c>
      <c r="U5" s="41">
        <f>C8</f>
        <v>42.06529950960325</v>
      </c>
      <c r="V5" s="43">
        <f>F8</f>
        <v>2437.3535861027481</v>
      </c>
      <c r="W5" s="44">
        <f>K8</f>
        <v>4.5859477823781294</v>
      </c>
      <c r="X5" s="42"/>
      <c r="Z5" s="49">
        <f>X44</f>
        <v>5.3134453871428224</v>
      </c>
    </row>
    <row r="6" spans="1:26" s="18" customFormat="1" x14ac:dyDescent="0.2">
      <c r="A6" s="9" t="s">
        <v>26</v>
      </c>
      <c r="B6" s="10">
        <v>36.739029131104658</v>
      </c>
      <c r="C6" s="11">
        <f>AVERAGE(B6:B7)</f>
        <v>38.385260855861382</v>
      </c>
      <c r="D6" s="12">
        <v>57882169.83168</v>
      </c>
      <c r="E6" s="12">
        <f t="shared" si="0"/>
        <v>2126.534723617639</v>
      </c>
      <c r="F6" s="13">
        <f>AVERAGE(E6:E7)</f>
        <v>2221.8221878923068</v>
      </c>
      <c r="G6" s="12">
        <f>(F6-F90)-(F104*0.15)</f>
        <v>983.02658877927229</v>
      </c>
      <c r="H6" s="14">
        <f>G6-F132</f>
        <v>885.97383493770599</v>
      </c>
      <c r="I6" s="15">
        <f>H6-F146</f>
        <v>635.49051104508942</v>
      </c>
      <c r="J6" s="12">
        <v>142520</v>
      </c>
      <c r="K6" s="16">
        <f>(I6/J6)*1000</f>
        <v>4.4589567151634109</v>
      </c>
      <c r="L6" s="17"/>
      <c r="M6" s="17"/>
      <c r="O6" s="18" t="s">
        <v>27</v>
      </c>
      <c r="P6" s="18">
        <v>0.2</v>
      </c>
      <c r="Q6" s="18" t="s">
        <v>28</v>
      </c>
      <c r="S6" s="40" t="s">
        <v>14</v>
      </c>
      <c r="T6" s="40" t="s">
        <v>29</v>
      </c>
      <c r="U6" s="41">
        <f>C10</f>
        <v>52.440827768895687</v>
      </c>
      <c r="V6" s="43">
        <f>F10</f>
        <v>2978.997349841864</v>
      </c>
      <c r="W6" s="44">
        <f>K10</f>
        <v>6.9441100176950155</v>
      </c>
      <c r="X6" s="42"/>
      <c r="Z6" s="49">
        <f>X58</f>
        <v>2.7214668958171715</v>
      </c>
    </row>
    <row r="7" spans="1:26" s="18" customFormat="1" x14ac:dyDescent="0.2">
      <c r="A7" s="9" t="s">
        <v>30</v>
      </c>
      <c r="B7" s="10">
        <v>40.031492580618107</v>
      </c>
      <c r="C7" s="11"/>
      <c r="D7" s="12">
        <v>57882169.83168</v>
      </c>
      <c r="E7" s="12">
        <f t="shared" si="0"/>
        <v>2317.1096521669751</v>
      </c>
      <c r="F7" s="13"/>
      <c r="G7" s="12"/>
      <c r="H7" s="14"/>
      <c r="I7" s="15"/>
      <c r="J7" s="12"/>
      <c r="K7" s="16"/>
      <c r="L7" s="17"/>
      <c r="M7" s="17"/>
      <c r="S7" s="40" t="s">
        <v>14</v>
      </c>
      <c r="T7" s="40" t="s">
        <v>31</v>
      </c>
      <c r="U7" s="41">
        <f>C12</f>
        <v>56.612137204613717</v>
      </c>
      <c r="V7" s="43">
        <f>F12</f>
        <v>3217.1730217363538</v>
      </c>
      <c r="W7" s="44">
        <f>K12</f>
        <v>8.3292056618004704</v>
      </c>
      <c r="X7" s="42"/>
      <c r="Z7" s="49">
        <f>X114</f>
        <v>4.5926008562415319</v>
      </c>
    </row>
    <row r="8" spans="1:26" s="18" customFormat="1" x14ac:dyDescent="0.2">
      <c r="A8" s="9" t="s">
        <v>32</v>
      </c>
      <c r="B8" s="10">
        <v>44.682028551993348</v>
      </c>
      <c r="C8" s="11">
        <f>AVERAGE(B8:B9)</f>
        <v>42.06529950960325</v>
      </c>
      <c r="D8" s="12">
        <v>57942142.68096</v>
      </c>
      <c r="E8" s="12">
        <f t="shared" si="0"/>
        <v>2588.9724736343269</v>
      </c>
      <c r="F8" s="13">
        <f>AVERAGE(E8:E9)</f>
        <v>2437.3535861027481</v>
      </c>
      <c r="G8" s="12">
        <f>(F8-F92)-(F106*0.15)</f>
        <v>1098.779675654838</v>
      </c>
      <c r="H8" s="14">
        <f>G8-F134</f>
        <v>978.31106894179379</v>
      </c>
      <c r="I8" s="15">
        <f>H8-F148</f>
        <v>653.58927794453098</v>
      </c>
      <c r="J8" s="12">
        <v>142520</v>
      </c>
      <c r="K8" s="16">
        <f>(I8/J8)*1000</f>
        <v>4.5859477823781294</v>
      </c>
      <c r="L8" s="17"/>
      <c r="M8" s="17"/>
      <c r="O8" s="8" t="s">
        <v>33</v>
      </c>
      <c r="S8" s="40" t="s">
        <v>14</v>
      </c>
      <c r="T8" s="40" t="s">
        <v>34</v>
      </c>
      <c r="U8" s="41">
        <f>C14</f>
        <v>49.890995022634577</v>
      </c>
      <c r="V8" s="43">
        <f>F14</f>
        <v>2865.88607711955</v>
      </c>
      <c r="W8" s="44">
        <f>K14</f>
        <v>7.3338096980818461</v>
      </c>
      <c r="X8" s="42"/>
      <c r="Z8" s="49">
        <f>X128</f>
        <v>14.760582821080783</v>
      </c>
    </row>
    <row r="9" spans="1:26" s="18" customFormat="1" x14ac:dyDescent="0.2">
      <c r="A9" s="9" t="s">
        <v>35</v>
      </c>
      <c r="B9" s="10">
        <v>39.448570467213152</v>
      </c>
      <c r="C9" s="11"/>
      <c r="D9" s="12">
        <v>57942142.68096</v>
      </c>
      <c r="E9" s="12">
        <f t="shared" si="0"/>
        <v>2285.7346985711692</v>
      </c>
      <c r="F9" s="13"/>
      <c r="G9" s="12"/>
      <c r="H9" s="14"/>
      <c r="I9" s="15"/>
      <c r="J9" s="12"/>
      <c r="K9" s="16"/>
      <c r="L9" s="17"/>
      <c r="M9" s="17"/>
      <c r="S9" s="46"/>
      <c r="T9" s="46"/>
      <c r="U9" s="46"/>
      <c r="V9" s="46"/>
      <c r="W9" s="46"/>
      <c r="X9" s="46"/>
      <c r="Z9" s="46"/>
    </row>
    <row r="10" spans="1:26" s="18" customFormat="1" x14ac:dyDescent="0.2">
      <c r="A10" s="9" t="s">
        <v>36</v>
      </c>
      <c r="B10" s="10">
        <v>53.225871314602358</v>
      </c>
      <c r="C10" s="11">
        <f>AVERAGE(B10:B11)</f>
        <v>52.440827768895687</v>
      </c>
      <c r="D10" s="12">
        <v>56806833.083760001</v>
      </c>
      <c r="E10" s="12">
        <f t="shared" si="0"/>
        <v>3023.5931875063056</v>
      </c>
      <c r="F10" s="13">
        <f>AVERAGE(E10:E11)</f>
        <v>2978.997349841864</v>
      </c>
      <c r="G10" s="12">
        <f>(F10-F94)-(F108*0.15)</f>
        <v>1423.5459766357073</v>
      </c>
      <c r="H10" s="14">
        <f>G10-F136</f>
        <v>1309.1956159860554</v>
      </c>
      <c r="I10" s="15">
        <f>H10-F150</f>
        <v>989.67455972189362</v>
      </c>
      <c r="J10" s="12">
        <v>142520</v>
      </c>
      <c r="K10" s="16">
        <f>(I10/J10)*1000</f>
        <v>6.9441100176950155</v>
      </c>
      <c r="L10" s="17"/>
      <c r="M10" s="17"/>
      <c r="S10" s="46"/>
      <c r="T10" s="46"/>
      <c r="U10" s="47"/>
      <c r="V10" s="46"/>
      <c r="W10" s="46"/>
      <c r="X10" s="46"/>
      <c r="Z10" s="49">
        <f>X72</f>
        <v>12.772942100144336</v>
      </c>
    </row>
    <row r="11" spans="1:26" s="18" customFormat="1" x14ac:dyDescent="0.2">
      <c r="A11" s="9" t="s">
        <v>37</v>
      </c>
      <c r="B11" s="10">
        <v>51.655784223189023</v>
      </c>
      <c r="C11" s="11"/>
      <c r="D11" s="12">
        <v>56806833.083760001</v>
      </c>
      <c r="E11" s="12">
        <f t="shared" si="0"/>
        <v>2934.4015121774219</v>
      </c>
      <c r="F11" s="13"/>
      <c r="G11" s="12"/>
      <c r="H11" s="14"/>
      <c r="I11" s="15"/>
      <c r="J11" s="12"/>
      <c r="K11" s="16"/>
      <c r="L11" s="17"/>
      <c r="M11" s="17"/>
      <c r="S11" s="46"/>
      <c r="T11" s="46"/>
      <c r="U11" s="47"/>
      <c r="V11" s="46"/>
      <c r="W11" s="46"/>
      <c r="X11" s="46"/>
      <c r="Z11" s="46"/>
    </row>
    <row r="12" spans="1:26" s="18" customFormat="1" x14ac:dyDescent="0.2">
      <c r="A12" s="9" t="s">
        <v>38</v>
      </c>
      <c r="B12" s="10">
        <v>57.654471821930677</v>
      </c>
      <c r="C12" s="11">
        <f>AVERAGE(B12:B13)</f>
        <v>56.612137204613717</v>
      </c>
      <c r="D12" s="12">
        <v>56828326.584960014</v>
      </c>
      <c r="E12" s="12">
        <f t="shared" si="0"/>
        <v>3276.4071537800514</v>
      </c>
      <c r="F12" s="13">
        <f>AVERAGE(E12:E13)</f>
        <v>3217.1730217363538</v>
      </c>
      <c r="G12" s="12">
        <f>(F12-F96)-(F110*0.15)</f>
        <v>1828.1485213756005</v>
      </c>
      <c r="H12" s="14">
        <f>G12-F138</f>
        <v>1433.617242375477</v>
      </c>
      <c r="I12" s="15">
        <f>H12-F152</f>
        <v>1187.0783909198028</v>
      </c>
      <c r="J12" s="12">
        <v>142520</v>
      </c>
      <c r="K12" s="16">
        <f>(I12/J12)*1000</f>
        <v>8.3292056618004704</v>
      </c>
      <c r="L12" s="17"/>
      <c r="M12" s="17"/>
      <c r="S12" s="46"/>
      <c r="T12" s="46"/>
      <c r="U12" s="47"/>
      <c r="V12" s="46"/>
      <c r="W12" s="46"/>
      <c r="X12" s="46"/>
      <c r="Z12" s="46"/>
    </row>
    <row r="13" spans="1:26" s="18" customFormat="1" x14ac:dyDescent="0.2">
      <c r="A13" s="9" t="s">
        <v>39</v>
      </c>
      <c r="B13" s="10">
        <v>55.569802587296756</v>
      </c>
      <c r="C13" s="11"/>
      <c r="D13" s="12">
        <v>56828326.584960014</v>
      </c>
      <c r="E13" s="12">
        <f t="shared" si="0"/>
        <v>3157.9388896926562</v>
      </c>
      <c r="F13" s="13"/>
      <c r="G13" s="12"/>
      <c r="H13" s="14"/>
      <c r="I13" s="15"/>
      <c r="J13" s="12"/>
      <c r="K13" s="16"/>
      <c r="L13" s="17"/>
      <c r="M13" s="17"/>
      <c r="S13" s="46"/>
      <c r="T13" s="46"/>
      <c r="U13" s="47"/>
      <c r="V13" s="46"/>
      <c r="W13" s="46"/>
      <c r="X13" s="46"/>
      <c r="Z13" s="46"/>
    </row>
    <row r="14" spans="1:26" s="18" customFormat="1" x14ac:dyDescent="0.2">
      <c r="A14" s="9" t="s">
        <v>40</v>
      </c>
      <c r="B14" s="10">
        <v>53.009113769462196</v>
      </c>
      <c r="C14" s="11">
        <f>AVERAGE(B14:B15)</f>
        <v>49.890995022634577</v>
      </c>
      <c r="D14" s="12">
        <v>57442952.897999994</v>
      </c>
      <c r="E14" s="12">
        <f t="shared" si="0"/>
        <v>3045.0000254239399</v>
      </c>
      <c r="F14" s="13">
        <f>AVERAGE(E14:E15)</f>
        <v>2865.88607711955</v>
      </c>
      <c r="G14" s="12">
        <f>(F14-F98)-(F112*0.15)</f>
        <v>1563.4409090569516</v>
      </c>
      <c r="H14" s="14">
        <f>G14-F140</f>
        <v>1264.2913043061876</v>
      </c>
      <c r="I14" s="15">
        <f>H14-F154</f>
        <v>1045.2145581706247</v>
      </c>
      <c r="J14" s="12">
        <v>142520</v>
      </c>
      <c r="K14" s="16">
        <f>(I14/J14)*1000</f>
        <v>7.3338096980818461</v>
      </c>
      <c r="L14" s="17"/>
      <c r="M14" s="17"/>
      <c r="S14" s="46"/>
      <c r="T14" s="46"/>
      <c r="U14" s="47"/>
      <c r="V14" s="46"/>
      <c r="W14" s="46"/>
      <c r="X14" s="46"/>
      <c r="Z14" s="46"/>
    </row>
    <row r="15" spans="1:26" s="18" customFormat="1" x14ac:dyDescent="0.2">
      <c r="A15" s="9" t="s">
        <v>41</v>
      </c>
      <c r="B15" s="10">
        <v>46.772876275806958</v>
      </c>
      <c r="C15" s="11"/>
      <c r="D15" s="12">
        <v>57442952.897999994</v>
      </c>
      <c r="E15" s="12">
        <f t="shared" si="0"/>
        <v>2686.7721288151602</v>
      </c>
      <c r="F15" s="13"/>
      <c r="G15" s="12"/>
      <c r="H15" s="19"/>
      <c r="I15" s="19"/>
      <c r="J15" s="12"/>
      <c r="K15" s="16"/>
      <c r="L15" s="17"/>
      <c r="M15" s="17"/>
      <c r="S15" s="40" t="s">
        <v>6</v>
      </c>
      <c r="T15" s="40" t="s">
        <v>8</v>
      </c>
      <c r="U15" s="41" t="s">
        <v>9</v>
      </c>
      <c r="V15" s="40" t="s">
        <v>10</v>
      </c>
      <c r="W15" s="40" t="s">
        <v>11</v>
      </c>
      <c r="X15" s="42" t="s">
        <v>12</v>
      </c>
      <c r="Z15" s="46"/>
    </row>
    <row r="16" spans="1:26" x14ac:dyDescent="0.2">
      <c r="A16" s="1" t="s">
        <v>42</v>
      </c>
      <c r="B16" s="2">
        <v>26.489089275232839</v>
      </c>
      <c r="C16" s="3">
        <f>AVERAGE(B16:B17)</f>
        <v>26.80171197964432</v>
      </c>
      <c r="D16" s="4">
        <v>17539220.878559999</v>
      </c>
      <c r="E16" s="4">
        <f t="shared" si="0"/>
        <v>464.59798767020357</v>
      </c>
      <c r="F16" s="5">
        <f>AVERAGE(E16:E17)</f>
        <v>470.08114633452931</v>
      </c>
      <c r="G16" s="4">
        <f>F16-F114</f>
        <v>424.05249942557242</v>
      </c>
      <c r="J16" s="4">
        <v>64521</v>
      </c>
      <c r="K16" s="24">
        <f>(G16/J16)*1000</f>
        <v>6.5723175311227724</v>
      </c>
      <c r="L16" s="24">
        <f>AVERAGE(K16:K28)</f>
        <v>7.6027890543772996</v>
      </c>
      <c r="M16" s="6" t="s">
        <v>43</v>
      </c>
      <c r="S16" s="42" t="s">
        <v>43</v>
      </c>
      <c r="T16" s="40" t="s">
        <v>16</v>
      </c>
      <c r="U16" s="41">
        <f>C16</f>
        <v>26.80171197964432</v>
      </c>
      <c r="V16" s="43">
        <f>F16</f>
        <v>470.08114633452931</v>
      </c>
      <c r="W16" s="44">
        <f>K16</f>
        <v>6.5723175311227724</v>
      </c>
      <c r="X16" s="45">
        <f>L16</f>
        <v>7.6027890543772996</v>
      </c>
    </row>
    <row r="17" spans="1:26" x14ac:dyDescent="0.2">
      <c r="A17" s="1" t="s">
        <v>44</v>
      </c>
      <c r="B17" s="2">
        <v>27.114334684055802</v>
      </c>
      <c r="D17" s="4">
        <v>17539220.878559999</v>
      </c>
      <c r="E17" s="4">
        <f t="shared" si="0"/>
        <v>475.56430499885505</v>
      </c>
      <c r="G17" s="4"/>
      <c r="S17" s="42" t="s">
        <v>43</v>
      </c>
      <c r="T17" s="40" t="s">
        <v>19</v>
      </c>
      <c r="U17" s="41">
        <f>C18</f>
        <v>26.276592931781963</v>
      </c>
      <c r="V17" s="43">
        <f>F18</f>
        <v>428.57318158832095</v>
      </c>
      <c r="W17" s="44">
        <f>K18</f>
        <v>6.0470053002877409</v>
      </c>
      <c r="X17" s="42"/>
    </row>
    <row r="18" spans="1:26" x14ac:dyDescent="0.2">
      <c r="A18" s="1" t="s">
        <v>45</v>
      </c>
      <c r="B18" s="2">
        <v>24.272406111250952</v>
      </c>
      <c r="C18" s="3">
        <f>AVERAGE(B18:B19)</f>
        <v>26.276592931781963</v>
      </c>
      <c r="D18" s="4">
        <v>16310074.24368</v>
      </c>
      <c r="E18" s="4">
        <f t="shared" si="0"/>
        <v>395.88474574725518</v>
      </c>
      <c r="F18" s="5">
        <f>AVERAGE(E18:E19)</f>
        <v>428.57318158832095</v>
      </c>
      <c r="G18" s="4">
        <f t="shared" ref="G18" si="1">F18-F116</f>
        <v>390.15882897986535</v>
      </c>
      <c r="J18" s="4">
        <v>64521</v>
      </c>
      <c r="K18" s="24">
        <f>(G18/J18)*1000</f>
        <v>6.0470053002877409</v>
      </c>
      <c r="S18" s="42" t="s">
        <v>43</v>
      </c>
      <c r="T18" s="40" t="s">
        <v>22</v>
      </c>
      <c r="U18" s="41">
        <f>C20</f>
        <v>36.427018745066405</v>
      </c>
      <c r="V18" s="43">
        <f>F20</f>
        <v>463.65242296387356</v>
      </c>
      <c r="W18" s="44">
        <f>K20</f>
        <v>6.4990997573536298</v>
      </c>
      <c r="X18" s="42"/>
    </row>
    <row r="19" spans="1:26" x14ac:dyDescent="0.2">
      <c r="A19" s="1" t="s">
        <v>46</v>
      </c>
      <c r="B19" s="2">
        <v>28.280779752312974</v>
      </c>
      <c r="D19" s="4">
        <v>16310074.24368</v>
      </c>
      <c r="E19" s="4">
        <f t="shared" si="0"/>
        <v>461.26161742938666</v>
      </c>
      <c r="G19" s="4"/>
      <c r="S19" s="42" t="s">
        <v>43</v>
      </c>
      <c r="T19" s="40" t="s">
        <v>25</v>
      </c>
      <c r="U19" s="41">
        <f>C22</f>
        <v>22.246460799630377</v>
      </c>
      <c r="V19" s="43">
        <f>F22</f>
        <v>390.94979454444479</v>
      </c>
      <c r="W19" s="44">
        <f>K22</f>
        <v>5.40834428702503</v>
      </c>
      <c r="X19" s="42"/>
    </row>
    <row r="20" spans="1:26" x14ac:dyDescent="0.2">
      <c r="A20" s="1" t="s">
        <v>47</v>
      </c>
      <c r="B20" s="2">
        <v>36.326926948819171</v>
      </c>
      <c r="C20" s="3">
        <f>AVERAGE(B20:B21)</f>
        <v>36.427018745066405</v>
      </c>
      <c r="D20" s="4">
        <v>12728256.084000001</v>
      </c>
      <c r="E20" s="4">
        <f t="shared" si="0"/>
        <v>462.37842894933124</v>
      </c>
      <c r="F20" s="5">
        <f>AVERAGE(E20:E21)</f>
        <v>463.65242296387356</v>
      </c>
      <c r="G20" s="4">
        <f t="shared" ref="G20" si="2">F20-F118</f>
        <v>419.32841544421353</v>
      </c>
      <c r="J20" s="4">
        <v>64521</v>
      </c>
      <c r="K20" s="24">
        <f>(G20/J20)*1000</f>
        <v>6.4990997573536298</v>
      </c>
      <c r="S20" s="42" t="s">
        <v>43</v>
      </c>
      <c r="T20" s="40" t="s">
        <v>29</v>
      </c>
      <c r="U20" s="41">
        <f>C24</f>
        <v>34.231892161243458</v>
      </c>
      <c r="V20" s="43">
        <f>F24</f>
        <v>576.50341873825323</v>
      </c>
      <c r="W20" s="44">
        <f>K24</f>
        <v>7.9462127586959648</v>
      </c>
      <c r="X20" s="42"/>
    </row>
    <row r="21" spans="1:26" x14ac:dyDescent="0.2">
      <c r="A21" s="1" t="s">
        <v>48</v>
      </c>
      <c r="B21" s="2">
        <v>36.52711054131364</v>
      </c>
      <c r="D21" s="4">
        <v>12728256.084000001</v>
      </c>
      <c r="E21" s="4">
        <f t="shared" si="0"/>
        <v>464.92641697841589</v>
      </c>
      <c r="G21" s="4"/>
      <c r="S21" s="42" t="s">
        <v>43</v>
      </c>
      <c r="T21" s="40" t="s">
        <v>31</v>
      </c>
      <c r="U21" s="41">
        <f>C26</f>
        <v>44.348499809029128</v>
      </c>
      <c r="V21" s="43">
        <f>F26</f>
        <v>748.4545883722858</v>
      </c>
      <c r="W21" s="44">
        <f>K26</f>
        <v>11.017684392180488</v>
      </c>
      <c r="X21" s="42"/>
    </row>
    <row r="22" spans="1:26" x14ac:dyDescent="0.2">
      <c r="A22" s="1" t="s">
        <v>49</v>
      </c>
      <c r="B22" s="2">
        <v>21.02288141637651</v>
      </c>
      <c r="C22" s="3">
        <f>AVERAGE(B22:B23)</f>
        <v>22.246460799630377</v>
      </c>
      <c r="D22" s="4">
        <v>17573572.626480002</v>
      </c>
      <c r="E22" s="4">
        <f t="shared" si="0"/>
        <v>369.44713338856934</v>
      </c>
      <c r="F22" s="5">
        <f>AVERAGE(E22:E23)</f>
        <v>390.94979454444479</v>
      </c>
      <c r="G22" s="4">
        <f t="shared" ref="G22" si="3">F22-F120</f>
        <v>348.95178174314196</v>
      </c>
      <c r="J22" s="4">
        <v>64521</v>
      </c>
      <c r="K22" s="24">
        <f>(G22/J22)*1000</f>
        <v>5.40834428702503</v>
      </c>
      <c r="S22" s="42" t="s">
        <v>43</v>
      </c>
      <c r="T22" s="40" t="s">
        <v>34</v>
      </c>
      <c r="U22" s="41">
        <f>C28</f>
        <v>55.529940960385609</v>
      </c>
      <c r="V22" s="43">
        <f>F28</f>
        <v>672.15784812650304</v>
      </c>
      <c r="W22" s="44">
        <f>K28</f>
        <v>9.7288593539754729</v>
      </c>
      <c r="X22" s="42"/>
    </row>
    <row r="23" spans="1:26" x14ac:dyDescent="0.2">
      <c r="A23" s="1" t="s">
        <v>50</v>
      </c>
      <c r="B23" s="2">
        <v>23.470040182884244</v>
      </c>
      <c r="D23" s="4">
        <v>17573572.626480002</v>
      </c>
      <c r="E23" s="4">
        <f t="shared" si="0"/>
        <v>412.45245570032023</v>
      </c>
      <c r="G23" s="4"/>
    </row>
    <row r="24" spans="1:26" x14ac:dyDescent="0.2">
      <c r="A24" s="1" t="s">
        <v>51</v>
      </c>
      <c r="B24" s="2">
        <v>35.012972186415816</v>
      </c>
      <c r="C24" s="3">
        <f>AVERAGE(B24:B25)</f>
        <v>34.231892161243458</v>
      </c>
      <c r="D24" s="4">
        <v>16841120.43888</v>
      </c>
      <c r="E24" s="4">
        <f t="shared" si="0"/>
        <v>589.6576815145844</v>
      </c>
      <c r="F24" s="5">
        <f>AVERAGE(E24:E25)</f>
        <v>576.50341873825323</v>
      </c>
      <c r="G24" s="4">
        <f t="shared" ref="G24" si="4">F24-F122</f>
        <v>512.69759340382234</v>
      </c>
      <c r="J24" s="4">
        <v>64521</v>
      </c>
      <c r="K24" s="24">
        <f>(G24/J24)*1000</f>
        <v>7.9462127586959648</v>
      </c>
    </row>
    <row r="25" spans="1:26" x14ac:dyDescent="0.2">
      <c r="A25" s="1" t="s">
        <v>52</v>
      </c>
      <c r="B25" s="2">
        <v>33.4508121360711</v>
      </c>
      <c r="D25" s="4">
        <v>16841120.43888</v>
      </c>
      <c r="E25" s="4">
        <f t="shared" si="0"/>
        <v>563.34915596192218</v>
      </c>
      <c r="G25" s="4"/>
    </row>
    <row r="26" spans="1:26" x14ac:dyDescent="0.2">
      <c r="A26" s="1" t="s">
        <v>53</v>
      </c>
      <c r="B26" s="2">
        <v>41.077138583005528</v>
      </c>
      <c r="C26" s="3">
        <f>AVERAGE(B26:B27)</f>
        <v>44.348499809029128</v>
      </c>
      <c r="D26" s="4">
        <v>16876660.8024</v>
      </c>
      <c r="E26" s="4">
        <f t="shared" si="0"/>
        <v>693.24493459856217</v>
      </c>
      <c r="F26" s="5">
        <f>AVERAGE(E26:E27)</f>
        <v>748.4545883722858</v>
      </c>
      <c r="G26" s="4">
        <f t="shared" ref="G26" si="5">F26-F124</f>
        <v>710.87201466787724</v>
      </c>
      <c r="J26" s="4">
        <v>64521</v>
      </c>
      <c r="K26" s="24">
        <f>(G26/J26)*1000</f>
        <v>11.017684392180488</v>
      </c>
    </row>
    <row r="27" spans="1:26" x14ac:dyDescent="0.2">
      <c r="A27" s="1" t="s">
        <v>54</v>
      </c>
      <c r="B27" s="2">
        <v>47.619861035052729</v>
      </c>
      <c r="D27" s="4">
        <v>16876660.8024</v>
      </c>
      <c r="E27" s="4">
        <f t="shared" si="0"/>
        <v>803.66424214600943</v>
      </c>
      <c r="G27" s="4"/>
    </row>
    <row r="28" spans="1:26" x14ac:dyDescent="0.2">
      <c r="A28" s="1" t="s">
        <v>55</v>
      </c>
      <c r="B28" s="2">
        <v>58.896039772533797</v>
      </c>
      <c r="C28" s="3">
        <f>AVERAGE(B28:B29)</f>
        <v>55.529940960385609</v>
      </c>
      <c r="D28" s="4">
        <v>12104422.164000001</v>
      </c>
      <c r="E28" s="4">
        <f t="shared" si="0"/>
        <v>712.90252919448369</v>
      </c>
      <c r="F28" s="5">
        <f>AVERAGE(E28:E29)</f>
        <v>672.15784812650304</v>
      </c>
      <c r="G28" s="4">
        <f t="shared" ref="G28" si="6">F28-F126</f>
        <v>627.7157343778515</v>
      </c>
      <c r="J28" s="4">
        <v>64521</v>
      </c>
      <c r="K28" s="24">
        <f>(G28/J28)*1000</f>
        <v>9.7288593539754729</v>
      </c>
    </row>
    <row r="29" spans="1:26" x14ac:dyDescent="0.2">
      <c r="A29" s="1" t="s">
        <v>56</v>
      </c>
      <c r="B29" s="2">
        <v>52.163842148237421</v>
      </c>
      <c r="D29" s="4">
        <v>12104422.164000001</v>
      </c>
      <c r="E29" s="4">
        <f t="shared" si="0"/>
        <v>631.4131670585225</v>
      </c>
      <c r="G29" s="4"/>
      <c r="S29" s="40" t="s">
        <v>6</v>
      </c>
      <c r="T29" s="40" t="s">
        <v>8</v>
      </c>
      <c r="U29" s="41" t="s">
        <v>9</v>
      </c>
      <c r="V29" s="40" t="s">
        <v>10</v>
      </c>
      <c r="W29" s="40" t="s">
        <v>11</v>
      </c>
      <c r="X29" s="42" t="s">
        <v>12</v>
      </c>
    </row>
    <row r="30" spans="1:26" s="18" customFormat="1" x14ac:dyDescent="0.2">
      <c r="A30" s="9" t="s">
        <v>57</v>
      </c>
      <c r="B30" s="10">
        <v>51.37239366120113</v>
      </c>
      <c r="C30" s="11">
        <f>AVERAGE(B30:B31)</f>
        <v>50.29346780205509</v>
      </c>
      <c r="D30" s="12">
        <v>50824570.137119994</v>
      </c>
      <c r="E30" s="12">
        <f t="shared" si="0"/>
        <v>2610.9798247454551</v>
      </c>
      <c r="F30" s="13">
        <f>AVERAGE(E30:E31)</f>
        <v>2556.1438817445351</v>
      </c>
      <c r="G30" s="4">
        <f>(F30-(F100*0.85))-F72</f>
        <v>401.48312747083162</v>
      </c>
      <c r="J30" s="12">
        <v>53578</v>
      </c>
      <c r="K30" s="16">
        <f>(G30/J30)*1000</f>
        <v>7.4934325183999331</v>
      </c>
      <c r="L30" s="16">
        <f>AVERAGE(K30:K42)</f>
        <v>12.591690358059767</v>
      </c>
      <c r="M30" s="17" t="s">
        <v>58</v>
      </c>
      <c r="S30" s="42" t="s">
        <v>58</v>
      </c>
      <c r="T30" s="40" t="s">
        <v>16</v>
      </c>
      <c r="U30" s="41">
        <f>C30</f>
        <v>50.29346780205509</v>
      </c>
      <c r="V30" s="43">
        <f>F30</f>
        <v>2556.1438817445351</v>
      </c>
      <c r="W30" s="44">
        <f>K30</f>
        <v>7.4934325183999331</v>
      </c>
      <c r="X30" s="45">
        <f>L30</f>
        <v>12.591690358059767</v>
      </c>
      <c r="Z30" s="46"/>
    </row>
    <row r="31" spans="1:26" s="18" customFormat="1" x14ac:dyDescent="0.2">
      <c r="A31" s="9" t="s">
        <v>59</v>
      </c>
      <c r="B31" s="10">
        <v>49.214541942909051</v>
      </c>
      <c r="C31" s="11"/>
      <c r="D31" s="12">
        <v>50824570.137119994</v>
      </c>
      <c r="E31" s="12">
        <f t="shared" si="0"/>
        <v>2501.3079387436146</v>
      </c>
      <c r="F31" s="13"/>
      <c r="G31" s="4"/>
      <c r="J31" s="12"/>
      <c r="K31" s="16"/>
      <c r="L31" s="17"/>
      <c r="M31" s="17"/>
      <c r="S31" s="42" t="s">
        <v>58</v>
      </c>
      <c r="T31" s="40" t="s">
        <v>19</v>
      </c>
      <c r="U31" s="41">
        <f>C32</f>
        <v>47.835516116722005</v>
      </c>
      <c r="V31" s="43">
        <f>F32</f>
        <v>2315.8708762495198</v>
      </c>
      <c r="W31" s="44">
        <f>K32</f>
        <v>8.74686211016882</v>
      </c>
      <c r="X31" s="42"/>
      <c r="Z31" s="46"/>
    </row>
    <row r="32" spans="1:26" s="18" customFormat="1" x14ac:dyDescent="0.2">
      <c r="A32" s="9" t="s">
        <v>60</v>
      </c>
      <c r="B32" s="10">
        <v>49.228232005783212</v>
      </c>
      <c r="C32" s="11">
        <f>AVERAGE(B32:B33)</f>
        <v>47.835516116722005</v>
      </c>
      <c r="D32" s="12">
        <v>48413209.770720005</v>
      </c>
      <c r="E32" s="12">
        <f t="shared" si="0"/>
        <v>2383.2967227376553</v>
      </c>
      <c r="F32" s="13">
        <f>AVERAGE(E32:E33)</f>
        <v>2315.8708762495198</v>
      </c>
      <c r="G32" s="4">
        <f t="shared" ref="G32" si="7">(F32-(F102*0.85))-F74</f>
        <v>468.63937813862503</v>
      </c>
      <c r="J32" s="12">
        <v>53578</v>
      </c>
      <c r="K32" s="16">
        <f>(G32/J32)*1000</f>
        <v>8.74686211016882</v>
      </c>
      <c r="L32" s="17"/>
      <c r="M32" s="17"/>
      <c r="S32" s="42" t="s">
        <v>58</v>
      </c>
      <c r="T32" s="40" t="s">
        <v>22</v>
      </c>
      <c r="U32" s="41">
        <f>C34</f>
        <v>73.510489730055639</v>
      </c>
      <c r="V32" s="43">
        <f>F34</f>
        <v>3597.0679576006869</v>
      </c>
      <c r="W32" s="44">
        <f>K34</f>
        <v>30.631717703531649</v>
      </c>
      <c r="X32" s="42"/>
      <c r="Z32" s="46"/>
    </row>
    <row r="33" spans="1:26" s="18" customFormat="1" x14ac:dyDescent="0.2">
      <c r="A33" s="9" t="s">
        <v>61</v>
      </c>
      <c r="B33" s="10">
        <v>46.44280022766079</v>
      </c>
      <c r="C33" s="11"/>
      <c r="D33" s="12">
        <v>48413209.770720005</v>
      </c>
      <c r="E33" s="12">
        <f t="shared" si="0"/>
        <v>2248.4450297613844</v>
      </c>
      <c r="F33" s="13"/>
      <c r="G33" s="4"/>
      <c r="J33" s="12"/>
      <c r="K33" s="16"/>
      <c r="L33" s="17"/>
      <c r="M33" s="17"/>
      <c r="S33" s="42" t="s">
        <v>58</v>
      </c>
      <c r="T33" s="40" t="s">
        <v>25</v>
      </c>
      <c r="U33" s="41">
        <f>C36</f>
        <v>46.916485867411012</v>
      </c>
      <c r="V33" s="43">
        <f>F36</f>
        <v>2315.1954205302322</v>
      </c>
      <c r="W33" s="44">
        <f>K36</f>
        <v>6.8988146947686912</v>
      </c>
      <c r="X33" s="42"/>
      <c r="Z33" s="46"/>
    </row>
    <row r="34" spans="1:26" s="18" customFormat="1" x14ac:dyDescent="0.2">
      <c r="A34" s="9" t="s">
        <v>62</v>
      </c>
      <c r="B34" s="10">
        <v>80.377009670787913</v>
      </c>
      <c r="C34" s="11">
        <f>AVERAGE(B34:B35)</f>
        <v>73.510489730055639</v>
      </c>
      <c r="D34" s="12">
        <v>48932716.552560009</v>
      </c>
      <c r="E34" s="12">
        <f t="shared" si="0"/>
        <v>3933.06543156304</v>
      </c>
      <c r="F34" s="13">
        <f>AVERAGE(E34:E35)</f>
        <v>3597.0679576006869</v>
      </c>
      <c r="G34" s="4">
        <f t="shared" ref="G34" si="8">(F34-(F104*0.85))-F76</f>
        <v>1641.1861711198187</v>
      </c>
      <c r="J34" s="12">
        <v>53578</v>
      </c>
      <c r="K34" s="16">
        <f>(G34/J34)*1000</f>
        <v>30.631717703531649</v>
      </c>
      <c r="L34" s="17"/>
      <c r="M34" s="17"/>
      <c r="S34" s="42" t="s">
        <v>58</v>
      </c>
      <c r="T34" s="40" t="s">
        <v>29</v>
      </c>
      <c r="U34" s="41">
        <f>C38</f>
        <v>54.924956460781104</v>
      </c>
      <c r="V34" s="43">
        <f>F38</f>
        <v>2649.3345048315296</v>
      </c>
      <c r="W34" s="44">
        <f>K38</f>
        <v>11.885008672391676</v>
      </c>
      <c r="X34" s="42"/>
      <c r="Z34" s="46"/>
    </row>
    <row r="35" spans="1:26" s="18" customFormat="1" x14ac:dyDescent="0.2">
      <c r="A35" s="9" t="s">
        <v>63</v>
      </c>
      <c r="B35" s="10">
        <v>66.643969789323378</v>
      </c>
      <c r="C35" s="11"/>
      <c r="D35" s="12">
        <v>48932716.552560009</v>
      </c>
      <c r="E35" s="12">
        <f t="shared" si="0"/>
        <v>3261.0704836383334</v>
      </c>
      <c r="F35" s="13"/>
      <c r="G35" s="4"/>
      <c r="J35" s="12"/>
      <c r="K35" s="16"/>
      <c r="L35" s="17"/>
      <c r="M35" s="17"/>
      <c r="S35" s="42" t="s">
        <v>58</v>
      </c>
      <c r="T35" s="40" t="s">
        <v>31</v>
      </c>
      <c r="U35" s="41">
        <f>C40</f>
        <v>52.841774981240533</v>
      </c>
      <c r="V35" s="43">
        <f>F40</f>
        <v>2647.6975660075727</v>
      </c>
      <c r="W35" s="44">
        <f>K40</f>
        <v>4.588059208302794</v>
      </c>
      <c r="X35" s="42"/>
      <c r="Z35" s="46"/>
    </row>
    <row r="36" spans="1:26" s="18" customFormat="1" x14ac:dyDescent="0.2">
      <c r="A36" s="9" t="s">
        <v>64</v>
      </c>
      <c r="B36" s="10">
        <v>48.040419774535941</v>
      </c>
      <c r="C36" s="11">
        <f>AVERAGE(B36:B37)</f>
        <v>46.916485867411012</v>
      </c>
      <c r="D36" s="12">
        <v>49347161.828639992</v>
      </c>
      <c r="E36" s="12">
        <f t="shared" si="0"/>
        <v>2370.6583689298218</v>
      </c>
      <c r="F36" s="13">
        <f>AVERAGE(E36:E37)</f>
        <v>2315.1954205302322</v>
      </c>
      <c r="G36" s="4">
        <f t="shared" ref="G36" si="9">(F36-(F106*0.85))-F78</f>
        <v>369.62469371631693</v>
      </c>
      <c r="J36" s="12">
        <v>53578</v>
      </c>
      <c r="K36" s="16">
        <f>(G36/J36)*1000</f>
        <v>6.8988146947686912</v>
      </c>
      <c r="L36" s="17"/>
      <c r="M36" s="17"/>
      <c r="S36" s="42" t="s">
        <v>58</v>
      </c>
      <c r="T36" s="40" t="s">
        <v>34</v>
      </c>
      <c r="U36" s="41">
        <f>C42</f>
        <v>50.680661648944941</v>
      </c>
      <c r="V36" s="43">
        <f>F42</f>
        <v>2692.1203907882177</v>
      </c>
      <c r="W36" s="44">
        <f>K42</f>
        <v>17.89793759885481</v>
      </c>
      <c r="X36" s="42"/>
      <c r="Z36" s="46"/>
    </row>
    <row r="37" spans="1:26" s="18" customFormat="1" x14ac:dyDescent="0.2">
      <c r="A37" s="9" t="s">
        <v>65</v>
      </c>
      <c r="B37" s="10">
        <v>45.792551960286083</v>
      </c>
      <c r="C37" s="11"/>
      <c r="D37" s="12">
        <v>49347161.828639992</v>
      </c>
      <c r="E37" s="12">
        <f t="shared" si="0"/>
        <v>2259.7324721306427</v>
      </c>
      <c r="F37" s="13"/>
      <c r="G37" s="4"/>
      <c r="J37" s="12"/>
      <c r="K37" s="16"/>
      <c r="L37" s="17"/>
      <c r="M37" s="17"/>
      <c r="S37" s="46"/>
      <c r="T37" s="46"/>
      <c r="U37" s="46"/>
      <c r="V37" s="46"/>
      <c r="W37" s="46"/>
      <c r="X37" s="46"/>
      <c r="Z37" s="46"/>
    </row>
    <row r="38" spans="1:26" s="18" customFormat="1" x14ac:dyDescent="0.2">
      <c r="A38" s="9" t="s">
        <v>66</v>
      </c>
      <c r="B38" s="10">
        <v>50.109075917259965</v>
      </c>
      <c r="C38" s="11">
        <f>AVERAGE(B38:B39)</f>
        <v>54.924956460781104</v>
      </c>
      <c r="D38" s="12">
        <v>48235532.17967999</v>
      </c>
      <c r="E38" s="12">
        <f t="shared" si="0"/>
        <v>2417.0379439010208</v>
      </c>
      <c r="F38" s="13">
        <f>AVERAGE(E38:E39)</f>
        <v>2649.3345048315296</v>
      </c>
      <c r="G38" s="4">
        <f t="shared" ref="G38" si="10">(F38-(F108*0.85))-F80</f>
        <v>636.77499464940126</v>
      </c>
      <c r="J38" s="12">
        <v>53578</v>
      </c>
      <c r="K38" s="16">
        <f>(G38/J38)*1000</f>
        <v>11.885008672391676</v>
      </c>
      <c r="L38" s="17"/>
      <c r="M38" s="17"/>
      <c r="S38" s="46"/>
      <c r="T38" s="46"/>
      <c r="U38" s="46"/>
      <c r="V38" s="46"/>
      <c r="W38" s="46"/>
      <c r="X38" s="46"/>
      <c r="Z38" s="46"/>
    </row>
    <row r="39" spans="1:26" s="18" customFormat="1" x14ac:dyDescent="0.2">
      <c r="A39" s="9" t="s">
        <v>67</v>
      </c>
      <c r="B39" s="10">
        <v>59.740837004302236</v>
      </c>
      <c r="C39" s="11"/>
      <c r="D39" s="12">
        <v>48235532.17967999</v>
      </c>
      <c r="E39" s="12">
        <f t="shared" si="0"/>
        <v>2881.6310657620379</v>
      </c>
      <c r="F39" s="13"/>
      <c r="G39" s="4"/>
      <c r="J39" s="12"/>
      <c r="K39" s="16"/>
      <c r="L39" s="17"/>
      <c r="M39" s="17"/>
      <c r="S39" s="46"/>
      <c r="T39" s="46"/>
      <c r="U39" s="46"/>
      <c r="V39" s="46"/>
      <c r="W39" s="46"/>
      <c r="X39" s="46"/>
      <c r="Z39" s="46"/>
    </row>
    <row r="40" spans="1:26" s="18" customFormat="1" x14ac:dyDescent="0.2">
      <c r="A40" s="9" t="s">
        <v>68</v>
      </c>
      <c r="B40" s="10">
        <v>57.314170064148151</v>
      </c>
      <c r="C40" s="11">
        <f>AVERAGE(B40:B41)</f>
        <v>52.841774981240533</v>
      </c>
      <c r="D40" s="12">
        <v>50106143.613599978</v>
      </c>
      <c r="E40" s="12">
        <f t="shared" si="0"/>
        <v>2871.7920363284998</v>
      </c>
      <c r="F40" s="13">
        <f>AVERAGE(E40:E41)</f>
        <v>2647.6975660075727</v>
      </c>
      <c r="G40" s="4">
        <f t="shared" ref="G40" si="11">(F40-(F110*0.85))-F82</f>
        <v>245.8190362624471</v>
      </c>
      <c r="J40" s="12">
        <v>53578</v>
      </c>
      <c r="K40" s="16">
        <f>(G40/J40)*1000</f>
        <v>4.588059208302794</v>
      </c>
      <c r="L40" s="17"/>
      <c r="M40" s="17"/>
      <c r="S40" s="46"/>
      <c r="T40" s="46"/>
      <c r="U40" s="46"/>
      <c r="V40" s="46"/>
      <c r="W40" s="46"/>
      <c r="X40" s="46"/>
      <c r="Z40" s="46"/>
    </row>
    <row r="41" spans="1:26" s="18" customFormat="1" x14ac:dyDescent="0.2">
      <c r="A41" s="9" t="s">
        <v>69</v>
      </c>
      <c r="B41" s="10">
        <v>48.369379898332923</v>
      </c>
      <c r="C41" s="11"/>
      <c r="D41" s="12">
        <v>50106143.613599978</v>
      </c>
      <c r="E41" s="12">
        <f t="shared" si="0"/>
        <v>2423.6030956866457</v>
      </c>
      <c r="F41" s="13"/>
      <c r="G41" s="4"/>
      <c r="J41" s="12"/>
      <c r="K41" s="16"/>
      <c r="L41" s="17"/>
      <c r="M41" s="17"/>
      <c r="S41" s="46"/>
      <c r="T41" s="46"/>
      <c r="U41" s="46"/>
      <c r="V41" s="46"/>
      <c r="W41" s="46"/>
      <c r="X41" s="46"/>
      <c r="Z41" s="46"/>
    </row>
    <row r="42" spans="1:26" s="18" customFormat="1" x14ac:dyDescent="0.2">
      <c r="A42" s="9" t="s">
        <v>70</v>
      </c>
      <c r="B42" s="10">
        <v>49.787308476347036</v>
      </c>
      <c r="C42" s="11">
        <f>AVERAGE(B42:B43)</f>
        <v>50.680661648944941</v>
      </c>
      <c r="D42" s="12">
        <v>53119282.645440005</v>
      </c>
      <c r="E42" s="12">
        <f t="shared" si="0"/>
        <v>2644.6661111107892</v>
      </c>
      <c r="F42" s="13">
        <f>AVERAGE(E42:E43)</f>
        <v>2692.1203907882177</v>
      </c>
      <c r="G42" s="4">
        <f t="shared" ref="G42" si="12">(F42-(F112*0.85))-F84</f>
        <v>958.93570067144299</v>
      </c>
      <c r="J42" s="12">
        <v>53578</v>
      </c>
      <c r="K42" s="16">
        <f>(G42/J42)*1000</f>
        <v>17.89793759885481</v>
      </c>
      <c r="L42" s="17"/>
      <c r="M42" s="17"/>
      <c r="S42" s="46"/>
      <c r="T42" s="46"/>
      <c r="U42" s="46"/>
      <c r="V42" s="46"/>
      <c r="W42" s="46"/>
      <c r="X42" s="46"/>
      <c r="Z42" s="46"/>
    </row>
    <row r="43" spans="1:26" s="18" customFormat="1" x14ac:dyDescent="0.2">
      <c r="A43" s="9" t="s">
        <v>71</v>
      </c>
      <c r="B43" s="10">
        <v>51.574014821542846</v>
      </c>
      <c r="C43" s="11"/>
      <c r="D43" s="12">
        <v>53119282.645440005</v>
      </c>
      <c r="E43" s="12">
        <f t="shared" si="0"/>
        <v>2739.5746704656462</v>
      </c>
      <c r="F43" s="13"/>
      <c r="G43" s="4"/>
      <c r="J43" s="12"/>
      <c r="K43" s="16"/>
      <c r="L43" s="17"/>
      <c r="M43" s="17"/>
      <c r="S43" s="40" t="s">
        <v>6</v>
      </c>
      <c r="T43" s="40" t="s">
        <v>8</v>
      </c>
      <c r="U43" s="41" t="s">
        <v>9</v>
      </c>
      <c r="V43" s="40" t="s">
        <v>10</v>
      </c>
      <c r="W43" s="40" t="s">
        <v>11</v>
      </c>
      <c r="X43" s="42" t="s">
        <v>12</v>
      </c>
      <c r="Z43" s="46"/>
    </row>
    <row r="44" spans="1:26" x14ac:dyDescent="0.2">
      <c r="A44" s="1" t="s">
        <v>72</v>
      </c>
      <c r="B44" s="2">
        <v>11.746831869594885</v>
      </c>
      <c r="C44" s="3">
        <f>AVERAGE(B44:B45)</f>
        <v>12.190661920912861</v>
      </c>
      <c r="D44" s="4">
        <v>6769542.8678399986</v>
      </c>
      <c r="E44" s="4">
        <f t="shared" si="0"/>
        <v>79.520681902531649</v>
      </c>
      <c r="F44" s="5">
        <f>AVERAGE(E44:E45)</f>
        <v>82.525208460964308</v>
      </c>
      <c r="G44" s="20"/>
      <c r="J44" s="4">
        <v>17280</v>
      </c>
      <c r="K44" s="24">
        <f>(F44/J44)*1000</f>
        <v>4.7757643785280264</v>
      </c>
      <c r="L44" s="24">
        <f>AVERAGE(K44:K56)</f>
        <v>5.3134453871428224</v>
      </c>
      <c r="M44" s="6" t="s">
        <v>73</v>
      </c>
      <c r="S44" s="42" t="s">
        <v>73</v>
      </c>
      <c r="T44" s="40" t="s">
        <v>16</v>
      </c>
      <c r="U44" s="41">
        <f>C44</f>
        <v>12.190661920912861</v>
      </c>
      <c r="V44" s="43">
        <f>F44</f>
        <v>82.525208460964308</v>
      </c>
      <c r="W44" s="44">
        <f>K44</f>
        <v>4.7757643785280264</v>
      </c>
      <c r="X44" s="45">
        <f>L44</f>
        <v>5.3134453871428224</v>
      </c>
    </row>
    <row r="45" spans="1:26" x14ac:dyDescent="0.2">
      <c r="A45" s="1" t="s">
        <v>74</v>
      </c>
      <c r="B45" s="2">
        <v>12.634491972230837</v>
      </c>
      <c r="D45" s="4">
        <v>6769542.8678399986</v>
      </c>
      <c r="E45" s="4">
        <f t="shared" si="0"/>
        <v>85.529735019396981</v>
      </c>
      <c r="G45" s="20"/>
      <c r="S45" s="42" t="s">
        <v>73</v>
      </c>
      <c r="T45" s="40" t="s">
        <v>19</v>
      </c>
      <c r="U45" s="41">
        <f>C46</f>
        <v>13.920825682349008</v>
      </c>
      <c r="V45" s="43">
        <f>F46</f>
        <v>93.826956574869556</v>
      </c>
      <c r="W45" s="44">
        <f>K46</f>
        <v>5.4298007277123581</v>
      </c>
      <c r="X45" s="42"/>
    </row>
    <row r="46" spans="1:26" x14ac:dyDescent="0.2">
      <c r="A46" s="1" t="s">
        <v>75</v>
      </c>
      <c r="B46" s="2">
        <v>13.69637209191613</v>
      </c>
      <c r="C46" s="3">
        <f>AVERAGE(B46:B47)</f>
        <v>13.920825682349008</v>
      </c>
      <c r="D46" s="4">
        <v>6740042.4885599995</v>
      </c>
      <c r="E46" s="4">
        <f t="shared" si="0"/>
        <v>92.314129838642117</v>
      </c>
      <c r="F46" s="5">
        <f>AVERAGE(E46:E47)</f>
        <v>93.826956574869556</v>
      </c>
      <c r="G46" s="20"/>
      <c r="J46" s="4">
        <v>17280</v>
      </c>
      <c r="K46" s="24">
        <f>(F46/J46)*1000</f>
        <v>5.4298007277123581</v>
      </c>
      <c r="S46" s="42" t="s">
        <v>73</v>
      </c>
      <c r="T46" s="40" t="s">
        <v>22</v>
      </c>
      <c r="U46" s="41">
        <f>C48</f>
        <v>18.29194745502075</v>
      </c>
      <c r="V46" s="43">
        <f>F48</f>
        <v>124.9209327066533</v>
      </c>
      <c r="W46" s="44">
        <f>K48</f>
        <v>7.2292206427461396</v>
      </c>
      <c r="X46" s="42"/>
    </row>
    <row r="47" spans="1:26" x14ac:dyDescent="0.2">
      <c r="A47" s="1" t="s">
        <v>76</v>
      </c>
      <c r="B47" s="2">
        <v>14.145279272781885</v>
      </c>
      <c r="D47" s="4">
        <v>6740042.4885599995</v>
      </c>
      <c r="E47" s="4">
        <f t="shared" si="0"/>
        <v>95.339783311096994</v>
      </c>
      <c r="G47" s="20"/>
      <c r="S47" s="42" t="s">
        <v>73</v>
      </c>
      <c r="T47" s="40" t="s">
        <v>25</v>
      </c>
      <c r="U47" s="41">
        <f>C50</f>
        <v>13.739113026359451</v>
      </c>
      <c r="V47" s="43">
        <f>F50</f>
        <v>91.224179762804795</v>
      </c>
      <c r="W47" s="44">
        <f>K50</f>
        <v>5.2791770696067593</v>
      </c>
      <c r="X47" s="42"/>
    </row>
    <row r="48" spans="1:26" x14ac:dyDescent="0.2">
      <c r="A48" s="1" t="s">
        <v>77</v>
      </c>
      <c r="B48" s="2">
        <v>19.557368317918773</v>
      </c>
      <c r="C48" s="3">
        <f>AVERAGE(B48:B49)</f>
        <v>18.29194745502075</v>
      </c>
      <c r="D48" s="4">
        <v>6829285.5648000007</v>
      </c>
      <c r="E48" s="4">
        <f t="shared" si="0"/>
        <v>133.56285313903953</v>
      </c>
      <c r="F48" s="5">
        <f>AVERAGE(E48:E49)</f>
        <v>124.9209327066533</v>
      </c>
      <c r="G48" s="20"/>
      <c r="J48" s="4">
        <v>17280</v>
      </c>
      <c r="K48" s="24">
        <f>(F48/J48)*1000</f>
        <v>7.2292206427461396</v>
      </c>
      <c r="S48" s="42" t="s">
        <v>73</v>
      </c>
      <c r="T48" s="40" t="s">
        <v>29</v>
      </c>
      <c r="U48" s="41">
        <f>C52</f>
        <v>13.963972812615465</v>
      </c>
      <c r="V48" s="43">
        <f>F52</f>
        <v>92.094911045041982</v>
      </c>
      <c r="W48" s="44">
        <f>K52</f>
        <v>5.3295666114028926</v>
      </c>
      <c r="X48" s="42"/>
    </row>
    <row r="49" spans="1:26" x14ac:dyDescent="0.2">
      <c r="A49" s="1" t="s">
        <v>78</v>
      </c>
      <c r="B49" s="2">
        <v>17.026526592122728</v>
      </c>
      <c r="D49" s="4">
        <v>6829285.5648000007</v>
      </c>
      <c r="E49" s="4">
        <f t="shared" si="0"/>
        <v>116.27901227426709</v>
      </c>
      <c r="G49" s="20"/>
      <c r="S49" s="42" t="s">
        <v>73</v>
      </c>
      <c r="T49" s="40" t="s">
        <v>31</v>
      </c>
      <c r="U49" s="41">
        <f>C54</f>
        <v>12.796660241489064</v>
      </c>
      <c r="V49" s="43">
        <f>F54</f>
        <v>83.459842848851252</v>
      </c>
      <c r="W49" s="44">
        <f>K54</f>
        <v>4.8298520167159289</v>
      </c>
      <c r="X49" s="42"/>
    </row>
    <row r="50" spans="1:26" x14ac:dyDescent="0.2">
      <c r="A50" s="1" t="s">
        <v>79</v>
      </c>
      <c r="B50" s="2">
        <v>13.285295502468813</v>
      </c>
      <c r="C50" s="3">
        <f>AVERAGE(B50:B51)</f>
        <v>13.739113026359451</v>
      </c>
      <c r="D50" s="4">
        <v>6639743.0159999998</v>
      </c>
      <c r="E50" s="4">
        <f t="shared" si="0"/>
        <v>88.210948028013519</v>
      </c>
      <c r="F50" s="5">
        <f>AVERAGE(E50:E51)</f>
        <v>91.224179762804795</v>
      </c>
      <c r="G50" s="20"/>
      <c r="J50" s="4">
        <v>17280</v>
      </c>
      <c r="K50" s="24">
        <f>(F50/J50)*1000</f>
        <v>5.2791770696067593</v>
      </c>
      <c r="S50" s="42" t="s">
        <v>73</v>
      </c>
      <c r="T50" s="40" t="s">
        <v>34</v>
      </c>
      <c r="U50" s="41">
        <f>C56</f>
        <v>11.522072598015306</v>
      </c>
      <c r="V50" s="43">
        <f>F56</f>
        <v>74.662322629610657</v>
      </c>
      <c r="W50" s="44">
        <f>K56</f>
        <v>4.3207362632876531</v>
      </c>
      <c r="X50" s="42"/>
    </row>
    <row r="51" spans="1:26" x14ac:dyDescent="0.2">
      <c r="A51" s="1" t="s">
        <v>80</v>
      </c>
      <c r="B51" s="2">
        <v>14.19293055025009</v>
      </c>
      <c r="D51" s="4">
        <v>6639743.0159999998</v>
      </c>
      <c r="E51" s="4">
        <f t="shared" si="0"/>
        <v>94.237411497596071</v>
      </c>
      <c r="G51" s="20"/>
    </row>
    <row r="52" spans="1:26" x14ac:dyDescent="0.2">
      <c r="A52" s="1" t="s">
        <v>81</v>
      </c>
      <c r="B52" s="2">
        <v>14.741277168732703</v>
      </c>
      <c r="C52" s="3">
        <f>AVERAGE(B52:B53)</f>
        <v>13.963972812615465</v>
      </c>
      <c r="D52" s="4">
        <v>6595179.7730399994</v>
      </c>
      <c r="E52" s="4">
        <f t="shared" si="0"/>
        <v>97.221373012002275</v>
      </c>
      <c r="F52" s="5">
        <f>AVERAGE(E52:E53)</f>
        <v>92.094911045041982</v>
      </c>
      <c r="G52" s="20"/>
      <c r="J52" s="4">
        <v>17280</v>
      </c>
      <c r="K52" s="24">
        <f>(F52/J52)*1000</f>
        <v>5.3295666114028926</v>
      </c>
    </row>
    <row r="53" spans="1:26" x14ac:dyDescent="0.2">
      <c r="A53" s="1" t="s">
        <v>82</v>
      </c>
      <c r="B53" s="2">
        <v>13.186668456498227</v>
      </c>
      <c r="D53" s="4">
        <v>6595179.7730399994</v>
      </c>
      <c r="E53" s="4">
        <f t="shared" si="0"/>
        <v>86.968449078081704</v>
      </c>
      <c r="G53" s="20"/>
    </row>
    <row r="54" spans="1:26" x14ac:dyDescent="0.2">
      <c r="A54" s="1" t="s">
        <v>83</v>
      </c>
      <c r="B54" s="2">
        <v>12.61593602712399</v>
      </c>
      <c r="C54" s="3">
        <f>AVERAGE(B54:B55)</f>
        <v>12.796660241489064</v>
      </c>
      <c r="D54" s="4">
        <v>6522001.9344000006</v>
      </c>
      <c r="E54" s="4">
        <f t="shared" si="0"/>
        <v>82.281159173169314</v>
      </c>
      <c r="F54" s="5">
        <f>AVERAGE(E54:E55)</f>
        <v>83.459842848851252</v>
      </c>
      <c r="G54" s="20"/>
      <c r="J54" s="4">
        <v>17280</v>
      </c>
      <c r="K54" s="24">
        <f>(F54/J54)*1000</f>
        <v>4.8298520167159289</v>
      </c>
    </row>
    <row r="55" spans="1:26" x14ac:dyDescent="0.2">
      <c r="A55" s="1" t="s">
        <v>84</v>
      </c>
      <c r="B55" s="2">
        <v>12.977384455854139</v>
      </c>
      <c r="D55" s="4">
        <v>6522001.9344000006</v>
      </c>
      <c r="E55" s="4">
        <f t="shared" si="0"/>
        <v>84.638526524533191</v>
      </c>
      <c r="G55" s="20"/>
    </row>
    <row r="56" spans="1:26" x14ac:dyDescent="0.2">
      <c r="A56" s="1" t="s">
        <v>85</v>
      </c>
      <c r="B56" s="2">
        <v>11.00533762386352</v>
      </c>
      <c r="C56" s="3">
        <f>AVERAGE(B56:B57)</f>
        <v>11.522072598015306</v>
      </c>
      <c r="D56" s="4">
        <v>6479938.5695999991</v>
      </c>
      <c r="E56" s="4">
        <f t="shared" si="0"/>
        <v>71.313911740343229</v>
      </c>
      <c r="F56" s="5">
        <f>AVERAGE(E56:E57)</f>
        <v>74.662322629610657</v>
      </c>
      <c r="G56" s="20"/>
      <c r="J56" s="4">
        <v>17280</v>
      </c>
      <c r="K56" s="24">
        <f>(F56/J56)*1000</f>
        <v>4.3207362632876531</v>
      </c>
    </row>
    <row r="57" spans="1:26" x14ac:dyDescent="0.2">
      <c r="A57" s="1" t="s">
        <v>86</v>
      </c>
      <c r="B57" s="2">
        <v>12.038807572167093</v>
      </c>
      <c r="D57" s="4">
        <v>6479938.5695999991</v>
      </c>
      <c r="E57" s="4">
        <f t="shared" si="0"/>
        <v>78.01073351887807</v>
      </c>
      <c r="G57" s="20"/>
      <c r="S57" s="40" t="s">
        <v>6</v>
      </c>
      <c r="T57" s="40" t="s">
        <v>8</v>
      </c>
      <c r="U57" s="41" t="s">
        <v>9</v>
      </c>
      <c r="V57" s="40" t="s">
        <v>10</v>
      </c>
      <c r="W57" s="40" t="s">
        <v>11</v>
      </c>
      <c r="X57" s="42" t="s">
        <v>12</v>
      </c>
    </row>
    <row r="58" spans="1:26" s="18" customFormat="1" x14ac:dyDescent="0.2">
      <c r="A58" s="9" t="s">
        <v>87</v>
      </c>
      <c r="B58" s="10">
        <v>128.28197990144349</v>
      </c>
      <c r="C58" s="11">
        <f>AVERAGE(B58:B59)</f>
        <v>126.38762821892431</v>
      </c>
      <c r="D58" s="12">
        <v>372749.85216000001</v>
      </c>
      <c r="E58" s="12">
        <f t="shared" si="0"/>
        <v>47.817089043055155</v>
      </c>
      <c r="F58" s="13">
        <f>AVERAGE(E58:E59)</f>
        <v>47.110969733457082</v>
      </c>
      <c r="G58" s="21"/>
      <c r="J58" s="12">
        <v>9430</v>
      </c>
      <c r="K58" s="16">
        <f>(F58/J58)*1000</f>
        <v>4.9958610533888743</v>
      </c>
      <c r="L58" s="16">
        <f>AVERAGE(K58:K70)</f>
        <v>2.7214668958171715</v>
      </c>
      <c r="M58" s="17" t="s">
        <v>88</v>
      </c>
      <c r="S58" s="42" t="s">
        <v>88</v>
      </c>
      <c r="T58" s="40" t="s">
        <v>16</v>
      </c>
      <c r="U58" s="41">
        <f>C58</f>
        <v>126.38762821892431</v>
      </c>
      <c r="V58" s="43">
        <f>F58</f>
        <v>47.110969733457082</v>
      </c>
      <c r="W58" s="44">
        <f>K58</f>
        <v>4.9958610533888743</v>
      </c>
      <c r="X58" s="45">
        <f>L58</f>
        <v>2.7214668958171715</v>
      </c>
      <c r="Z58" s="46"/>
    </row>
    <row r="59" spans="1:26" s="18" customFormat="1" x14ac:dyDescent="0.2">
      <c r="A59" s="9" t="s">
        <v>89</v>
      </c>
      <c r="B59" s="10">
        <v>124.49327653640513</v>
      </c>
      <c r="C59" s="11"/>
      <c r="D59" s="12">
        <v>372749.85216000001</v>
      </c>
      <c r="E59" s="12">
        <f t="shared" si="0"/>
        <v>46.404850423859017</v>
      </c>
      <c r="F59" s="13"/>
      <c r="G59" s="21"/>
      <c r="J59" s="12"/>
      <c r="K59" s="16"/>
      <c r="L59" s="17"/>
      <c r="M59" s="17"/>
      <c r="S59" s="42" t="s">
        <v>88</v>
      </c>
      <c r="T59" s="40" t="s">
        <v>19</v>
      </c>
      <c r="U59" s="41">
        <f>C60</f>
        <v>36.696148410238791</v>
      </c>
      <c r="V59" s="43">
        <f>F60</f>
        <v>14.591286659540375</v>
      </c>
      <c r="W59" s="44">
        <f>K60</f>
        <v>1.5473262629417153</v>
      </c>
      <c r="X59" s="42"/>
      <c r="Z59" s="46"/>
    </row>
    <row r="60" spans="1:26" s="18" customFormat="1" x14ac:dyDescent="0.2">
      <c r="A60" s="9" t="s">
        <v>90</v>
      </c>
      <c r="B60" s="10">
        <v>36.519124965340104</v>
      </c>
      <c r="C60" s="11">
        <f>AVERAGE(B60:B61)</f>
        <v>36.696148410238791</v>
      </c>
      <c r="D60" s="12">
        <v>397624.47263999999</v>
      </c>
      <c r="E60" s="12">
        <f t="shared" si="0"/>
        <v>14.520897805617617</v>
      </c>
      <c r="F60" s="13">
        <f>AVERAGE(E60:E61)</f>
        <v>14.591286659540375</v>
      </c>
      <c r="G60" s="21"/>
      <c r="J60" s="12">
        <v>9430</v>
      </c>
      <c r="K60" s="16">
        <f>(F60/J60)*1000</f>
        <v>1.5473262629417153</v>
      </c>
      <c r="L60" s="17"/>
      <c r="M60" s="17"/>
      <c r="S60" s="42" t="s">
        <v>88</v>
      </c>
      <c r="T60" s="40" t="s">
        <v>22</v>
      </c>
      <c r="U60" s="41">
        <f>C62</f>
        <v>36.572028603408185</v>
      </c>
      <c r="V60" s="43">
        <f>F62</f>
        <v>13.793971267278524</v>
      </c>
      <c r="W60" s="44">
        <f>K62</f>
        <v>1.4627753199659093</v>
      </c>
      <c r="X60" s="42"/>
      <c r="Z60" s="46"/>
    </row>
    <row r="61" spans="1:26" s="18" customFormat="1" x14ac:dyDescent="0.2">
      <c r="A61" s="9" t="s">
        <v>91</v>
      </c>
      <c r="B61" s="10">
        <v>36.873171855137485</v>
      </c>
      <c r="C61" s="11"/>
      <c r="D61" s="12">
        <v>397624.47263999999</v>
      </c>
      <c r="E61" s="12">
        <f t="shared" si="0"/>
        <v>14.661675513463132</v>
      </c>
      <c r="F61" s="13"/>
      <c r="G61" s="21"/>
      <c r="J61" s="12"/>
      <c r="K61" s="16"/>
      <c r="L61" s="17"/>
      <c r="M61" s="17"/>
      <c r="S61" s="42" t="s">
        <v>88</v>
      </c>
      <c r="T61" s="40" t="s">
        <v>25</v>
      </c>
      <c r="U61" s="41">
        <f>C64</f>
        <v>104.71555364660072</v>
      </c>
      <c r="V61" s="43">
        <f>F64</f>
        <v>37.306189738218833</v>
      </c>
      <c r="W61" s="44">
        <f>K64</f>
        <v>3.956117681677501</v>
      </c>
      <c r="X61" s="42"/>
      <c r="Z61" s="46"/>
    </row>
    <row r="62" spans="1:26" s="18" customFormat="1" x14ac:dyDescent="0.2">
      <c r="A62" s="9" t="s">
        <v>92</v>
      </c>
      <c r="B62" s="10">
        <v>33.920978549023751</v>
      </c>
      <c r="C62" s="11">
        <f>AVERAGE(B62:B63)</f>
        <v>36.572028603408185</v>
      </c>
      <c r="D62" s="12">
        <v>377172.71352000005</v>
      </c>
      <c r="E62" s="12">
        <f t="shared" si="0"/>
        <v>12.794067524589002</v>
      </c>
      <c r="F62" s="13">
        <f>AVERAGE(E62:E63)</f>
        <v>13.793971267278524</v>
      </c>
      <c r="G62" s="21"/>
      <c r="J62" s="12">
        <v>9430</v>
      </c>
      <c r="K62" s="16">
        <f>(F62/J62)*1000</f>
        <v>1.4627753199659093</v>
      </c>
      <c r="L62" s="17"/>
      <c r="M62" s="17"/>
      <c r="S62" s="42" t="s">
        <v>88</v>
      </c>
      <c r="T62" s="40" t="s">
        <v>29</v>
      </c>
      <c r="U62" s="41">
        <f>C66</f>
        <v>89.913629876487619</v>
      </c>
      <c r="V62" s="43">
        <f>F66</f>
        <v>28.106850723455402</v>
      </c>
      <c r="W62" s="44">
        <f>K66</f>
        <v>2.9805780194544433</v>
      </c>
      <c r="X62" s="42"/>
      <c r="Z62" s="46"/>
    </row>
    <row r="63" spans="1:26" s="18" customFormat="1" x14ac:dyDescent="0.2">
      <c r="A63" s="9" t="s">
        <v>93</v>
      </c>
      <c r="B63" s="10">
        <v>39.223078657792627</v>
      </c>
      <c r="C63" s="11"/>
      <c r="D63" s="12">
        <v>377172.71352000005</v>
      </c>
      <c r="E63" s="12">
        <f t="shared" si="0"/>
        <v>14.793875009968046</v>
      </c>
      <c r="F63" s="13"/>
      <c r="G63" s="21"/>
      <c r="J63" s="12"/>
      <c r="K63" s="16"/>
      <c r="L63" s="17"/>
      <c r="M63" s="17"/>
      <c r="S63" s="42" t="s">
        <v>88</v>
      </c>
      <c r="T63" s="40" t="s">
        <v>31</v>
      </c>
      <c r="U63" s="41">
        <f>C68</f>
        <v>144.08043861332339</v>
      </c>
      <c r="V63" s="43">
        <f>F68</f>
        <v>28.337129269772021</v>
      </c>
      <c r="W63" s="44">
        <f>K68</f>
        <v>3.0049978016725367</v>
      </c>
      <c r="X63" s="42"/>
      <c r="Z63" s="46"/>
    </row>
    <row r="64" spans="1:26" s="18" customFormat="1" x14ac:dyDescent="0.2">
      <c r="A64" s="9" t="s">
        <v>94</v>
      </c>
      <c r="B64" s="10">
        <v>98.410597891121029</v>
      </c>
      <c r="C64" s="11">
        <f>AVERAGE(B64:B65)</f>
        <v>104.71555364660072</v>
      </c>
      <c r="D64" s="12">
        <v>356262.16392000008</v>
      </c>
      <c r="E64" s="12">
        <f t="shared" si="0"/>
        <v>35.059972557351777</v>
      </c>
      <c r="F64" s="13">
        <f>AVERAGE(E64:E65)</f>
        <v>37.306189738218833</v>
      </c>
      <c r="G64" s="21"/>
      <c r="J64" s="12">
        <v>9430</v>
      </c>
      <c r="K64" s="16">
        <f>(F64/J64)*1000</f>
        <v>3.956117681677501</v>
      </c>
      <c r="L64" s="17"/>
      <c r="M64" s="17"/>
      <c r="S64" s="42" t="s">
        <v>88</v>
      </c>
      <c r="T64" s="40" t="s">
        <v>34</v>
      </c>
      <c r="U64" s="41">
        <f>C70</f>
        <v>45.36460576914147</v>
      </c>
      <c r="V64" s="43">
        <f>F70</f>
        <v>10.397632401169254</v>
      </c>
      <c r="W64" s="44">
        <f>K70</f>
        <v>1.102612131619221</v>
      </c>
      <c r="X64" s="42"/>
      <c r="Z64" s="46"/>
    </row>
    <row r="65" spans="1:26" s="18" customFormat="1" x14ac:dyDescent="0.2">
      <c r="A65" s="9" t="s">
        <v>95</v>
      </c>
      <c r="B65" s="10">
        <v>111.02050940208042</v>
      </c>
      <c r="C65" s="11"/>
      <c r="D65" s="12">
        <v>356262.16392000008</v>
      </c>
      <c r="E65" s="12">
        <f t="shared" si="0"/>
        <v>39.552406919085882</v>
      </c>
      <c r="F65" s="13"/>
      <c r="G65" s="21"/>
      <c r="J65" s="12"/>
      <c r="K65" s="16"/>
      <c r="L65" s="17"/>
      <c r="M65" s="17"/>
      <c r="S65" s="46"/>
      <c r="T65" s="46"/>
      <c r="U65" s="46"/>
      <c r="V65" s="46"/>
      <c r="W65" s="46"/>
      <c r="X65" s="46"/>
      <c r="Z65" s="46"/>
    </row>
    <row r="66" spans="1:26" s="18" customFormat="1" x14ac:dyDescent="0.2">
      <c r="A66" s="9" t="s">
        <v>96</v>
      </c>
      <c r="B66" s="10">
        <v>86.526665012720798</v>
      </c>
      <c r="C66" s="11">
        <f>AVERAGE(B66:B67)</f>
        <v>89.913629876487619</v>
      </c>
      <c r="D66" s="12">
        <v>312598.33200000005</v>
      </c>
      <c r="E66" s="12">
        <f t="shared" ref="E66:E129" si="13">(B66*D66)/1000000</f>
        <v>27.048091156499286</v>
      </c>
      <c r="F66" s="13">
        <f>AVERAGE(E66:E67)</f>
        <v>28.106850723455402</v>
      </c>
      <c r="G66" s="21"/>
      <c r="J66" s="12">
        <v>9430</v>
      </c>
      <c r="K66" s="16">
        <f>(F66/J66)*1000</f>
        <v>2.9805780194544433</v>
      </c>
      <c r="L66" s="17"/>
      <c r="M66" s="17"/>
      <c r="S66" s="46"/>
      <c r="T66" s="46"/>
      <c r="U66" s="46"/>
      <c r="V66" s="46"/>
      <c r="W66" s="46"/>
      <c r="X66" s="46"/>
      <c r="Z66" s="46"/>
    </row>
    <row r="67" spans="1:26" s="18" customFormat="1" x14ac:dyDescent="0.2">
      <c r="A67" s="9" t="s">
        <v>97</v>
      </c>
      <c r="B67" s="10">
        <v>93.300594740254425</v>
      </c>
      <c r="C67" s="11"/>
      <c r="D67" s="12">
        <v>312598.33200000005</v>
      </c>
      <c r="E67" s="12">
        <f t="shared" si="13"/>
        <v>29.165610290411514</v>
      </c>
      <c r="F67" s="13"/>
      <c r="G67" s="21"/>
      <c r="J67" s="12"/>
      <c r="K67" s="16"/>
      <c r="L67" s="17"/>
      <c r="M67" s="17"/>
      <c r="S67" s="46"/>
      <c r="T67" s="46"/>
      <c r="U67" s="46"/>
      <c r="V67" s="46"/>
      <c r="W67" s="46"/>
      <c r="X67" s="46"/>
      <c r="Z67" s="46"/>
    </row>
    <row r="68" spans="1:26" s="18" customFormat="1" x14ac:dyDescent="0.2">
      <c r="A68" s="9" t="s">
        <v>98</v>
      </c>
      <c r="B68" s="10">
        <v>158.38354222549404</v>
      </c>
      <c r="C68" s="11">
        <f>AVERAGE(B68:B69)</f>
        <v>144.08043861332339</v>
      </c>
      <c r="D68" s="12">
        <v>196675.75656000004</v>
      </c>
      <c r="E68" s="12">
        <f t="shared" si="13"/>
        <v>31.15020299385175</v>
      </c>
      <c r="F68" s="13">
        <f>AVERAGE(E68:E69)</f>
        <v>28.337129269772021</v>
      </c>
      <c r="G68" s="21"/>
      <c r="J68" s="12">
        <v>9430</v>
      </c>
      <c r="K68" s="16">
        <f>(F68/J68)*1000</f>
        <v>3.0049978016725367</v>
      </c>
      <c r="L68" s="17"/>
      <c r="M68" s="17"/>
      <c r="S68" s="46"/>
      <c r="T68" s="46"/>
      <c r="U68" s="46"/>
      <c r="V68" s="46"/>
      <c r="W68" s="46"/>
      <c r="X68" s="46"/>
      <c r="Z68" s="46"/>
    </row>
    <row r="69" spans="1:26" s="18" customFormat="1" x14ac:dyDescent="0.2">
      <c r="A69" s="9" t="s">
        <v>99</v>
      </c>
      <c r="B69" s="10">
        <v>129.77733500115275</v>
      </c>
      <c r="C69" s="11"/>
      <c r="D69" s="12">
        <v>196675.75656000004</v>
      </c>
      <c r="E69" s="12">
        <f t="shared" si="13"/>
        <v>25.524055545692292</v>
      </c>
      <c r="F69" s="13"/>
      <c r="G69" s="21"/>
      <c r="J69" s="12"/>
      <c r="K69" s="16"/>
      <c r="L69" s="17"/>
      <c r="M69" s="17"/>
      <c r="S69" s="46"/>
      <c r="T69" s="46"/>
      <c r="U69" s="46"/>
      <c r="V69" s="46"/>
      <c r="W69" s="46"/>
      <c r="X69" s="46"/>
      <c r="Z69" s="46"/>
    </row>
    <row r="70" spans="1:26" s="18" customFormat="1" x14ac:dyDescent="0.2">
      <c r="A70" s="9" t="s">
        <v>100</v>
      </c>
      <c r="B70" s="10">
        <v>45.925389351684167</v>
      </c>
      <c r="C70" s="11">
        <f>AVERAGE(B70:B71)</f>
        <v>45.36460576914147</v>
      </c>
      <c r="D70" s="12">
        <v>229201.42752000003</v>
      </c>
      <c r="E70" s="12">
        <f t="shared" si="13"/>
        <v>10.526164798817819</v>
      </c>
      <c r="F70" s="13">
        <f>AVERAGE(E70:E71)</f>
        <v>10.397632401169254</v>
      </c>
      <c r="G70" s="21"/>
      <c r="J70" s="12">
        <v>9430</v>
      </c>
      <c r="K70" s="16">
        <f>(F70/J70)*1000</f>
        <v>1.102612131619221</v>
      </c>
      <c r="L70" s="17"/>
      <c r="M70" s="17"/>
      <c r="S70" s="46"/>
      <c r="T70" s="46"/>
      <c r="U70" s="46"/>
      <c r="V70" s="46"/>
      <c r="W70" s="46"/>
      <c r="X70" s="46"/>
      <c r="Z70" s="46"/>
    </row>
    <row r="71" spans="1:26" s="18" customFormat="1" x14ac:dyDescent="0.2">
      <c r="A71" s="9" t="s">
        <v>101</v>
      </c>
      <c r="B71" s="10">
        <v>44.803822186598772</v>
      </c>
      <c r="C71" s="11"/>
      <c r="D71" s="12">
        <v>229201.42752000003</v>
      </c>
      <c r="E71" s="12">
        <f t="shared" si="13"/>
        <v>10.269100003520688</v>
      </c>
      <c r="F71" s="13"/>
      <c r="G71" s="21"/>
      <c r="J71" s="12"/>
      <c r="K71" s="16"/>
      <c r="L71" s="17"/>
      <c r="M71" s="17"/>
      <c r="S71" s="40" t="s">
        <v>6</v>
      </c>
      <c r="T71" s="40" t="s">
        <v>8</v>
      </c>
      <c r="U71" s="41" t="s">
        <v>9</v>
      </c>
      <c r="V71" s="40" t="s">
        <v>10</v>
      </c>
      <c r="W71" s="40" t="s">
        <v>11</v>
      </c>
      <c r="X71" s="42" t="s">
        <v>12</v>
      </c>
      <c r="Z71" s="46"/>
    </row>
    <row r="72" spans="1:26" x14ac:dyDescent="0.2">
      <c r="A72" s="1" t="s">
        <v>102</v>
      </c>
      <c r="B72" s="2">
        <v>59.698966372273148</v>
      </c>
      <c r="C72" s="3">
        <f>AVERAGE(B72:B73)</f>
        <v>62.084809869477652</v>
      </c>
      <c r="D72" s="4">
        <v>946350</v>
      </c>
      <c r="E72" s="4">
        <f t="shared" si="13"/>
        <v>56.496116826400687</v>
      </c>
      <c r="F72" s="5">
        <f>AVERAGE(E72:E73)</f>
        <v>58.753959819980174</v>
      </c>
      <c r="G72" s="20"/>
      <c r="J72" s="4">
        <v>6500</v>
      </c>
      <c r="K72" s="24">
        <f>(F72/J72)*1000</f>
        <v>9.0390707415354115</v>
      </c>
      <c r="L72" s="25">
        <f>AVERAGE(K72:K84)</f>
        <v>12.772942100144336</v>
      </c>
      <c r="M72" s="22" t="s">
        <v>103</v>
      </c>
      <c r="S72" s="42" t="s">
        <v>103</v>
      </c>
      <c r="T72" s="40" t="s">
        <v>16</v>
      </c>
      <c r="U72" s="41">
        <f>C72</f>
        <v>62.084809869477652</v>
      </c>
      <c r="V72" s="43">
        <f>F72</f>
        <v>58.753959819980174</v>
      </c>
      <c r="W72" s="44">
        <f>K72</f>
        <v>9.0390707415354115</v>
      </c>
      <c r="X72" s="45">
        <f>L72</f>
        <v>12.772942100144336</v>
      </c>
    </row>
    <row r="73" spans="1:26" x14ac:dyDescent="0.2">
      <c r="A73" s="1" t="s">
        <v>104</v>
      </c>
      <c r="B73" s="2">
        <v>64.470653366682157</v>
      </c>
      <c r="D73" s="4">
        <v>946350</v>
      </c>
      <c r="E73" s="4">
        <f t="shared" si="13"/>
        <v>61.011802813559662</v>
      </c>
      <c r="G73" s="20"/>
      <c r="L73" s="22"/>
      <c r="M73" s="22"/>
      <c r="S73" s="42" t="s">
        <v>103</v>
      </c>
      <c r="T73" s="40" t="s">
        <v>19</v>
      </c>
      <c r="U73" s="41">
        <f>C74</f>
        <v>72.298077952173912</v>
      </c>
      <c r="V73" s="43">
        <f>F74</f>
        <v>68.419286070039774</v>
      </c>
      <c r="W73" s="44">
        <f>K74</f>
        <v>10.526044010775349</v>
      </c>
      <c r="X73" s="42"/>
    </row>
    <row r="74" spans="1:26" x14ac:dyDescent="0.2">
      <c r="A74" s="1" t="s">
        <v>105</v>
      </c>
      <c r="B74" s="2">
        <v>67.218836939952482</v>
      </c>
      <c r="C74" s="3">
        <f>AVERAGE(B74:B75)</f>
        <v>72.298077952173912</v>
      </c>
      <c r="D74" s="4">
        <v>946350</v>
      </c>
      <c r="E74" s="4">
        <f t="shared" si="13"/>
        <v>63.612546338124027</v>
      </c>
      <c r="F74" s="5">
        <f>AVERAGE(E74:E75)</f>
        <v>68.419286070039774</v>
      </c>
      <c r="G74" s="20"/>
      <c r="J74" s="4">
        <v>6500</v>
      </c>
      <c r="K74" s="24">
        <f>(F74/J74)*1000</f>
        <v>10.526044010775349</v>
      </c>
      <c r="L74" s="22"/>
      <c r="M74" s="22"/>
      <c r="S74" s="42" t="s">
        <v>103</v>
      </c>
      <c r="T74" s="40" t="s">
        <v>22</v>
      </c>
      <c r="U74" s="41">
        <f>C76</f>
        <v>95.587492051365672</v>
      </c>
      <c r="V74" s="43">
        <f>F76</f>
        <v>90.459223102809887</v>
      </c>
      <c r="W74" s="44">
        <f>K76</f>
        <v>13.916803554278445</v>
      </c>
      <c r="X74" s="42"/>
    </row>
    <row r="75" spans="1:26" x14ac:dyDescent="0.2">
      <c r="A75" s="1" t="s">
        <v>106</v>
      </c>
      <c r="B75" s="2">
        <v>77.377318964395329</v>
      </c>
      <c r="D75" s="4">
        <v>946350</v>
      </c>
      <c r="E75" s="4">
        <f t="shared" si="13"/>
        <v>73.226025801955515</v>
      </c>
      <c r="G75" s="20"/>
      <c r="L75" s="22"/>
      <c r="M75" s="22"/>
      <c r="S75" s="42" t="s">
        <v>103</v>
      </c>
      <c r="T75" s="40" t="s">
        <v>25</v>
      </c>
      <c r="U75" s="41">
        <f>C78</f>
        <v>77.432157706680059</v>
      </c>
      <c r="V75" s="43">
        <f>F78</f>
        <v>73.277922445716683</v>
      </c>
      <c r="W75" s="44">
        <f>K78</f>
        <v>11.273526530110258</v>
      </c>
      <c r="X75" s="42"/>
    </row>
    <row r="76" spans="1:26" x14ac:dyDescent="0.2">
      <c r="A76" s="1" t="s">
        <v>107</v>
      </c>
      <c r="B76" s="2">
        <v>86.555775685869492</v>
      </c>
      <c r="C76" s="3">
        <f>AVERAGE(B76:B77)</f>
        <v>95.587492051365672</v>
      </c>
      <c r="D76" s="4">
        <v>946350</v>
      </c>
      <c r="E76" s="4">
        <f t="shared" si="13"/>
        <v>81.912058320322586</v>
      </c>
      <c r="F76" s="5">
        <f>AVERAGE(E76:E77)</f>
        <v>90.459223102809887</v>
      </c>
      <c r="G76" s="20"/>
      <c r="J76" s="4">
        <v>6500</v>
      </c>
      <c r="K76" s="24">
        <f>(F76/J76)*1000</f>
        <v>13.916803554278445</v>
      </c>
      <c r="L76" s="22"/>
      <c r="M76" s="22"/>
      <c r="S76" s="42" t="s">
        <v>103</v>
      </c>
      <c r="T76" s="40" t="s">
        <v>29</v>
      </c>
      <c r="U76" s="41">
        <f>C80</f>
        <v>106.44103935220539</v>
      </c>
      <c r="V76" s="43">
        <f>F80</f>
        <v>100.73047759095958</v>
      </c>
      <c r="W76" s="44">
        <f>K80</f>
        <v>15.49699655245532</v>
      </c>
      <c r="X76" s="42"/>
    </row>
    <row r="77" spans="1:26" x14ac:dyDescent="0.2">
      <c r="A77" s="1" t="s">
        <v>108</v>
      </c>
      <c r="B77" s="2">
        <v>104.61920841686184</v>
      </c>
      <c r="D77" s="4">
        <v>946350</v>
      </c>
      <c r="E77" s="4">
        <f t="shared" si="13"/>
        <v>99.006387885297201</v>
      </c>
      <c r="G77" s="20"/>
      <c r="L77" s="22"/>
      <c r="M77" s="22"/>
      <c r="S77" s="42" t="s">
        <v>103</v>
      </c>
      <c r="T77" s="40" t="s">
        <v>31</v>
      </c>
      <c r="U77" s="41">
        <f>C82</f>
        <v>126.52259376133112</v>
      </c>
      <c r="V77" s="43">
        <f>F82</f>
        <v>119.73465660603571</v>
      </c>
      <c r="W77" s="44">
        <f>K82</f>
        <v>18.420716400928573</v>
      </c>
      <c r="X77" s="42"/>
    </row>
    <row r="78" spans="1:26" x14ac:dyDescent="0.2">
      <c r="A78" s="1" t="s">
        <v>109</v>
      </c>
      <c r="B78" s="2">
        <v>81.626739794070474</v>
      </c>
      <c r="C78" s="3">
        <f>AVERAGE(B78:B79)</f>
        <v>77.432157706680059</v>
      </c>
      <c r="D78" s="4">
        <v>946350</v>
      </c>
      <c r="E78" s="4">
        <f t="shared" si="13"/>
        <v>77.247465204118598</v>
      </c>
      <c r="F78" s="5">
        <f>AVERAGE(E78:E79)</f>
        <v>73.277922445716683</v>
      </c>
      <c r="G78" s="20"/>
      <c r="J78" s="4">
        <v>6500</v>
      </c>
      <c r="K78" s="24">
        <f>(F78/J78)*1000</f>
        <v>11.273526530110258</v>
      </c>
      <c r="L78" s="22"/>
      <c r="M78" s="22"/>
      <c r="S78" s="42" t="s">
        <v>103</v>
      </c>
      <c r="T78" s="40" t="s">
        <v>34</v>
      </c>
      <c r="U78" s="41">
        <f>C84</f>
        <v>73.750028975564476</v>
      </c>
      <c r="V78" s="43">
        <f>F84</f>
        <v>69.793339921025435</v>
      </c>
      <c r="W78" s="44">
        <f>K84</f>
        <v>10.73743691092699</v>
      </c>
      <c r="X78" s="42"/>
    </row>
    <row r="79" spans="1:26" x14ac:dyDescent="0.2">
      <c r="A79" s="1" t="s">
        <v>110</v>
      </c>
      <c r="B79" s="2">
        <v>73.237575619289643</v>
      </c>
      <c r="D79" s="4">
        <v>946350</v>
      </c>
      <c r="E79" s="4">
        <f t="shared" si="13"/>
        <v>69.308379687314755</v>
      </c>
      <c r="G79" s="20"/>
    </row>
    <row r="80" spans="1:26" x14ac:dyDescent="0.2">
      <c r="A80" s="1" t="s">
        <v>111</v>
      </c>
      <c r="B80" s="2">
        <v>103.19798509981939</v>
      </c>
      <c r="C80" s="3">
        <f>AVERAGE(B80:B81)</f>
        <v>106.44103935220539</v>
      </c>
      <c r="D80" s="4">
        <v>946350</v>
      </c>
      <c r="E80" s="4">
        <f t="shared" si="13"/>
        <v>97.661413199214081</v>
      </c>
      <c r="F80" s="5">
        <f>AVERAGE(E80:E81)</f>
        <v>100.73047759095958</v>
      </c>
      <c r="G80" s="20"/>
      <c r="J80" s="4">
        <v>6500</v>
      </c>
      <c r="K80" s="24">
        <f>(F80/J80)*1000</f>
        <v>15.49699655245532</v>
      </c>
    </row>
    <row r="81" spans="1:35" x14ac:dyDescent="0.2">
      <c r="A81" s="1" t="s">
        <v>112</v>
      </c>
      <c r="B81" s="2">
        <v>109.68409360459141</v>
      </c>
      <c r="D81" s="4">
        <v>946350</v>
      </c>
      <c r="E81" s="4">
        <f t="shared" si="13"/>
        <v>103.79954198270508</v>
      </c>
      <c r="G81" s="20"/>
    </row>
    <row r="82" spans="1:35" x14ac:dyDescent="0.2">
      <c r="A82" s="1" t="s">
        <v>113</v>
      </c>
      <c r="B82" s="2">
        <v>123.85644797535696</v>
      </c>
      <c r="C82" s="3">
        <f>AVERAGE(B82:B83)</f>
        <v>126.52259376133112</v>
      </c>
      <c r="D82" s="4">
        <v>946350</v>
      </c>
      <c r="E82" s="4">
        <f t="shared" si="13"/>
        <v>117.21154954147904</v>
      </c>
      <c r="F82" s="5">
        <f>AVERAGE(E82:E83)</f>
        <v>119.73465660603571</v>
      </c>
      <c r="G82" s="20"/>
      <c r="J82" s="4">
        <v>6500</v>
      </c>
      <c r="K82" s="24">
        <f>(F82/J82)*1000</f>
        <v>18.420716400928573</v>
      </c>
    </row>
    <row r="83" spans="1:35" x14ac:dyDescent="0.2">
      <c r="A83" s="1" t="s">
        <v>114</v>
      </c>
      <c r="B83" s="2">
        <v>129.18873954730529</v>
      </c>
      <c r="D83" s="4">
        <v>946350</v>
      </c>
      <c r="E83" s="4">
        <f t="shared" si="13"/>
        <v>122.25776367059237</v>
      </c>
      <c r="G83" s="20"/>
    </row>
    <row r="84" spans="1:35" x14ac:dyDescent="0.2">
      <c r="A84" s="1" t="s">
        <v>115</v>
      </c>
      <c r="B84" s="2">
        <v>75.996519257053762</v>
      </c>
      <c r="C84" s="3">
        <f>AVERAGE(B84:B85)</f>
        <v>73.750028975564476</v>
      </c>
      <c r="D84" s="4">
        <v>946350</v>
      </c>
      <c r="E84" s="4">
        <f t="shared" si="13"/>
        <v>71.919305998912833</v>
      </c>
      <c r="F84" s="5">
        <f>AVERAGE(E84:E85)</f>
        <v>69.793339921025435</v>
      </c>
      <c r="G84" s="20"/>
      <c r="J84" s="4">
        <v>6500</v>
      </c>
      <c r="K84" s="24">
        <f>(F84/J84)*1000</f>
        <v>10.73743691092699</v>
      </c>
    </row>
    <row r="85" spans="1:35" x14ac:dyDescent="0.2">
      <c r="A85" s="1" t="s">
        <v>116</v>
      </c>
      <c r="B85" s="2">
        <v>71.503538694075175</v>
      </c>
      <c r="D85" s="4">
        <v>946350</v>
      </c>
      <c r="E85" s="4">
        <f t="shared" si="13"/>
        <v>67.667373843138037</v>
      </c>
      <c r="G85" s="20"/>
    </row>
    <row r="86" spans="1:35" s="34" customFormat="1" x14ac:dyDescent="0.2">
      <c r="A86" s="26" t="s">
        <v>117</v>
      </c>
      <c r="B86" s="27">
        <v>70.855437452377657</v>
      </c>
      <c r="C86" s="28">
        <f>AVERAGE(B86:B87)</f>
        <v>70.9381447854024</v>
      </c>
      <c r="D86" s="29">
        <v>17810352.472745836</v>
      </c>
      <c r="E86" s="30">
        <f t="shared" si="13"/>
        <v>1261.9603156374424</v>
      </c>
      <c r="F86" s="31">
        <f>AVERAGE(E86:E87)</f>
        <v>1263.4333623906937</v>
      </c>
      <c r="G86" s="32"/>
      <c r="H86" s="33"/>
      <c r="J86" s="30"/>
      <c r="K86" s="35"/>
      <c r="L86" s="36"/>
      <c r="M86" s="36"/>
      <c r="S86" s="48"/>
      <c r="T86" s="48"/>
      <c r="U86" s="48"/>
      <c r="V86" s="48"/>
      <c r="W86" s="48"/>
      <c r="X86" s="48"/>
      <c r="Z86" s="48"/>
      <c r="AD86" s="37"/>
      <c r="AE86" s="37"/>
      <c r="AF86" s="37"/>
      <c r="AG86" s="37"/>
      <c r="AH86" s="37"/>
      <c r="AI86" s="37"/>
    </row>
    <row r="87" spans="1:35" s="34" customFormat="1" x14ac:dyDescent="0.2">
      <c r="A87" s="26" t="s">
        <v>118</v>
      </c>
      <c r="B87" s="27">
        <v>71.020852118427143</v>
      </c>
      <c r="C87" s="28"/>
      <c r="D87" s="29">
        <v>17810352.472745836</v>
      </c>
      <c r="E87" s="30">
        <f t="shared" si="13"/>
        <v>1264.9064091439452</v>
      </c>
      <c r="F87" s="31"/>
      <c r="G87" s="38"/>
      <c r="H87" s="33"/>
      <c r="J87" s="30"/>
      <c r="K87" s="35"/>
      <c r="L87" s="36"/>
      <c r="M87" s="36"/>
      <c r="S87" s="48"/>
      <c r="T87" s="48"/>
      <c r="U87" s="48"/>
      <c r="V87" s="48"/>
      <c r="W87" s="48"/>
      <c r="X87" s="48"/>
      <c r="Z87" s="48"/>
      <c r="AD87" s="37"/>
      <c r="AE87" s="37"/>
      <c r="AF87" s="37"/>
      <c r="AG87" s="37"/>
      <c r="AH87" s="37"/>
      <c r="AI87" s="37"/>
    </row>
    <row r="88" spans="1:35" s="34" customFormat="1" x14ac:dyDescent="0.2">
      <c r="A88" s="26" t="s">
        <v>119</v>
      </c>
      <c r="B88" s="27">
        <v>28.231752146456028</v>
      </c>
      <c r="C88" s="28">
        <f>AVERAGE(B88:B89)</f>
        <v>27.286535610146657</v>
      </c>
      <c r="D88" s="29">
        <v>16968816.398391668</v>
      </c>
      <c r="E88" s="30">
        <f t="shared" si="13"/>
        <v>479.05941877811222</v>
      </c>
      <c r="F88" s="31">
        <f>AVERAGE(E88:E89)</f>
        <v>463.02021291675476</v>
      </c>
      <c r="G88" s="38"/>
      <c r="H88" s="33"/>
      <c r="J88" s="30"/>
      <c r="K88" s="35"/>
      <c r="L88" s="36"/>
      <c r="M88" s="36"/>
      <c r="S88" s="48"/>
      <c r="T88" s="48"/>
      <c r="U88" s="48"/>
      <c r="V88" s="48"/>
      <c r="W88" s="48"/>
      <c r="X88" s="48"/>
      <c r="Z88" s="48"/>
      <c r="AD88" s="37"/>
      <c r="AE88" s="37"/>
      <c r="AF88" s="37"/>
      <c r="AG88" s="37"/>
      <c r="AH88" s="37"/>
      <c r="AI88" s="37"/>
    </row>
    <row r="89" spans="1:35" s="34" customFormat="1" x14ac:dyDescent="0.2">
      <c r="A89" s="26" t="s">
        <v>120</v>
      </c>
      <c r="B89" s="27">
        <v>26.341319073837283</v>
      </c>
      <c r="C89" s="28"/>
      <c r="D89" s="29">
        <v>16968816.398391668</v>
      </c>
      <c r="E89" s="30">
        <f t="shared" si="13"/>
        <v>446.98100705539736</v>
      </c>
      <c r="F89" s="31"/>
      <c r="G89" s="38"/>
      <c r="H89" s="33"/>
      <c r="J89" s="30"/>
      <c r="K89" s="35"/>
      <c r="L89" s="36"/>
      <c r="M89" s="36"/>
      <c r="S89" s="48"/>
      <c r="T89" s="48"/>
      <c r="U89" s="48"/>
      <c r="V89" s="48"/>
      <c r="W89" s="48"/>
      <c r="X89" s="48"/>
      <c r="Z89" s="48"/>
      <c r="AD89" s="37"/>
      <c r="AE89" s="37"/>
      <c r="AF89" s="37"/>
      <c r="AG89" s="37"/>
      <c r="AH89" s="37"/>
      <c r="AI89" s="37"/>
    </row>
    <row r="90" spans="1:35" s="34" customFormat="1" x14ac:dyDescent="0.2">
      <c r="A90" s="26" t="s">
        <v>121</v>
      </c>
      <c r="B90" s="27">
        <v>46.083733687276357</v>
      </c>
      <c r="C90" s="28">
        <f>AVERAGE(B90:B91)</f>
        <v>52.072770810433326</v>
      </c>
      <c r="D90" s="29">
        <v>17467927.438654169</v>
      </c>
      <c r="E90" s="30">
        <f t="shared" si="13"/>
        <v>804.98731615160625</v>
      </c>
      <c r="F90" s="31">
        <f>AVERAGE(E90:E91)</f>
        <v>909.6033820463183</v>
      </c>
      <c r="G90" s="38"/>
      <c r="H90" s="33"/>
      <c r="J90" s="30"/>
      <c r="K90" s="35"/>
      <c r="L90" s="36"/>
      <c r="M90" s="36"/>
      <c r="S90" s="48"/>
      <c r="T90" s="48"/>
      <c r="U90" s="48"/>
      <c r="V90" s="48"/>
      <c r="W90" s="48"/>
      <c r="X90" s="48"/>
      <c r="Z90" s="48"/>
      <c r="AD90" s="37"/>
      <c r="AE90" s="37"/>
      <c r="AF90" s="37"/>
      <c r="AG90" s="37"/>
      <c r="AH90" s="37"/>
      <c r="AI90" s="37"/>
    </row>
    <row r="91" spans="1:35" s="34" customFormat="1" x14ac:dyDescent="0.2">
      <c r="A91" s="26" t="s">
        <v>122</v>
      </c>
      <c r="B91" s="27">
        <v>58.061807933590295</v>
      </c>
      <c r="C91" s="28"/>
      <c r="D91" s="29">
        <v>17467927.438654169</v>
      </c>
      <c r="E91" s="30">
        <f t="shared" si="13"/>
        <v>1014.2194479410302</v>
      </c>
      <c r="F91" s="31"/>
      <c r="G91" s="38"/>
      <c r="H91" s="33"/>
      <c r="J91" s="30"/>
      <c r="K91" s="35"/>
      <c r="L91" s="36"/>
      <c r="M91" s="36"/>
      <c r="S91" s="48"/>
      <c r="T91" s="48"/>
      <c r="U91" s="48"/>
      <c r="V91" s="48"/>
      <c r="W91" s="48"/>
      <c r="X91" s="48"/>
      <c r="Z91" s="48"/>
      <c r="AD91" s="37"/>
      <c r="AE91" s="37"/>
      <c r="AF91" s="37"/>
      <c r="AG91" s="37"/>
      <c r="AH91" s="37"/>
      <c r="AI91" s="37"/>
    </row>
    <row r="92" spans="1:35" s="34" customFormat="1" x14ac:dyDescent="0.2">
      <c r="A92" s="26" t="s">
        <v>123</v>
      </c>
      <c r="B92" s="27">
        <v>55.119382609422452</v>
      </c>
      <c r="C92" s="28">
        <f>AVERAGE(B92:B93)</f>
        <v>56.258437200680021</v>
      </c>
      <c r="D92" s="29">
        <v>17920321.787754167</v>
      </c>
      <c r="E92" s="30">
        <f t="shared" si="13"/>
        <v>987.75707310319126</v>
      </c>
      <c r="F92" s="31">
        <f>AVERAGE(E92:E93)</f>
        <v>1008.1692979123457</v>
      </c>
      <c r="G92" s="38"/>
      <c r="H92" s="33"/>
      <c r="J92" s="30"/>
      <c r="K92" s="35"/>
      <c r="L92" s="36"/>
      <c r="M92" s="36"/>
      <c r="S92" s="48"/>
      <c r="T92" s="48"/>
      <c r="U92" s="48"/>
      <c r="V92" s="48"/>
      <c r="W92" s="48"/>
      <c r="X92" s="48"/>
      <c r="Z92" s="48"/>
      <c r="AD92" s="37"/>
      <c r="AE92" s="37"/>
      <c r="AF92" s="37"/>
      <c r="AG92" s="37"/>
      <c r="AH92" s="37"/>
      <c r="AI92" s="37"/>
    </row>
    <row r="93" spans="1:35" s="34" customFormat="1" x14ac:dyDescent="0.2">
      <c r="A93" s="26" t="s">
        <v>124</v>
      </c>
      <c r="B93" s="27">
        <v>57.397491791937583</v>
      </c>
      <c r="C93" s="28"/>
      <c r="D93" s="29">
        <v>17920321.787754167</v>
      </c>
      <c r="E93" s="30">
        <f t="shared" si="13"/>
        <v>1028.5815227215001</v>
      </c>
      <c r="F93" s="31"/>
      <c r="G93" s="38"/>
      <c r="H93" s="33"/>
      <c r="J93" s="30"/>
      <c r="K93" s="35"/>
      <c r="L93" s="36"/>
      <c r="M93" s="36"/>
      <c r="S93" s="48"/>
      <c r="T93" s="48"/>
      <c r="U93" s="48"/>
      <c r="V93" s="48"/>
      <c r="W93" s="48"/>
      <c r="X93" s="48"/>
      <c r="Z93" s="48"/>
      <c r="AD93" s="37"/>
      <c r="AE93" s="37"/>
      <c r="AF93" s="37"/>
      <c r="AG93" s="37"/>
      <c r="AH93" s="37"/>
      <c r="AI93" s="37"/>
    </row>
    <row r="94" spans="1:35" s="34" customFormat="1" x14ac:dyDescent="0.2">
      <c r="A94" s="26" t="s">
        <v>125</v>
      </c>
      <c r="B94" s="27">
        <v>65.511513929606281</v>
      </c>
      <c r="C94" s="28">
        <f>AVERAGE(B94:B95)</f>
        <v>67.829730857415527</v>
      </c>
      <c r="D94" s="29">
        <v>17957756.338145837</v>
      </c>
      <c r="E94" s="30">
        <f t="shared" si="13"/>
        <v>1176.4398044909165</v>
      </c>
      <c r="F94" s="31">
        <f>AVERAGE(E94:E95)</f>
        <v>1218.0697792194799</v>
      </c>
      <c r="G94" s="38"/>
      <c r="J94" s="30"/>
      <c r="K94" s="35"/>
      <c r="L94" s="36"/>
      <c r="M94" s="36"/>
      <c r="S94" s="48"/>
      <c r="T94" s="48"/>
      <c r="U94" s="48"/>
      <c r="V94" s="48"/>
      <c r="W94" s="48"/>
      <c r="X94" s="48"/>
      <c r="Z94" s="48"/>
      <c r="AD94" s="37"/>
      <c r="AE94" s="37"/>
      <c r="AF94" s="37"/>
      <c r="AG94" s="37"/>
      <c r="AH94" s="37"/>
      <c r="AI94" s="37"/>
    </row>
    <row r="95" spans="1:35" s="34" customFormat="1" x14ac:dyDescent="0.2">
      <c r="A95" s="26" t="s">
        <v>126</v>
      </c>
      <c r="B95" s="27">
        <v>70.147947785224773</v>
      </c>
      <c r="C95" s="28"/>
      <c r="D95" s="29">
        <v>17957756.338145837</v>
      </c>
      <c r="E95" s="30">
        <f t="shared" si="13"/>
        <v>1259.6997539480433</v>
      </c>
      <c r="F95" s="31"/>
      <c r="G95" s="38"/>
      <c r="J95" s="30"/>
      <c r="K95" s="35"/>
      <c r="L95" s="36"/>
      <c r="M95" s="36"/>
      <c r="S95" s="48"/>
      <c r="T95" s="48"/>
      <c r="U95" s="48"/>
      <c r="V95" s="48"/>
      <c r="W95" s="48"/>
      <c r="X95" s="48"/>
      <c r="Z95" s="48"/>
      <c r="AD95" s="37"/>
      <c r="AE95" s="37"/>
      <c r="AF95" s="37"/>
      <c r="AG95" s="37"/>
      <c r="AH95" s="37"/>
      <c r="AI95" s="37"/>
    </row>
    <row r="96" spans="1:35" s="34" customFormat="1" x14ac:dyDescent="0.2">
      <c r="A96" s="26" t="s">
        <v>127</v>
      </c>
      <c r="B96" s="27">
        <v>47.988009178541176</v>
      </c>
      <c r="C96" s="28">
        <f>AVERAGE(B96:B97)</f>
        <v>45.722055504681649</v>
      </c>
      <c r="D96" s="29">
        <v>21571497.994645834</v>
      </c>
      <c r="E96" s="30">
        <f t="shared" si="13"/>
        <v>1035.1732437619469</v>
      </c>
      <c r="F96" s="31">
        <f>AVERAGE(E96:E97)</f>
        <v>986.29322863032576</v>
      </c>
      <c r="G96" s="38"/>
      <c r="J96" s="30"/>
      <c r="K96" s="35"/>
      <c r="L96" s="36"/>
      <c r="M96" s="36"/>
      <c r="S96" s="48"/>
      <c r="T96" s="48"/>
      <c r="U96" s="48"/>
      <c r="V96" s="48"/>
      <c r="W96" s="48"/>
      <c r="X96" s="48"/>
      <c r="Z96" s="48"/>
      <c r="AD96" s="37"/>
      <c r="AE96" s="37"/>
      <c r="AF96" s="37"/>
      <c r="AG96" s="37"/>
      <c r="AH96" s="37"/>
      <c r="AI96" s="37"/>
    </row>
    <row r="97" spans="1:35" s="34" customFormat="1" x14ac:dyDescent="0.2">
      <c r="A97" s="26" t="s">
        <v>128</v>
      </c>
      <c r="B97" s="27">
        <v>43.456101830822128</v>
      </c>
      <c r="C97" s="28"/>
      <c r="D97" s="29">
        <v>21571497.994645834</v>
      </c>
      <c r="E97" s="30">
        <f t="shared" si="13"/>
        <v>937.41321349870464</v>
      </c>
      <c r="F97" s="31"/>
      <c r="G97" s="38"/>
      <c r="J97" s="30"/>
      <c r="K97" s="35"/>
      <c r="L97" s="36"/>
      <c r="M97" s="36"/>
      <c r="S97" s="48"/>
      <c r="T97" s="48"/>
      <c r="U97" s="48"/>
      <c r="V97" s="48"/>
      <c r="W97" s="48"/>
      <c r="X97" s="48"/>
      <c r="Z97" s="48"/>
      <c r="AD97" s="37"/>
      <c r="AE97" s="37"/>
      <c r="AF97" s="37"/>
      <c r="AG97" s="37"/>
      <c r="AH97" s="37"/>
      <c r="AI97" s="37"/>
    </row>
    <row r="98" spans="1:35" s="34" customFormat="1" x14ac:dyDescent="0.2">
      <c r="A98" s="26" t="s">
        <v>129</v>
      </c>
      <c r="B98" s="27">
        <v>45.016031150680369</v>
      </c>
      <c r="C98" s="28">
        <f>AVERAGE(B98:B99)</f>
        <v>46.504259597872917</v>
      </c>
      <c r="D98" s="29">
        <v>21694905.515154172</v>
      </c>
      <c r="E98" s="30">
        <f t="shared" si="13"/>
        <v>976.61854248124757</v>
      </c>
      <c r="F98" s="31">
        <f>AVERAGE(E98:E99)</f>
        <v>1008.9055180280545</v>
      </c>
      <c r="G98" s="38"/>
      <c r="J98" s="30"/>
      <c r="K98" s="35"/>
      <c r="L98" s="36"/>
      <c r="M98" s="36"/>
      <c r="S98" s="48"/>
      <c r="T98" s="48"/>
      <c r="U98" s="48"/>
      <c r="V98" s="48"/>
      <c r="W98" s="48"/>
      <c r="X98" s="48"/>
      <c r="Z98" s="48"/>
      <c r="AD98" s="37"/>
      <c r="AE98" s="37"/>
      <c r="AF98" s="37"/>
      <c r="AG98" s="37"/>
      <c r="AH98" s="37"/>
      <c r="AI98" s="37"/>
    </row>
    <row r="99" spans="1:35" s="34" customFormat="1" x14ac:dyDescent="0.2">
      <c r="A99" s="26" t="s">
        <v>130</v>
      </c>
      <c r="B99" s="27">
        <v>47.992488045065464</v>
      </c>
      <c r="C99" s="28"/>
      <c r="D99" s="29">
        <v>21694905.515154172</v>
      </c>
      <c r="E99" s="30">
        <f t="shared" si="13"/>
        <v>1041.1924935748614</v>
      </c>
      <c r="F99" s="31"/>
      <c r="G99" s="38"/>
      <c r="J99" s="30"/>
      <c r="K99" s="35"/>
      <c r="L99" s="36"/>
      <c r="M99" s="36"/>
      <c r="S99" s="48"/>
      <c r="T99" s="48"/>
      <c r="U99" s="48"/>
      <c r="V99" s="48"/>
      <c r="W99" s="48"/>
      <c r="X99" s="48"/>
      <c r="Z99" s="48"/>
      <c r="AD99" s="37"/>
      <c r="AE99" s="37"/>
      <c r="AF99" s="37"/>
      <c r="AG99" s="37"/>
      <c r="AH99" s="37"/>
      <c r="AI99" s="37"/>
    </row>
    <row r="100" spans="1:35" x14ac:dyDescent="0.2">
      <c r="A100" s="1" t="s">
        <v>131</v>
      </c>
      <c r="B100" s="2">
        <v>54.446286311891484</v>
      </c>
      <c r="C100" s="3">
        <f>AVERAGE(B100:B101)</f>
        <v>56.779509764105185</v>
      </c>
      <c r="D100" s="23">
        <v>43427157.254466668</v>
      </c>
      <c r="E100" s="4">
        <f t="shared" si="13"/>
        <v>2364.4474375882273</v>
      </c>
      <c r="F100" s="5">
        <f>AVERAGE(E100:E101)</f>
        <v>2465.7726993573215</v>
      </c>
      <c r="G100" s="20"/>
    </row>
    <row r="101" spans="1:35" x14ac:dyDescent="0.2">
      <c r="A101" s="1" t="s">
        <v>132</v>
      </c>
      <c r="B101" s="2">
        <v>59.11273321631888</v>
      </c>
      <c r="D101" s="23">
        <v>43427157.254466668</v>
      </c>
      <c r="E101" s="4">
        <f t="shared" si="13"/>
        <v>2567.0979611264152</v>
      </c>
      <c r="G101" s="20"/>
    </row>
    <row r="102" spans="1:35" x14ac:dyDescent="0.2">
      <c r="A102" s="1" t="s">
        <v>133</v>
      </c>
      <c r="B102" s="2">
        <v>53.89224078436694</v>
      </c>
      <c r="C102" s="3">
        <f>AVERAGE(B102:B103)</f>
        <v>50.986768627896936</v>
      </c>
      <c r="D102" s="23">
        <v>41044378.880579166</v>
      </c>
      <c r="E102" s="4">
        <f t="shared" si="13"/>
        <v>2211.9735494769579</v>
      </c>
      <c r="F102" s="5">
        <f>AVERAGE(E102:E103)</f>
        <v>2092.7202494598296</v>
      </c>
      <c r="G102" s="20"/>
    </row>
    <row r="103" spans="1:35" x14ac:dyDescent="0.2">
      <c r="A103" s="1" t="s">
        <v>134</v>
      </c>
      <c r="B103" s="2">
        <v>48.081296471426931</v>
      </c>
      <c r="D103" s="23">
        <v>41044378.880579166</v>
      </c>
      <c r="E103" s="4">
        <f t="shared" si="13"/>
        <v>1973.4669494427012</v>
      </c>
      <c r="G103" s="20"/>
    </row>
    <row r="104" spans="1:35" x14ac:dyDescent="0.2">
      <c r="A104" s="1" t="s">
        <v>135</v>
      </c>
      <c r="B104" s="2">
        <v>54.402315077646541</v>
      </c>
      <c r="C104" s="3">
        <f>AVERAGE(B104:B105)</f>
        <v>52.978055172267553</v>
      </c>
      <c r="D104" s="23">
        <v>41424978.197266683</v>
      </c>
      <c r="E104" s="4">
        <f t="shared" si="13"/>
        <v>2253.6147159723405</v>
      </c>
      <c r="F104" s="5">
        <f>AVERAGE(E104:E105)</f>
        <v>2194.6147804447746</v>
      </c>
      <c r="G104" s="20"/>
    </row>
    <row r="105" spans="1:35" x14ac:dyDescent="0.2">
      <c r="A105" s="1" t="s">
        <v>136</v>
      </c>
      <c r="B105" s="2">
        <v>51.553795266888564</v>
      </c>
      <c r="D105" s="23">
        <v>41424978.197266683</v>
      </c>
      <c r="E105" s="4">
        <f t="shared" si="13"/>
        <v>2135.6148449172092</v>
      </c>
      <c r="G105" s="20"/>
    </row>
    <row r="106" spans="1:35" x14ac:dyDescent="0.2">
      <c r="A106" s="1" t="s">
        <v>137</v>
      </c>
      <c r="B106" s="2">
        <v>48.905199195408905</v>
      </c>
      <c r="C106" s="3">
        <f>AVERAGE(B106:B107)</f>
        <v>52.744958571692628</v>
      </c>
      <c r="D106" s="23">
        <v>41761288.216954172</v>
      </c>
      <c r="E106" s="4">
        <f t="shared" si="13"/>
        <v>2042.3441189070265</v>
      </c>
      <c r="F106" s="5">
        <f>AVERAGE(E106:E107)</f>
        <v>2202.697416903763</v>
      </c>
      <c r="G106" s="20"/>
    </row>
    <row r="107" spans="1:35" x14ac:dyDescent="0.2">
      <c r="A107" s="1" t="s">
        <v>138</v>
      </c>
      <c r="B107" s="2">
        <v>56.584717947976351</v>
      </c>
      <c r="D107" s="23">
        <v>41761288.216954172</v>
      </c>
      <c r="E107" s="4">
        <f t="shared" si="13"/>
        <v>2363.0507149004998</v>
      </c>
      <c r="G107" s="20"/>
    </row>
    <row r="108" spans="1:35" x14ac:dyDescent="0.2">
      <c r="A108" s="1" t="s">
        <v>139</v>
      </c>
      <c r="B108" s="2">
        <v>54.467567889601327</v>
      </c>
      <c r="C108" s="3">
        <f>AVERAGE(B108:B109)</f>
        <v>54.337251816343773</v>
      </c>
      <c r="D108" s="23">
        <v>41393529.326437503</v>
      </c>
      <c r="E108" s="4">
        <f t="shared" si="13"/>
        <v>2254.6048687779385</v>
      </c>
      <c r="F108" s="5">
        <f>AVERAGE(E108:E109)</f>
        <v>2249.2106265778457</v>
      </c>
      <c r="G108" s="20"/>
    </row>
    <row r="109" spans="1:35" x14ac:dyDescent="0.2">
      <c r="A109" s="1" t="s">
        <v>140</v>
      </c>
      <c r="B109" s="2">
        <v>54.20693574308622</v>
      </c>
      <c r="D109" s="23">
        <v>41393529.326437503</v>
      </c>
      <c r="E109" s="4">
        <f t="shared" si="13"/>
        <v>2243.8163843777529</v>
      </c>
      <c r="G109" s="20"/>
    </row>
    <row r="110" spans="1:35" x14ac:dyDescent="0.2">
      <c r="A110" s="1" t="s">
        <v>141</v>
      </c>
      <c r="B110" s="2">
        <v>68.243379005628029</v>
      </c>
      <c r="C110" s="3">
        <f>AVERAGE(B110:B111)</f>
        <v>62.762590350819124</v>
      </c>
      <c r="D110" s="23">
        <v>42778271.735791676</v>
      </c>
      <c r="E110" s="4">
        <f t="shared" si="13"/>
        <v>2919.3338112713768</v>
      </c>
      <c r="F110" s="5">
        <f>AVERAGE(E110:E111)</f>
        <v>2684.8751448695175</v>
      </c>
      <c r="G110" s="20"/>
    </row>
    <row r="111" spans="1:35" x14ac:dyDescent="0.2">
      <c r="A111" s="1" t="s">
        <v>142</v>
      </c>
      <c r="B111" s="2">
        <v>57.281801696010213</v>
      </c>
      <c r="D111" s="23">
        <v>42778271.735791676</v>
      </c>
      <c r="E111" s="4">
        <f t="shared" si="13"/>
        <v>2450.4164784676577</v>
      </c>
      <c r="G111" s="20"/>
    </row>
    <row r="112" spans="1:35" x14ac:dyDescent="0.2">
      <c r="A112" s="1" t="s">
        <v>143</v>
      </c>
      <c r="B112" s="2">
        <v>47.188795364671918</v>
      </c>
      <c r="C112" s="3">
        <f>AVERAGE(B112:B113)</f>
        <v>44.62576126386088</v>
      </c>
      <c r="D112" s="23">
        <v>43852047.445408337</v>
      </c>
      <c r="E112" s="4">
        <f t="shared" si="13"/>
        <v>2069.3252932232581</v>
      </c>
      <c r="F112" s="5">
        <f>AVERAGE(E112:E113)</f>
        <v>1956.9310002302932</v>
      </c>
      <c r="G112" s="20"/>
    </row>
    <row r="113" spans="1:35" x14ac:dyDescent="0.2">
      <c r="A113" s="1" t="s">
        <v>144</v>
      </c>
      <c r="B113" s="2">
        <v>42.06272716304985</v>
      </c>
      <c r="D113" s="23">
        <v>43852047.445408337</v>
      </c>
      <c r="E113" s="4">
        <f t="shared" si="13"/>
        <v>1844.5367072373281</v>
      </c>
      <c r="G113" s="20"/>
      <c r="S113" s="40" t="s">
        <v>6</v>
      </c>
      <c r="T113" s="40" t="s">
        <v>8</v>
      </c>
      <c r="U113" s="41" t="s">
        <v>9</v>
      </c>
      <c r="V113" s="40" t="s">
        <v>10</v>
      </c>
      <c r="W113" s="40" t="s">
        <v>11</v>
      </c>
      <c r="X113" s="42" t="s">
        <v>12</v>
      </c>
    </row>
    <row r="114" spans="1:35" s="18" customFormat="1" x14ac:dyDescent="0.2">
      <c r="A114" s="9" t="s">
        <v>145</v>
      </c>
      <c r="B114" s="10">
        <v>16.469304118706511</v>
      </c>
      <c r="C114" s="11">
        <f>AVERAGE(B114:B115)</f>
        <v>16.781895446547185</v>
      </c>
      <c r="D114" s="12">
        <v>2742756.1478716698</v>
      </c>
      <c r="E114" s="12">
        <f t="shared" si="13"/>
        <v>45.171285122750497</v>
      </c>
      <c r="F114" s="13">
        <f>AVERAGE(E114:E115)</f>
        <v>46.028646908956873</v>
      </c>
      <c r="G114" s="21"/>
      <c r="J114" s="12">
        <v>9848</v>
      </c>
      <c r="K114" s="16">
        <f>(F114/J114)*1000</f>
        <v>4.6739080939233215</v>
      </c>
      <c r="L114" s="16">
        <f>AVERAGE(K114:K126)</f>
        <v>4.5926008562415319</v>
      </c>
      <c r="M114" s="17" t="s">
        <v>146</v>
      </c>
      <c r="S114" s="42" t="s">
        <v>146</v>
      </c>
      <c r="T114" s="40" t="s">
        <v>16</v>
      </c>
      <c r="U114" s="41">
        <f>C114</f>
        <v>16.781895446547185</v>
      </c>
      <c r="V114" s="43">
        <f>F114</f>
        <v>46.028646908956873</v>
      </c>
      <c r="W114" s="44">
        <f>K114</f>
        <v>4.6739080939233215</v>
      </c>
      <c r="X114" s="45">
        <f>L114</f>
        <v>4.5926008562415319</v>
      </c>
      <c r="Z114" s="46"/>
      <c r="AD114" s="39"/>
      <c r="AE114" s="39"/>
      <c r="AF114" s="39"/>
      <c r="AG114" s="39"/>
      <c r="AH114" s="39"/>
      <c r="AI114" s="39"/>
    </row>
    <row r="115" spans="1:35" s="18" customFormat="1" x14ac:dyDescent="0.2">
      <c r="A115" s="9" t="s">
        <v>147</v>
      </c>
      <c r="B115" s="10">
        <v>17.09448677438786</v>
      </c>
      <c r="C115" s="11"/>
      <c r="D115" s="12">
        <v>2742756.1478716698</v>
      </c>
      <c r="E115" s="12">
        <f t="shared" si="13"/>
        <v>46.886008695163255</v>
      </c>
      <c r="F115" s="13"/>
      <c r="G115" s="21"/>
      <c r="J115" s="12"/>
      <c r="K115" s="16"/>
      <c r="L115" s="17"/>
      <c r="M115" s="17"/>
      <c r="S115" s="42" t="s">
        <v>146</v>
      </c>
      <c r="T115" s="40" t="s">
        <v>19</v>
      </c>
      <c r="U115" s="41">
        <f>C116</f>
        <v>14.01958337962466</v>
      </c>
      <c r="V115" s="43">
        <f>F116</f>
        <v>38.414352608455616</v>
      </c>
      <c r="W115" s="44">
        <f>K116</f>
        <v>3.9007263006149082</v>
      </c>
      <c r="X115" s="42"/>
      <c r="Z115" s="46"/>
      <c r="AA115" s="8"/>
      <c r="AD115" s="39"/>
      <c r="AE115" s="39"/>
      <c r="AF115" s="39"/>
      <c r="AG115" s="39"/>
      <c r="AH115" s="39"/>
      <c r="AI115" s="39"/>
    </row>
    <row r="116" spans="1:35" s="18" customFormat="1" x14ac:dyDescent="0.2">
      <c r="A116" s="9" t="s">
        <v>148</v>
      </c>
      <c r="B116" s="10">
        <v>15.255296164185573</v>
      </c>
      <c r="C116" s="11">
        <f>AVERAGE(B116:B117)</f>
        <v>14.01958337962466</v>
      </c>
      <c r="D116" s="12">
        <v>2740049.5127612036</v>
      </c>
      <c r="E116" s="12">
        <f t="shared" si="13"/>
        <v>41.80026682170454</v>
      </c>
      <c r="F116" s="13">
        <f>AVERAGE(E116:E117)</f>
        <v>38.414352608455616</v>
      </c>
      <c r="G116" s="21"/>
      <c r="J116" s="12">
        <v>9848</v>
      </c>
      <c r="K116" s="16">
        <f>(F116/J116)*1000</f>
        <v>3.9007263006149082</v>
      </c>
      <c r="L116" s="17"/>
      <c r="M116" s="17"/>
      <c r="S116" s="42" t="s">
        <v>146</v>
      </c>
      <c r="T116" s="40" t="s">
        <v>22</v>
      </c>
      <c r="U116" s="41">
        <f>C118</f>
        <v>16.240437355975207</v>
      </c>
      <c r="V116" s="43">
        <f>F118</f>
        <v>44.324007519660015</v>
      </c>
      <c r="W116" s="44">
        <f>K118</f>
        <v>4.5008131112571093</v>
      </c>
      <c r="X116" s="42"/>
      <c r="Z116" s="46"/>
      <c r="AA116" s="8"/>
      <c r="AD116" s="39"/>
      <c r="AE116" s="39"/>
      <c r="AF116" s="39"/>
      <c r="AG116" s="39"/>
      <c r="AH116" s="39"/>
      <c r="AI116" s="39"/>
    </row>
    <row r="117" spans="1:35" s="18" customFormat="1" x14ac:dyDescent="0.2">
      <c r="A117" s="9" t="s">
        <v>149</v>
      </c>
      <c r="B117" s="10">
        <v>12.783870595063744</v>
      </c>
      <c r="C117" s="11"/>
      <c r="D117" s="12">
        <v>2740049.5127612036</v>
      </c>
      <c r="E117" s="12">
        <f t="shared" si="13"/>
        <v>35.028438395206692</v>
      </c>
      <c r="F117" s="13"/>
      <c r="G117" s="21"/>
      <c r="J117" s="12"/>
      <c r="K117" s="16"/>
      <c r="L117" s="17"/>
      <c r="M117" s="17"/>
      <c r="S117" s="42" t="s">
        <v>146</v>
      </c>
      <c r="T117" s="40" t="s">
        <v>25</v>
      </c>
      <c r="U117" s="41">
        <f>C120</f>
        <v>15.421111102155557</v>
      </c>
      <c r="V117" s="43">
        <f>F120</f>
        <v>41.998012801302799</v>
      </c>
      <c r="W117" s="44">
        <f>K120</f>
        <v>4.2646235582151499</v>
      </c>
      <c r="X117" s="42"/>
      <c r="Z117" s="46"/>
      <c r="AA117" s="8"/>
      <c r="AD117" s="39"/>
      <c r="AE117" s="39"/>
      <c r="AF117" s="39"/>
      <c r="AG117" s="39"/>
      <c r="AH117" s="39"/>
      <c r="AI117" s="39"/>
    </row>
    <row r="118" spans="1:35" s="18" customFormat="1" x14ac:dyDescent="0.2">
      <c r="A118" s="9" t="s">
        <v>150</v>
      </c>
      <c r="B118" s="10">
        <v>15.919538628701977</v>
      </c>
      <c r="C118" s="11">
        <f>AVERAGE(B118:B119)</f>
        <v>16.240437355975207</v>
      </c>
      <c r="D118" s="12">
        <v>2729237.3073531953</v>
      </c>
      <c r="E118" s="12">
        <f t="shared" si="13"/>
        <v>43.448198741303763</v>
      </c>
      <c r="F118" s="13">
        <f>AVERAGE(E118:E119)</f>
        <v>44.324007519660015</v>
      </c>
      <c r="G118" s="21"/>
      <c r="J118" s="12">
        <v>9848</v>
      </c>
      <c r="K118" s="16">
        <f>(F118/J118)*1000</f>
        <v>4.5008131112571093</v>
      </c>
      <c r="L118" s="17"/>
      <c r="M118" s="17"/>
      <c r="S118" s="42" t="s">
        <v>146</v>
      </c>
      <c r="T118" s="40" t="s">
        <v>29</v>
      </c>
      <c r="U118" s="41">
        <f>C122</f>
        <v>23.553413400582102</v>
      </c>
      <c r="V118" s="43">
        <f>F122</f>
        <v>63.80582533443085</v>
      </c>
      <c r="W118" s="44">
        <f>K122</f>
        <v>6.479064310969826</v>
      </c>
      <c r="X118" s="42"/>
      <c r="Z118" s="46"/>
      <c r="AA118" s="8"/>
      <c r="AD118" s="39"/>
      <c r="AE118" s="39"/>
      <c r="AF118" s="39"/>
      <c r="AG118" s="39"/>
      <c r="AH118" s="39"/>
      <c r="AI118" s="39"/>
    </row>
    <row r="119" spans="1:35" s="18" customFormat="1" x14ac:dyDescent="0.2">
      <c r="A119" s="9" t="s">
        <v>151</v>
      </c>
      <c r="B119" s="10">
        <v>16.561336083248435</v>
      </c>
      <c r="C119" s="11"/>
      <c r="D119" s="12">
        <v>2729237.3073531953</v>
      </c>
      <c r="E119" s="12">
        <f t="shared" si="13"/>
        <v>45.199816298016273</v>
      </c>
      <c r="F119" s="13"/>
      <c r="G119" s="21"/>
      <c r="J119" s="12"/>
      <c r="K119" s="16"/>
      <c r="L119" s="17"/>
      <c r="M119" s="17"/>
      <c r="S119" s="42" t="s">
        <v>146</v>
      </c>
      <c r="T119" s="40" t="s">
        <v>31</v>
      </c>
      <c r="U119" s="41">
        <f>C124</f>
        <v>13.957599845221836</v>
      </c>
      <c r="V119" s="43">
        <f>F124</f>
        <v>37.58257370440861</v>
      </c>
      <c r="W119" s="44">
        <f>K124</f>
        <v>3.8162645922429537</v>
      </c>
      <c r="X119" s="42"/>
      <c r="Z119" s="46"/>
      <c r="AA119" s="8"/>
      <c r="AD119" s="39"/>
      <c r="AE119" s="39"/>
      <c r="AF119" s="39"/>
      <c r="AG119" s="39"/>
      <c r="AH119" s="39"/>
      <c r="AI119" s="39"/>
    </row>
    <row r="120" spans="1:35" s="18" customFormat="1" x14ac:dyDescent="0.2">
      <c r="A120" s="9" t="s">
        <v>152</v>
      </c>
      <c r="B120" s="10">
        <v>15.174950820603502</v>
      </c>
      <c r="C120" s="11">
        <f>AVERAGE(B120:B121)</f>
        <v>15.421111102155557</v>
      </c>
      <c r="D120" s="12">
        <v>2723410.2992379279</v>
      </c>
      <c r="E120" s="12">
        <f t="shared" si="13"/>
        <v>41.327617355260628</v>
      </c>
      <c r="F120" s="13">
        <f>AVERAGE(E120:E121)</f>
        <v>41.998012801302799</v>
      </c>
      <c r="G120" s="21"/>
      <c r="J120" s="12">
        <v>9848</v>
      </c>
      <c r="K120" s="16">
        <f>(F120/J120)*1000</f>
        <v>4.2646235582151499</v>
      </c>
      <c r="L120" s="17"/>
      <c r="M120" s="17"/>
      <c r="S120" s="42" t="s">
        <v>146</v>
      </c>
      <c r="T120" s="40" t="s">
        <v>34</v>
      </c>
      <c r="U120" s="41">
        <f>C126</f>
        <v>16.607130260636371</v>
      </c>
      <c r="V120" s="43">
        <f>F126</f>
        <v>44.442113748651551</v>
      </c>
      <c r="W120" s="44">
        <f>K126</f>
        <v>4.5128060264674605</v>
      </c>
      <c r="X120" s="42"/>
      <c r="Z120" s="46"/>
      <c r="AA120" s="8"/>
      <c r="AD120" s="39"/>
      <c r="AE120" s="39"/>
      <c r="AF120" s="39"/>
      <c r="AG120" s="39"/>
      <c r="AH120" s="39"/>
      <c r="AI120" s="39"/>
    </row>
    <row r="121" spans="1:35" s="18" customFormat="1" x14ac:dyDescent="0.2">
      <c r="A121" s="9" t="s">
        <v>153</v>
      </c>
      <c r="B121" s="10">
        <v>15.667271383707611</v>
      </c>
      <c r="C121" s="11"/>
      <c r="D121" s="12">
        <v>2723410.2992379279</v>
      </c>
      <c r="E121" s="12">
        <f t="shared" si="13"/>
        <v>42.668408247344971</v>
      </c>
      <c r="F121" s="13"/>
      <c r="G121" s="21"/>
      <c r="J121" s="12"/>
      <c r="K121" s="16"/>
      <c r="L121" s="17"/>
      <c r="M121" s="17"/>
      <c r="S121" s="46"/>
      <c r="T121" s="46"/>
      <c r="U121" s="46"/>
      <c r="V121" s="46"/>
      <c r="W121" s="46"/>
      <c r="X121" s="46"/>
      <c r="Z121" s="46"/>
      <c r="AD121" s="39"/>
      <c r="AE121" s="39"/>
      <c r="AF121" s="39"/>
      <c r="AG121" s="39"/>
      <c r="AH121" s="39"/>
      <c r="AI121" s="39"/>
    </row>
    <row r="122" spans="1:35" s="18" customFormat="1" x14ac:dyDescent="0.2">
      <c r="A122" s="9" t="s">
        <v>154</v>
      </c>
      <c r="B122" s="10">
        <v>21.816032573004684</v>
      </c>
      <c r="C122" s="11">
        <f>AVERAGE(B122:B123)</f>
        <v>23.553413400582102</v>
      </c>
      <c r="D122" s="12">
        <v>2708984.2244629366</v>
      </c>
      <c r="E122" s="12">
        <f t="shared" si="13"/>
        <v>59.099288080639255</v>
      </c>
      <c r="F122" s="13">
        <f>AVERAGE(E122:E123)</f>
        <v>63.80582533443085</v>
      </c>
      <c r="G122" s="21"/>
      <c r="J122" s="12">
        <v>9848</v>
      </c>
      <c r="K122" s="16">
        <f>(F122/J122)*1000</f>
        <v>6.479064310969826</v>
      </c>
      <c r="L122" s="17"/>
      <c r="M122" s="17"/>
      <c r="S122" s="46"/>
      <c r="T122" s="46"/>
      <c r="U122" s="46"/>
      <c r="V122" s="46"/>
      <c r="W122" s="46"/>
      <c r="X122" s="46"/>
      <c r="Z122" s="46"/>
      <c r="AD122" s="39"/>
      <c r="AE122" s="39"/>
      <c r="AF122" s="39"/>
      <c r="AG122" s="39"/>
      <c r="AH122" s="39"/>
      <c r="AI122" s="39"/>
    </row>
    <row r="123" spans="1:35" s="18" customFormat="1" x14ac:dyDescent="0.2">
      <c r="A123" s="9" t="s">
        <v>155</v>
      </c>
      <c r="B123" s="10">
        <v>25.290794228159523</v>
      </c>
      <c r="C123" s="11"/>
      <c r="D123" s="12">
        <v>2708984.2244629366</v>
      </c>
      <c r="E123" s="12">
        <f t="shared" si="13"/>
        <v>68.512362588222445</v>
      </c>
      <c r="F123" s="13"/>
      <c r="G123" s="21"/>
      <c r="J123" s="12"/>
      <c r="K123" s="16"/>
      <c r="L123" s="17"/>
      <c r="M123" s="17"/>
      <c r="S123" s="46"/>
      <c r="T123" s="46"/>
      <c r="U123" s="46"/>
      <c r="V123" s="46"/>
      <c r="W123" s="46"/>
      <c r="X123" s="46"/>
      <c r="Z123" s="46"/>
      <c r="AD123" s="39"/>
      <c r="AE123" s="39"/>
      <c r="AF123" s="39"/>
      <c r="AG123" s="39"/>
      <c r="AH123" s="39"/>
      <c r="AI123" s="39"/>
    </row>
    <row r="124" spans="1:35" s="18" customFormat="1" x14ac:dyDescent="0.2">
      <c r="A124" s="9" t="s">
        <v>156</v>
      </c>
      <c r="B124" s="10">
        <v>15.475807838066123</v>
      </c>
      <c r="C124" s="11">
        <f>AVERAGE(B124:B125)</f>
        <v>13.957599845221836</v>
      </c>
      <c r="D124" s="12">
        <v>2692624.3853648244</v>
      </c>
      <c r="E124" s="12">
        <f t="shared" si="13"/>
        <v>41.670537567996924</v>
      </c>
      <c r="F124" s="13">
        <f>AVERAGE(E124:E125)</f>
        <v>37.58257370440861</v>
      </c>
      <c r="G124" s="21"/>
      <c r="J124" s="12">
        <v>9848</v>
      </c>
      <c r="K124" s="16">
        <f>(F124/J124)*1000</f>
        <v>3.8162645922429537</v>
      </c>
      <c r="L124" s="17"/>
      <c r="M124" s="17"/>
      <c r="S124" s="46"/>
      <c r="T124" s="46"/>
      <c r="U124" s="46"/>
      <c r="V124" s="46"/>
      <c r="W124" s="46"/>
      <c r="X124" s="46"/>
      <c r="Z124" s="46"/>
      <c r="AD124" s="39"/>
      <c r="AE124" s="39"/>
      <c r="AF124" s="39"/>
      <c r="AG124" s="39"/>
      <c r="AH124" s="39"/>
      <c r="AI124" s="39"/>
    </row>
    <row r="125" spans="1:35" s="18" customFormat="1" x14ac:dyDescent="0.2">
      <c r="A125" s="9" t="s">
        <v>157</v>
      </c>
      <c r="B125" s="10">
        <v>12.439391852377547</v>
      </c>
      <c r="C125" s="11"/>
      <c r="D125" s="12">
        <v>2692624.3853648244</v>
      </c>
      <c r="E125" s="12">
        <f t="shared" si="13"/>
        <v>33.494609840820296</v>
      </c>
      <c r="F125" s="13"/>
      <c r="G125" s="21"/>
      <c r="J125" s="12"/>
      <c r="K125" s="16"/>
      <c r="L125" s="17"/>
      <c r="M125" s="17"/>
      <c r="S125" s="46"/>
      <c r="T125" s="46"/>
      <c r="U125" s="46"/>
      <c r="V125" s="46"/>
      <c r="W125" s="46"/>
      <c r="X125" s="46"/>
      <c r="Z125" s="46"/>
      <c r="AD125" s="39"/>
      <c r="AE125" s="39"/>
      <c r="AF125" s="39"/>
      <c r="AG125" s="39"/>
      <c r="AH125" s="39"/>
      <c r="AI125" s="39"/>
    </row>
    <row r="126" spans="1:35" s="18" customFormat="1" x14ac:dyDescent="0.2">
      <c r="A126" s="9" t="s">
        <v>158</v>
      </c>
      <c r="B126" s="10">
        <v>16.937926650799298</v>
      </c>
      <c r="C126" s="11">
        <f>AVERAGE(B126:B127)</f>
        <v>16.607130260636371</v>
      </c>
      <c r="D126" s="12">
        <v>2676086.298545632</v>
      </c>
      <c r="E126" s="12">
        <f t="shared" si="13"/>
        <v>45.327353435974914</v>
      </c>
      <c r="F126" s="13">
        <f>AVERAGE(E126:E127)</f>
        <v>44.442113748651551</v>
      </c>
      <c r="G126" s="21"/>
      <c r="J126" s="12">
        <v>9848</v>
      </c>
      <c r="K126" s="16">
        <f>(F126/J126)*1000</f>
        <v>4.5128060264674605</v>
      </c>
      <c r="L126" s="17"/>
      <c r="M126" s="17"/>
      <c r="S126" s="46"/>
      <c r="T126" s="46"/>
      <c r="U126" s="46"/>
      <c r="V126" s="46"/>
      <c r="W126" s="46"/>
      <c r="X126" s="46"/>
      <c r="Z126" s="46"/>
      <c r="AD126" s="39"/>
      <c r="AE126" s="39"/>
      <c r="AF126" s="39"/>
      <c r="AG126" s="39"/>
      <c r="AH126" s="39"/>
      <c r="AI126" s="39"/>
    </row>
    <row r="127" spans="1:35" s="18" customFormat="1" x14ac:dyDescent="0.2">
      <c r="A127" s="9" t="s">
        <v>159</v>
      </c>
      <c r="B127" s="10">
        <v>16.276333870473444</v>
      </c>
      <c r="C127" s="11"/>
      <c r="D127" s="12">
        <v>2676086.298545632</v>
      </c>
      <c r="E127" s="12">
        <f t="shared" si="13"/>
        <v>43.55687406132818</v>
      </c>
      <c r="F127" s="13"/>
      <c r="G127" s="21"/>
      <c r="J127" s="12"/>
      <c r="K127" s="16"/>
      <c r="L127" s="17"/>
      <c r="M127" s="17"/>
      <c r="S127" s="40" t="s">
        <v>6</v>
      </c>
      <c r="T127" s="40" t="s">
        <v>8</v>
      </c>
      <c r="U127" s="41" t="s">
        <v>9</v>
      </c>
      <c r="V127" s="40" t="s">
        <v>10</v>
      </c>
      <c r="W127" s="40" t="s">
        <v>11</v>
      </c>
      <c r="X127" s="42" t="s">
        <v>12</v>
      </c>
      <c r="Z127" s="46"/>
      <c r="AD127" s="39"/>
      <c r="AE127" s="39"/>
      <c r="AF127" s="39"/>
      <c r="AG127" s="39"/>
      <c r="AH127" s="39"/>
      <c r="AI127" s="39"/>
    </row>
    <row r="128" spans="1:35" x14ac:dyDescent="0.2">
      <c r="A128" s="1" t="s">
        <v>160</v>
      </c>
      <c r="B128" s="2">
        <v>57.08854943574832</v>
      </c>
      <c r="C128" s="3">
        <f>AVERAGE(B128:B129)</f>
        <v>54.787416780092855</v>
      </c>
      <c r="D128" s="4">
        <v>3355764.1730657471</v>
      </c>
      <c r="E128" s="4">
        <f t="shared" si="13"/>
        <v>191.575708888777</v>
      </c>
      <c r="F128" s="5">
        <f>AVERAGE(E128:E129)</f>
        <v>183.85365036545676</v>
      </c>
      <c r="G128" s="20"/>
      <c r="J128" s="4">
        <v>12542</v>
      </c>
      <c r="K128" s="24">
        <f>(F128/J128)*1000</f>
        <v>14.659037662689903</v>
      </c>
      <c r="L128" s="25">
        <f>AVERAGE(K128:K140)</f>
        <v>14.760582821080783</v>
      </c>
      <c r="M128" s="22" t="s">
        <v>161</v>
      </c>
      <c r="S128" s="42" t="s">
        <v>161</v>
      </c>
      <c r="T128" s="40" t="s">
        <v>16</v>
      </c>
      <c r="U128" s="41">
        <f>C128</f>
        <v>54.787416780092855</v>
      </c>
      <c r="V128" s="43">
        <f>F128</f>
        <v>183.85365036545676</v>
      </c>
      <c r="W128" s="44">
        <f>K128</f>
        <v>14.659037662689903</v>
      </c>
      <c r="X128" s="45">
        <f>L128</f>
        <v>14.760582821080783</v>
      </c>
    </row>
    <row r="129" spans="1:35" x14ac:dyDescent="0.2">
      <c r="A129" s="1" t="s">
        <v>162</v>
      </c>
      <c r="B129" s="2">
        <v>52.486284124437397</v>
      </c>
      <c r="D129" s="4">
        <v>3355764.1730657471</v>
      </c>
      <c r="E129" s="4">
        <f t="shared" si="13"/>
        <v>176.13159184213652</v>
      </c>
      <c r="G129" s="20"/>
      <c r="S129" s="42" t="s">
        <v>161</v>
      </c>
      <c r="T129" s="40" t="s">
        <v>19</v>
      </c>
      <c r="U129" s="41">
        <f>C130</f>
        <v>25.267234425386896</v>
      </c>
      <c r="V129" s="43">
        <f>F130</f>
        <v>86.484352873359512</v>
      </c>
      <c r="W129" s="44">
        <f>K130</f>
        <v>6.8955790841460303</v>
      </c>
      <c r="X129" s="42"/>
    </row>
    <row r="130" spans="1:35" x14ac:dyDescent="0.2">
      <c r="A130" s="1" t="s">
        <v>163</v>
      </c>
      <c r="B130" s="2">
        <v>23.814614346973102</v>
      </c>
      <c r="C130" s="3">
        <f>AVERAGE(B130:B131)</f>
        <v>25.267234425386896</v>
      </c>
      <c r="D130" s="4">
        <v>3422786.6579044987</v>
      </c>
      <c r="E130" s="4">
        <f t="shared" ref="E130:E155" si="14">(B130*D130)/1000000</f>
        <v>81.512344249960591</v>
      </c>
      <c r="F130" s="5">
        <f>AVERAGE(E130:E131)</f>
        <v>86.484352873359512</v>
      </c>
      <c r="G130" s="20"/>
      <c r="J130" s="4">
        <v>12542</v>
      </c>
      <c r="K130" s="24">
        <f>(F130/J130)*1000</f>
        <v>6.8955790841460303</v>
      </c>
      <c r="S130" s="42" t="s">
        <v>161</v>
      </c>
      <c r="T130" s="40" t="s">
        <v>22</v>
      </c>
      <c r="U130" s="41">
        <f>C132</f>
        <v>28.25619114415187</v>
      </c>
      <c r="V130" s="43">
        <f>F132</f>
        <v>97.052753841566243</v>
      </c>
      <c r="W130" s="44">
        <f>K132</f>
        <v>7.7382198884999394</v>
      </c>
      <c r="X130" s="42"/>
    </row>
    <row r="131" spans="1:35" x14ac:dyDescent="0.2">
      <c r="A131" s="1" t="s">
        <v>164</v>
      </c>
      <c r="B131" s="2">
        <v>26.71985450380069</v>
      </c>
      <c r="D131" s="4">
        <v>3422786.6579044987</v>
      </c>
      <c r="E131" s="4">
        <f t="shared" si="14"/>
        <v>91.456361496758433</v>
      </c>
      <c r="G131" s="20"/>
      <c r="S131" s="42" t="s">
        <v>161</v>
      </c>
      <c r="T131" s="40" t="s">
        <v>25</v>
      </c>
      <c r="U131" s="41">
        <f>C134</f>
        <v>36.755019805890313</v>
      </c>
      <c r="V131" s="43">
        <f>F134</f>
        <v>120.46860671304424</v>
      </c>
      <c r="W131" s="44">
        <f>K134</f>
        <v>9.605215014594501</v>
      </c>
      <c r="X131" s="42"/>
    </row>
    <row r="132" spans="1:35" x14ac:dyDescent="0.2">
      <c r="A132" s="1" t="s">
        <v>165</v>
      </c>
      <c r="B132" s="2">
        <v>30.87755671514596</v>
      </c>
      <c r="C132" s="3">
        <f>AVERAGE(B132:B133)</f>
        <v>28.25619114415187</v>
      </c>
      <c r="D132" s="4">
        <v>3434742.9682380618</v>
      </c>
      <c r="E132" s="4">
        <f t="shared" si="14"/>
        <v>106.05647080371953</v>
      </c>
      <c r="F132" s="5">
        <f>AVERAGE(E132:E133)</f>
        <v>97.052753841566243</v>
      </c>
      <c r="G132" s="20"/>
      <c r="J132" s="4">
        <v>12542</v>
      </c>
      <c r="K132" s="24">
        <f>(F132/J132)*1000</f>
        <v>7.7382198884999394</v>
      </c>
      <c r="S132" s="42" t="s">
        <v>161</v>
      </c>
      <c r="T132" s="40" t="s">
        <v>29</v>
      </c>
      <c r="U132" s="41">
        <f>C136</f>
        <v>34.744402249220663</v>
      </c>
      <c r="V132" s="43">
        <f>F136</f>
        <v>114.35036064965203</v>
      </c>
      <c r="W132" s="44">
        <f>K136</f>
        <v>9.1173944067654311</v>
      </c>
      <c r="X132" s="42"/>
    </row>
    <row r="133" spans="1:35" x14ac:dyDescent="0.2">
      <c r="A133" s="1" t="s">
        <v>166</v>
      </c>
      <c r="B133" s="2">
        <v>25.634825573157784</v>
      </c>
      <c r="D133" s="4">
        <v>3434742.9682380618</v>
      </c>
      <c r="E133" s="4">
        <f t="shared" si="14"/>
        <v>88.049036879412938</v>
      </c>
      <c r="G133" s="20"/>
      <c r="S133" s="42" t="s">
        <v>161</v>
      </c>
      <c r="T133" s="40" t="s">
        <v>31</v>
      </c>
      <c r="U133" s="41">
        <f>C138</f>
        <v>134.29968871743813</v>
      </c>
      <c r="V133" s="43">
        <f>F138</f>
        <v>394.53127900012339</v>
      </c>
      <c r="W133" s="44">
        <f>K138</f>
        <v>31.456807446987991</v>
      </c>
      <c r="X133" s="42"/>
    </row>
    <row r="134" spans="1:35" x14ac:dyDescent="0.2">
      <c r="A134" s="1" t="s">
        <v>167</v>
      </c>
      <c r="B134" s="2">
        <v>35.811825844333853</v>
      </c>
      <c r="C134" s="3">
        <f>AVERAGE(B134:B135)</f>
        <v>36.755019805890313</v>
      </c>
      <c r="D134" s="4">
        <v>3277609.6258214531</v>
      </c>
      <c r="E134" s="4">
        <f t="shared" si="14"/>
        <v>117.37718510563013</v>
      </c>
      <c r="F134" s="5">
        <f>AVERAGE(E134:E135)</f>
        <v>120.46860671304424</v>
      </c>
      <c r="G134" s="20"/>
      <c r="J134" s="4">
        <v>12542</v>
      </c>
      <c r="K134" s="24">
        <f>(F134/J134)*1000</f>
        <v>9.605215014594501</v>
      </c>
      <c r="S134" s="42" t="s">
        <v>161</v>
      </c>
      <c r="T134" s="40" t="s">
        <v>34</v>
      </c>
      <c r="U134" s="41">
        <f>C140</f>
        <v>108.12143317232707</v>
      </c>
      <c r="V134" s="43">
        <f>F140</f>
        <v>299.14960475076401</v>
      </c>
      <c r="W134" s="44">
        <f>K140</f>
        <v>23.851826243881678</v>
      </c>
      <c r="X134" s="42"/>
    </row>
    <row r="135" spans="1:35" x14ac:dyDescent="0.2">
      <c r="A135" s="1" t="s">
        <v>168</v>
      </c>
      <c r="B135" s="2">
        <v>37.698213767446767</v>
      </c>
      <c r="D135" s="4">
        <v>3277609.6258214531</v>
      </c>
      <c r="E135" s="4">
        <f t="shared" si="14"/>
        <v>123.56002832045836</v>
      </c>
      <c r="G135" s="20"/>
    </row>
    <row r="136" spans="1:35" x14ac:dyDescent="0.2">
      <c r="A136" s="1" t="s">
        <v>169</v>
      </c>
      <c r="B136" s="2">
        <v>33.506244430290181</v>
      </c>
      <c r="C136" s="3">
        <f>AVERAGE(B136:B137)</f>
        <v>34.744402249220663</v>
      </c>
      <c r="D136" s="4">
        <v>3291188.0258989627</v>
      </c>
      <c r="E136" s="4">
        <f t="shared" si="14"/>
        <v>110.27535046181485</v>
      </c>
      <c r="F136" s="5">
        <f>AVERAGE(E136:E137)</f>
        <v>114.35036064965203</v>
      </c>
      <c r="G136" s="20"/>
      <c r="J136" s="4">
        <v>12542</v>
      </c>
      <c r="K136" s="24">
        <f>(F136/J136)*1000</f>
        <v>9.1173944067654311</v>
      </c>
    </row>
    <row r="137" spans="1:35" x14ac:dyDescent="0.2">
      <c r="A137" s="1" t="s">
        <v>170</v>
      </c>
      <c r="B137" s="2">
        <v>35.982560068151145</v>
      </c>
      <c r="D137" s="4">
        <v>3291188.0258989627</v>
      </c>
      <c r="E137" s="4">
        <f t="shared" si="14"/>
        <v>118.42537083748921</v>
      </c>
      <c r="G137" s="20"/>
    </row>
    <row r="138" spans="1:35" x14ac:dyDescent="0.2">
      <c r="A138" s="1" t="s">
        <v>171</v>
      </c>
      <c r="B138" s="2">
        <v>144.66983072560762</v>
      </c>
      <c r="C138" s="3">
        <f>AVERAGE(B138:B139)</f>
        <v>134.29968871743813</v>
      </c>
      <c r="D138" s="4">
        <v>2937693.1753743934</v>
      </c>
      <c r="E138" s="4">
        <f t="shared" si="14"/>
        <v>424.99557440518623</v>
      </c>
      <c r="F138" s="5">
        <f>AVERAGE(E138:E139)</f>
        <v>394.53127900012339</v>
      </c>
      <c r="G138" s="20"/>
      <c r="J138" s="4">
        <v>12542</v>
      </c>
      <c r="K138" s="24">
        <f>(F138/J138)*1000</f>
        <v>31.456807446987991</v>
      </c>
    </row>
    <row r="139" spans="1:35" x14ac:dyDescent="0.2">
      <c r="A139" s="1" t="s">
        <v>172</v>
      </c>
      <c r="B139" s="2">
        <v>123.92954670926861</v>
      </c>
      <c r="D139" s="4">
        <v>2937693.1753743934</v>
      </c>
      <c r="E139" s="4">
        <f t="shared" si="14"/>
        <v>364.06698359506049</v>
      </c>
      <c r="G139" s="20"/>
    </row>
    <row r="140" spans="1:35" x14ac:dyDescent="0.2">
      <c r="A140" s="1" t="s">
        <v>173</v>
      </c>
      <c r="B140" s="2">
        <v>105.55140200768216</v>
      </c>
      <c r="C140" s="3">
        <f>AVERAGE(B140:B141)</f>
        <v>108.12143317232707</v>
      </c>
      <c r="D140" s="4">
        <v>2766792.8177937735</v>
      </c>
      <c r="E140" s="4">
        <f t="shared" si="14"/>
        <v>292.03886098291827</v>
      </c>
      <c r="F140" s="5">
        <f>AVERAGE(E140:E141)</f>
        <v>299.14960475076401</v>
      </c>
      <c r="G140" s="20"/>
      <c r="J140" s="4">
        <v>12542</v>
      </c>
      <c r="K140" s="24">
        <f>(F140/J140)*1000</f>
        <v>23.851826243881678</v>
      </c>
    </row>
    <row r="141" spans="1:35" x14ac:dyDescent="0.2">
      <c r="A141" s="1" t="s">
        <v>174</v>
      </c>
      <c r="B141" s="2">
        <v>110.691464336972</v>
      </c>
      <c r="D141" s="4">
        <v>2766792.8177937735</v>
      </c>
      <c r="E141" s="4">
        <f t="shared" si="14"/>
        <v>306.26034851860976</v>
      </c>
      <c r="G141" s="20"/>
      <c r="S141" s="40" t="s">
        <v>6</v>
      </c>
      <c r="T141" s="40" t="s">
        <v>8</v>
      </c>
      <c r="U141" s="41" t="s">
        <v>9</v>
      </c>
      <c r="V141" s="40" t="s">
        <v>10</v>
      </c>
      <c r="W141" s="40" t="s">
        <v>11</v>
      </c>
      <c r="X141" s="42" t="s">
        <v>12</v>
      </c>
    </row>
    <row r="142" spans="1:35" s="18" customFormat="1" x14ac:dyDescent="0.2">
      <c r="A142" s="9" t="s">
        <v>175</v>
      </c>
      <c r="B142" s="10">
        <v>63.041479566683115</v>
      </c>
      <c r="C142" s="11">
        <f>AVERAGE(B142:B143)</f>
        <v>60.758933271577135</v>
      </c>
      <c r="D142" s="12">
        <v>4180563.6538211298</v>
      </c>
      <c r="E142" s="12">
        <f t="shared" si="14"/>
        <v>263.54891815958285</v>
      </c>
      <c r="F142" s="13">
        <f>AVERAGE(E142:E143)</f>
        <v>254.00658808009871</v>
      </c>
      <c r="G142" s="21"/>
      <c r="J142" s="12" t="s">
        <v>196</v>
      </c>
      <c r="K142" s="16" t="e">
        <f>(F142/J142)*1000</f>
        <v>#VALUE!</v>
      </c>
      <c r="L142" s="16" t="e">
        <f>AVERAGE(K141:K153)</f>
        <v>#VALUE!</v>
      </c>
      <c r="M142" s="17" t="s">
        <v>176</v>
      </c>
      <c r="S142" s="42" t="s">
        <v>176</v>
      </c>
      <c r="T142" s="40" t="s">
        <v>16</v>
      </c>
      <c r="U142" s="41">
        <f>C142</f>
        <v>60.758933271577135</v>
      </c>
      <c r="V142" s="43">
        <f>F142</f>
        <v>254.00658808009871</v>
      </c>
      <c r="W142" s="44" t="e">
        <f>K142</f>
        <v>#VALUE!</v>
      </c>
      <c r="X142" s="45" t="e">
        <f>L142</f>
        <v>#VALUE!</v>
      </c>
      <c r="Z142" s="46"/>
      <c r="AD142" s="39"/>
      <c r="AE142" s="39"/>
      <c r="AF142" s="39"/>
      <c r="AG142" s="39"/>
      <c r="AH142" s="39"/>
      <c r="AI142" s="39"/>
    </row>
    <row r="143" spans="1:35" s="18" customFormat="1" x14ac:dyDescent="0.2">
      <c r="A143" s="9" t="s">
        <v>177</v>
      </c>
      <c r="B143" s="10">
        <v>58.476386976471154</v>
      </c>
      <c r="C143" s="11"/>
      <c r="D143" s="12">
        <v>4180563.6538211298</v>
      </c>
      <c r="E143" s="12">
        <f t="shared" si="14"/>
        <v>244.46425800061459</v>
      </c>
      <c r="F143" s="13"/>
      <c r="G143" s="21"/>
      <c r="J143" s="12"/>
      <c r="K143" s="16"/>
      <c r="L143" s="17"/>
      <c r="M143" s="17"/>
      <c r="S143" s="42" t="s">
        <v>176</v>
      </c>
      <c r="T143" s="40" t="s">
        <v>19</v>
      </c>
      <c r="U143" s="41">
        <f>C144</f>
        <v>54.392342222924881</v>
      </c>
      <c r="V143" s="43">
        <f>F144</f>
        <v>215.04100636872948</v>
      </c>
      <c r="W143" s="44" t="e">
        <f>K144</f>
        <v>#VALUE!</v>
      </c>
      <c r="X143" s="42"/>
      <c r="Z143" s="46"/>
      <c r="AD143" s="39"/>
      <c r="AE143" s="39"/>
      <c r="AF143" s="39"/>
      <c r="AG143" s="39"/>
      <c r="AH143" s="39"/>
      <c r="AI143" s="39"/>
    </row>
    <row r="144" spans="1:35" s="18" customFormat="1" x14ac:dyDescent="0.2">
      <c r="A144" s="9" t="s">
        <v>178</v>
      </c>
      <c r="B144" s="10">
        <v>53.629549598217302</v>
      </c>
      <c r="C144" s="11">
        <f>AVERAGE(B144:B145)</f>
        <v>54.392342222924881</v>
      </c>
      <c r="D144" s="12">
        <v>3953516.204310385</v>
      </c>
      <c r="E144" s="12">
        <f t="shared" si="14"/>
        <v>212.02529336641962</v>
      </c>
      <c r="F144" s="13">
        <f>AVERAGE(E144:E145)</f>
        <v>215.04100636872948</v>
      </c>
      <c r="G144" s="21"/>
      <c r="J144" s="12" t="s">
        <v>196</v>
      </c>
      <c r="K144" s="16" t="e">
        <f>(F144/J144)*1000</f>
        <v>#VALUE!</v>
      </c>
      <c r="L144" s="17"/>
      <c r="M144" s="17"/>
      <c r="S144" s="42" t="s">
        <v>176</v>
      </c>
      <c r="T144" s="40" t="s">
        <v>22</v>
      </c>
      <c r="U144" s="41">
        <f>C146</f>
        <v>63.480963803760211</v>
      </c>
      <c r="V144" s="43">
        <f>F146</f>
        <v>250.48332389261654</v>
      </c>
      <c r="W144" s="44" t="e">
        <f>K146</f>
        <v>#VALUE!</v>
      </c>
      <c r="X144" s="42"/>
      <c r="Z144" s="46"/>
      <c r="AD144" s="39"/>
      <c r="AE144" s="39"/>
      <c r="AF144" s="39"/>
      <c r="AG144" s="39"/>
      <c r="AH144" s="39"/>
      <c r="AI144" s="39"/>
    </row>
    <row r="145" spans="1:35" s="18" customFormat="1" x14ac:dyDescent="0.2">
      <c r="A145" s="9" t="s">
        <v>179</v>
      </c>
      <c r="B145" s="10">
        <v>55.155134847632461</v>
      </c>
      <c r="C145" s="11"/>
      <c r="D145" s="12">
        <v>3953516.204310385</v>
      </c>
      <c r="E145" s="12">
        <f t="shared" si="14"/>
        <v>218.05671937103932</v>
      </c>
      <c r="F145" s="13"/>
      <c r="G145" s="21"/>
      <c r="J145" s="12"/>
      <c r="K145" s="16"/>
      <c r="L145" s="17"/>
      <c r="M145" s="17"/>
      <c r="S145" s="42" t="s">
        <v>176</v>
      </c>
      <c r="T145" s="40" t="s">
        <v>25</v>
      </c>
      <c r="U145" s="41">
        <f>C148</f>
        <v>84.071632246348713</v>
      </c>
      <c r="V145" s="43">
        <f>F148</f>
        <v>324.72179099726287</v>
      </c>
      <c r="W145" s="44" t="e">
        <f>K148</f>
        <v>#VALUE!</v>
      </c>
      <c r="X145" s="42"/>
      <c r="Z145" s="46"/>
      <c r="AD145" s="39"/>
      <c r="AE145" s="39"/>
      <c r="AF145" s="39"/>
      <c r="AG145" s="39"/>
      <c r="AH145" s="39"/>
      <c r="AI145" s="39"/>
    </row>
    <row r="146" spans="1:35" s="18" customFormat="1" x14ac:dyDescent="0.2">
      <c r="A146" s="9" t="s">
        <v>180</v>
      </c>
      <c r="B146" s="10">
        <v>66.922541822940232</v>
      </c>
      <c r="C146" s="11">
        <f>AVERAGE(B146:B147)</f>
        <v>63.480963803760211</v>
      </c>
      <c r="D146" s="12">
        <v>3945802.1567999492</v>
      </c>
      <c r="E146" s="12">
        <f t="shared" si="14"/>
        <v>264.06310986349234</v>
      </c>
      <c r="F146" s="13">
        <f>AVERAGE(E146:E147)</f>
        <v>250.48332389261654</v>
      </c>
      <c r="G146" s="21"/>
      <c r="J146" s="12" t="s">
        <v>196</v>
      </c>
      <c r="K146" s="16" t="e">
        <f>(F146/J146)*1000</f>
        <v>#VALUE!</v>
      </c>
      <c r="L146" s="17"/>
      <c r="M146" s="17"/>
      <c r="S146" s="42" t="s">
        <v>176</v>
      </c>
      <c r="T146" s="40" t="s">
        <v>29</v>
      </c>
      <c r="U146" s="41">
        <f>C150</f>
        <v>82.16142259045337</v>
      </c>
      <c r="V146" s="43">
        <f>F150</f>
        <v>319.52105626416176</v>
      </c>
      <c r="W146" s="44" t="e">
        <f>K150</f>
        <v>#VALUE!</v>
      </c>
      <c r="X146" s="42"/>
      <c r="Z146" s="46"/>
      <c r="AD146" s="39"/>
      <c r="AE146" s="39"/>
      <c r="AF146" s="39"/>
      <c r="AG146" s="39"/>
      <c r="AH146" s="39"/>
      <c r="AI146" s="39"/>
    </row>
    <row r="147" spans="1:35" s="18" customFormat="1" x14ac:dyDescent="0.2">
      <c r="A147" s="9" t="s">
        <v>181</v>
      </c>
      <c r="B147" s="10">
        <v>60.03938578458019</v>
      </c>
      <c r="C147" s="11"/>
      <c r="D147" s="12">
        <v>3945802.1567999492</v>
      </c>
      <c r="E147" s="12">
        <f t="shared" si="14"/>
        <v>236.90353792174074</v>
      </c>
      <c r="F147" s="13"/>
      <c r="G147" s="21"/>
      <c r="J147" s="12"/>
      <c r="K147" s="16"/>
      <c r="L147" s="17"/>
      <c r="M147" s="17"/>
      <c r="S147" s="42" t="s">
        <v>176</v>
      </c>
      <c r="T147" s="40" t="s">
        <v>31</v>
      </c>
      <c r="U147" s="41">
        <f>C152</f>
        <v>64.322084210852182</v>
      </c>
      <c r="V147" s="43">
        <f>F152</f>
        <v>246.53885145567409</v>
      </c>
      <c r="W147" s="44" t="e">
        <f>K152</f>
        <v>#VALUE!</v>
      </c>
      <c r="X147" s="42"/>
      <c r="Z147" s="46"/>
      <c r="AD147" s="39"/>
      <c r="AE147" s="39"/>
      <c r="AF147" s="39"/>
      <c r="AG147" s="39"/>
      <c r="AH147" s="39"/>
      <c r="AI147" s="39"/>
    </row>
    <row r="148" spans="1:35" s="18" customFormat="1" x14ac:dyDescent="0.2">
      <c r="A148" s="9" t="s">
        <v>182</v>
      </c>
      <c r="B148" s="10">
        <v>87.226043283779561</v>
      </c>
      <c r="C148" s="11">
        <f>AVERAGE(B148:B149)</f>
        <v>84.071632246348713</v>
      </c>
      <c r="D148" s="12">
        <v>3862441.8525116211</v>
      </c>
      <c r="E148" s="12">
        <f t="shared" si="14"/>
        <v>336.90552020826038</v>
      </c>
      <c r="F148" s="13">
        <f>AVERAGE(E148:E149)</f>
        <v>324.72179099726287</v>
      </c>
      <c r="G148" s="21"/>
      <c r="J148" s="12" t="s">
        <v>196</v>
      </c>
      <c r="K148" s="16" t="e">
        <f>(F148/J148)*1000</f>
        <v>#VALUE!</v>
      </c>
      <c r="L148" s="17"/>
      <c r="M148" s="17"/>
      <c r="S148" s="42" t="s">
        <v>176</v>
      </c>
      <c r="T148" s="40" t="s">
        <v>34</v>
      </c>
      <c r="U148" s="41">
        <f>C154</f>
        <v>55.978676975848842</v>
      </c>
      <c r="V148" s="43">
        <f>F154</f>
        <v>219.0767461355629</v>
      </c>
      <c r="W148" s="44" t="e">
        <f>K154</f>
        <v>#VALUE!</v>
      </c>
      <c r="X148" s="42"/>
      <c r="Z148" s="46"/>
      <c r="AD148" s="39"/>
      <c r="AE148" s="39"/>
      <c r="AF148" s="39"/>
      <c r="AG148" s="39"/>
      <c r="AH148" s="39"/>
      <c r="AI148" s="39"/>
    </row>
    <row r="149" spans="1:35" s="18" customFormat="1" x14ac:dyDescent="0.2">
      <c r="A149" s="9" t="s">
        <v>183</v>
      </c>
      <c r="B149" s="10">
        <v>80.917221208917866</v>
      </c>
      <c r="C149" s="11"/>
      <c r="D149" s="12">
        <v>3862441.8525116211</v>
      </c>
      <c r="E149" s="12">
        <f t="shared" si="14"/>
        <v>312.53806178626536</v>
      </c>
      <c r="F149" s="13"/>
      <c r="G149" s="21"/>
      <c r="J149" s="12"/>
      <c r="K149" s="16"/>
      <c r="L149" s="17"/>
      <c r="M149" s="17"/>
      <c r="S149" s="46"/>
      <c r="T149" s="46"/>
      <c r="U149" s="46"/>
      <c r="V149" s="46"/>
      <c r="W149" s="46"/>
      <c r="X149" s="46"/>
      <c r="Z149" s="46"/>
      <c r="AD149" s="39"/>
      <c r="AE149" s="39"/>
      <c r="AF149" s="39"/>
      <c r="AG149" s="39"/>
      <c r="AH149" s="39"/>
      <c r="AI149" s="39"/>
    </row>
    <row r="150" spans="1:35" s="18" customFormat="1" x14ac:dyDescent="0.2">
      <c r="A150" s="9" t="s">
        <v>184</v>
      </c>
      <c r="B150" s="10">
        <v>83.171697000253744</v>
      </c>
      <c r="C150" s="11">
        <f>AVERAGE(B150:B151)</f>
        <v>82.16142259045337</v>
      </c>
      <c r="D150" s="12">
        <v>3888942.5984852412</v>
      </c>
      <c r="E150" s="12">
        <f t="shared" si="14"/>
        <v>323.44995545259394</v>
      </c>
      <c r="F150" s="13">
        <f>AVERAGE(E150:E151)</f>
        <v>319.52105626416176</v>
      </c>
      <c r="G150" s="21"/>
      <c r="J150" s="12" t="s">
        <v>196</v>
      </c>
      <c r="K150" s="16" t="e">
        <f>(F150/J150)*1000</f>
        <v>#VALUE!</v>
      </c>
      <c r="L150" s="17"/>
      <c r="M150" s="17"/>
      <c r="S150" s="46"/>
      <c r="T150" s="46"/>
      <c r="U150" s="46"/>
      <c r="V150" s="46"/>
      <c r="W150" s="46"/>
      <c r="X150" s="46"/>
      <c r="Z150" s="46"/>
      <c r="AD150" s="39"/>
      <c r="AE150" s="39"/>
      <c r="AF150" s="39"/>
      <c r="AG150" s="39"/>
      <c r="AH150" s="39"/>
      <c r="AI150" s="39"/>
    </row>
    <row r="151" spans="1:35" s="18" customFormat="1" x14ac:dyDescent="0.2">
      <c r="A151" s="9" t="s">
        <v>185</v>
      </c>
      <c r="B151" s="10">
        <v>81.151148180652996</v>
      </c>
      <c r="C151" s="11"/>
      <c r="D151" s="12">
        <v>3888942.5984852412</v>
      </c>
      <c r="E151" s="12">
        <f t="shared" si="14"/>
        <v>315.59215707572952</v>
      </c>
      <c r="F151" s="13"/>
      <c r="G151" s="21"/>
      <c r="J151" s="12"/>
      <c r="K151" s="16"/>
      <c r="L151" s="17"/>
      <c r="M151" s="17"/>
      <c r="S151" s="46"/>
      <c r="T151" s="46"/>
      <c r="U151" s="46"/>
      <c r="V151" s="46"/>
      <c r="W151" s="46"/>
      <c r="X151" s="46"/>
      <c r="Z151" s="46"/>
      <c r="AD151" s="39"/>
      <c r="AE151" s="39"/>
      <c r="AF151" s="39"/>
      <c r="AG151" s="39"/>
      <c r="AH151" s="39"/>
      <c r="AI151" s="39"/>
    </row>
    <row r="152" spans="1:35" s="18" customFormat="1" x14ac:dyDescent="0.2">
      <c r="A152" s="9" t="s">
        <v>186</v>
      </c>
      <c r="B152" s="10">
        <v>62.49733245832617</v>
      </c>
      <c r="C152" s="11">
        <f>AVERAGE(B152:B153)</f>
        <v>64.322084210852182</v>
      </c>
      <c r="D152" s="12">
        <v>3832880.3315437189</v>
      </c>
      <c r="E152" s="12">
        <f t="shared" si="14"/>
        <v>239.54479635346723</v>
      </c>
      <c r="F152" s="13">
        <f>AVERAGE(E152:E153)</f>
        <v>246.53885145567409</v>
      </c>
      <c r="G152" s="21"/>
      <c r="J152" s="12" t="s">
        <v>196</v>
      </c>
      <c r="K152" s="16" t="e">
        <f>(F152/J152)*1000</f>
        <v>#VALUE!</v>
      </c>
      <c r="L152" s="17"/>
      <c r="M152" s="17"/>
      <c r="S152" s="46"/>
      <c r="T152" s="46"/>
      <c r="U152" s="46"/>
      <c r="V152" s="46"/>
      <c r="W152" s="46"/>
      <c r="X152" s="46"/>
      <c r="Z152" s="46"/>
      <c r="AD152" s="39"/>
      <c r="AE152" s="39"/>
      <c r="AF152" s="39"/>
      <c r="AG152" s="39"/>
      <c r="AH152" s="39"/>
      <c r="AI152" s="39"/>
    </row>
    <row r="153" spans="1:35" s="18" customFormat="1" x14ac:dyDescent="0.2">
      <c r="A153" s="9" t="s">
        <v>187</v>
      </c>
      <c r="B153" s="10">
        <v>66.14683596337818</v>
      </c>
      <c r="C153" s="11"/>
      <c r="D153" s="12">
        <v>3832880.3315437189</v>
      </c>
      <c r="E153" s="12">
        <f t="shared" si="14"/>
        <v>253.53290655788095</v>
      </c>
      <c r="F153" s="13"/>
      <c r="G153" s="21"/>
      <c r="J153" s="12"/>
      <c r="K153" s="16"/>
      <c r="L153" s="17"/>
      <c r="M153" s="17"/>
      <c r="S153" s="46"/>
      <c r="T153" s="46"/>
      <c r="U153" s="46"/>
      <c r="V153" s="46"/>
      <c r="W153" s="46"/>
      <c r="X153" s="46"/>
      <c r="Z153" s="46"/>
      <c r="AD153" s="39"/>
      <c r="AE153" s="39"/>
      <c r="AF153" s="39"/>
      <c r="AG153" s="39"/>
      <c r="AH153" s="39"/>
      <c r="AI153" s="39"/>
    </row>
    <row r="154" spans="1:35" s="18" customFormat="1" x14ac:dyDescent="0.2">
      <c r="A154" s="9" t="s">
        <v>188</v>
      </c>
      <c r="B154" s="10">
        <v>47.890293811870663</v>
      </c>
      <c r="C154" s="11">
        <f>AVERAGE(B154:B155)</f>
        <v>55.978676975848842</v>
      </c>
      <c r="D154" s="12">
        <v>3913574.9176437357</v>
      </c>
      <c r="E154" s="12">
        <f t="shared" si="14"/>
        <v>187.42225266072603</v>
      </c>
      <c r="F154" s="13">
        <f>AVERAGE(E154:E155)</f>
        <v>219.0767461355629</v>
      </c>
      <c r="G154" s="21"/>
      <c r="J154" s="12" t="s">
        <v>196</v>
      </c>
      <c r="K154" s="16" t="e">
        <f>(F154/J154)*1000</f>
        <v>#VALUE!</v>
      </c>
      <c r="L154" s="17"/>
      <c r="M154" s="17"/>
      <c r="S154" s="46"/>
      <c r="T154" s="46"/>
      <c r="U154" s="46"/>
      <c r="V154" s="46"/>
      <c r="W154" s="46"/>
      <c r="X154" s="46"/>
      <c r="Z154" s="46"/>
      <c r="AD154" s="39"/>
      <c r="AE154" s="39"/>
      <c r="AF154" s="39"/>
      <c r="AG154" s="39"/>
      <c r="AH154" s="39"/>
      <c r="AI154" s="39"/>
    </row>
    <row r="155" spans="1:35" s="18" customFormat="1" x14ac:dyDescent="0.2">
      <c r="A155" s="9" t="s">
        <v>189</v>
      </c>
      <c r="B155" s="10">
        <v>64.067060139827021</v>
      </c>
      <c r="C155" s="11"/>
      <c r="D155" s="12">
        <v>3913574.9176437357</v>
      </c>
      <c r="E155" s="12">
        <f t="shared" si="14"/>
        <v>250.73123961039977</v>
      </c>
      <c r="F155" s="13"/>
      <c r="G155" s="21"/>
      <c r="J155" s="12"/>
      <c r="K155" s="16"/>
      <c r="L155" s="17"/>
      <c r="M155" s="17"/>
      <c r="S155" s="46"/>
      <c r="T155" s="46"/>
      <c r="U155" s="46"/>
      <c r="V155" s="46"/>
      <c r="W155" s="46"/>
      <c r="X155" s="46"/>
      <c r="Z155" s="46"/>
      <c r="AD155" s="39"/>
      <c r="AE155" s="39"/>
      <c r="AF155" s="39"/>
      <c r="AG155" s="39"/>
      <c r="AH155" s="39"/>
      <c r="AI155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OXY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2023-02-10T22:31:48Z</dcterms:created>
  <dcterms:modified xsi:type="dcterms:W3CDTF">2023-02-10T22:46:27Z</dcterms:modified>
</cp:coreProperties>
</file>