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s\NBASpace\TeamPerProj\"/>
    </mc:Choice>
  </mc:AlternateContent>
  <xr:revisionPtr revIDLastSave="0" documentId="8_{FD3FDBA9-5576-4075-B36E-EEFD4F90F71F}" xr6:coauthVersionLast="36" xr6:coauthVersionMax="36" xr10:uidLastSave="{00000000-0000-0000-0000-000000000000}"/>
  <bookViews>
    <workbookView xWindow="0" yWindow="0" windowWidth="25200" windowHeight="11775" tabRatio="836" xr2:uid="{1C8D8152-74BA-4F04-A68E-F6A711991344}"/>
  </bookViews>
  <sheets>
    <sheet name="Master" sheetId="33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5" i="2" l="1"/>
  <c r="H35" i="3"/>
  <c r="H35" i="4"/>
  <c r="H35" i="5"/>
  <c r="H35" i="6"/>
  <c r="H35" i="7"/>
  <c r="H35" i="8"/>
  <c r="H35" i="9"/>
  <c r="H35" i="10"/>
  <c r="H35" i="11"/>
  <c r="H35" i="12"/>
  <c r="H35" i="13"/>
  <c r="H35" i="14"/>
  <c r="H35" i="15"/>
  <c r="H35" i="16"/>
  <c r="H35" i="17"/>
  <c r="H35" i="18"/>
  <c r="H35" i="19"/>
  <c r="H35" i="20"/>
  <c r="H35" i="21"/>
  <c r="H35" i="22"/>
  <c r="H35" i="23"/>
  <c r="H35" i="24"/>
  <c r="H35" i="25"/>
  <c r="H35" i="26"/>
  <c r="H35" i="27"/>
  <c r="H35" i="28"/>
  <c r="H35" i="29"/>
  <c r="H35" i="31"/>
  <c r="H35" i="1"/>
  <c r="I35" i="2"/>
  <c r="I35" i="3"/>
  <c r="I35" i="4"/>
  <c r="I35" i="5"/>
  <c r="I35" i="6"/>
  <c r="I35" i="7"/>
  <c r="I35" i="8"/>
  <c r="I35" i="9"/>
  <c r="I35" i="10"/>
  <c r="I35" i="11"/>
  <c r="I35" i="12"/>
  <c r="I35" i="13"/>
  <c r="I35" i="14"/>
  <c r="I35" i="15"/>
  <c r="I35" i="16"/>
  <c r="I35" i="17"/>
  <c r="I35" i="18"/>
  <c r="I35" i="19"/>
  <c r="I35" i="20"/>
  <c r="I35" i="21"/>
  <c r="I35" i="22"/>
  <c r="I35" i="23"/>
  <c r="I35" i="24"/>
  <c r="I35" i="25"/>
  <c r="I35" i="26"/>
  <c r="I35" i="27"/>
  <c r="I35" i="28"/>
  <c r="I35" i="29"/>
  <c r="I35" i="31"/>
  <c r="I35" i="1"/>
  <c r="G35" i="2"/>
  <c r="G35" i="3"/>
  <c r="G35" i="4"/>
  <c r="G35" i="5"/>
  <c r="G35" i="6"/>
  <c r="G35" i="7"/>
  <c r="G35" i="8"/>
  <c r="G35" i="9"/>
  <c r="G35" i="10"/>
  <c r="G35" i="11"/>
  <c r="G35" i="12"/>
  <c r="G35" i="13"/>
  <c r="G35" i="14"/>
  <c r="G35" i="15"/>
  <c r="G35" i="16"/>
  <c r="G35" i="17"/>
  <c r="G35" i="18"/>
  <c r="G35" i="19"/>
  <c r="G35" i="20"/>
  <c r="G35" i="21"/>
  <c r="G35" i="22"/>
  <c r="G35" i="23"/>
  <c r="G35" i="24"/>
  <c r="G35" i="25"/>
  <c r="G35" i="26"/>
  <c r="G35" i="27"/>
  <c r="G35" i="28"/>
  <c r="G35" i="29"/>
  <c r="G35" i="31"/>
  <c r="G35" i="1"/>
  <c r="F35" i="2"/>
  <c r="F35" i="3"/>
  <c r="F35" i="4"/>
  <c r="F35" i="5"/>
  <c r="F35" i="6"/>
  <c r="F35" i="7"/>
  <c r="F35" i="8"/>
  <c r="F35" i="9"/>
  <c r="F35" i="10"/>
  <c r="F35" i="11"/>
  <c r="F35" i="12"/>
  <c r="F35" i="13"/>
  <c r="F35" i="14"/>
  <c r="F35" i="15"/>
  <c r="F35" i="16"/>
  <c r="F35" i="17"/>
  <c r="F35" i="18"/>
  <c r="F35" i="19"/>
  <c r="F35" i="20"/>
  <c r="F35" i="21"/>
  <c r="F35" i="22"/>
  <c r="F35" i="23"/>
  <c r="F35" i="24"/>
  <c r="F35" i="25"/>
  <c r="F35" i="26"/>
  <c r="F35" i="27"/>
  <c r="F35" i="28"/>
  <c r="F35" i="29"/>
  <c r="F35" i="31"/>
  <c r="F35" i="1"/>
  <c r="E35" i="2"/>
  <c r="E35" i="3"/>
  <c r="E35" i="4"/>
  <c r="E35" i="5"/>
  <c r="E35" i="6"/>
  <c r="E35" i="7"/>
  <c r="E35" i="8"/>
  <c r="E35" i="9"/>
  <c r="E35" i="10"/>
  <c r="E35" i="11"/>
  <c r="E35" i="12"/>
  <c r="E35" i="13"/>
  <c r="E35" i="14"/>
  <c r="E35" i="15"/>
  <c r="E35" i="16"/>
  <c r="E35" i="17"/>
  <c r="E35" i="18"/>
  <c r="E35" i="19"/>
  <c r="E35" i="20"/>
  <c r="E35" i="21"/>
  <c r="E35" i="22"/>
  <c r="E35" i="23"/>
  <c r="E35" i="24"/>
  <c r="E35" i="25"/>
  <c r="E35" i="26"/>
  <c r="E35" i="27"/>
  <c r="E35" i="28"/>
  <c r="E35" i="29"/>
  <c r="E35" i="31"/>
  <c r="E35" i="1"/>
  <c r="D35" i="2"/>
  <c r="D35" i="3"/>
  <c r="D35" i="4"/>
  <c r="D35" i="5"/>
  <c r="D35" i="6"/>
  <c r="D35" i="7"/>
  <c r="D35" i="8"/>
  <c r="D35" i="9"/>
  <c r="D35" i="10"/>
  <c r="D35" i="11"/>
  <c r="D35" i="12"/>
  <c r="D35" i="13"/>
  <c r="D35" i="14"/>
  <c r="D35" i="15"/>
  <c r="D35" i="16"/>
  <c r="D35" i="17"/>
  <c r="D35" i="18"/>
  <c r="D35" i="19"/>
  <c r="D35" i="20"/>
  <c r="D35" i="21"/>
  <c r="D35" i="22"/>
  <c r="D35" i="23"/>
  <c r="D35" i="24"/>
  <c r="D35" i="25"/>
  <c r="D35" i="26"/>
  <c r="D35" i="27"/>
  <c r="D35" i="28"/>
  <c r="D35" i="29"/>
  <c r="D35" i="31"/>
  <c r="D35" i="1"/>
  <c r="C35" i="2"/>
  <c r="C35" i="3"/>
  <c r="C35" i="4"/>
  <c r="C35" i="5"/>
  <c r="C35" i="6"/>
  <c r="C35" i="7"/>
  <c r="C35" i="8"/>
  <c r="C35" i="9"/>
  <c r="C35" i="10"/>
  <c r="C35" i="11"/>
  <c r="C35" i="12"/>
  <c r="C35" i="13"/>
  <c r="C35" i="14"/>
  <c r="C35" i="15"/>
  <c r="C35" i="16"/>
  <c r="C35" i="17"/>
  <c r="C35" i="18"/>
  <c r="C35" i="19"/>
  <c r="C35" i="20"/>
  <c r="C35" i="21"/>
  <c r="C35" i="22"/>
  <c r="C35" i="23"/>
  <c r="C35" i="24"/>
  <c r="C35" i="25"/>
  <c r="C35" i="26"/>
  <c r="C35" i="27"/>
  <c r="C35" i="28"/>
  <c r="C35" i="29"/>
  <c r="C35" i="31"/>
  <c r="C35" i="1"/>
  <c r="B35" i="2"/>
  <c r="B35" i="3"/>
  <c r="B35" i="4"/>
  <c r="B35" i="5"/>
  <c r="B35" i="6"/>
  <c r="B35" i="7"/>
  <c r="B35" i="8"/>
  <c r="B35" i="9"/>
  <c r="B35" i="10"/>
  <c r="B35" i="11"/>
  <c r="B35" i="12"/>
  <c r="B35" i="13"/>
  <c r="B35" i="14"/>
  <c r="B35" i="15"/>
  <c r="B35" i="16"/>
  <c r="B35" i="17"/>
  <c r="B35" i="18"/>
  <c r="B35" i="19"/>
  <c r="B35" i="20"/>
  <c r="B35" i="21"/>
  <c r="B35" i="22"/>
  <c r="B35" i="23"/>
  <c r="B35" i="24"/>
  <c r="B35" i="25"/>
  <c r="B35" i="26"/>
  <c r="B35" i="27"/>
  <c r="B35" i="28"/>
  <c r="B35" i="29"/>
  <c r="B35" i="31"/>
  <c r="B35" i="1"/>
  <c r="A35" i="2"/>
  <c r="A35" i="3"/>
  <c r="A35" i="4"/>
  <c r="A35" i="5"/>
  <c r="A35" i="6"/>
  <c r="A35" i="7"/>
  <c r="A35" i="8"/>
  <c r="A35" i="9"/>
  <c r="A35" i="10"/>
  <c r="A35" i="11"/>
  <c r="A35" i="12"/>
  <c r="A35" i="13"/>
  <c r="A35" i="14"/>
  <c r="A35" i="15"/>
  <c r="A35" i="16"/>
  <c r="A35" i="17"/>
  <c r="A35" i="18"/>
  <c r="A35" i="19"/>
  <c r="A35" i="20"/>
  <c r="A35" i="21"/>
  <c r="A35" i="22"/>
  <c r="A35" i="23"/>
  <c r="A35" i="24"/>
  <c r="A35" i="25"/>
  <c r="A35" i="26"/>
  <c r="A35" i="27"/>
  <c r="A35" i="28"/>
  <c r="A35" i="29"/>
  <c r="A35" i="31"/>
  <c r="A35" i="1"/>
</calcChain>
</file>

<file path=xl/sharedStrings.xml><?xml version="1.0" encoding="utf-8"?>
<sst xmlns="http://schemas.openxmlformats.org/spreadsheetml/2006/main" count="1867" uniqueCount="661">
  <si>
    <t>Salary</t>
  </si>
  <si>
    <t>Player</t>
  </si>
  <si>
    <t>Age</t>
  </si>
  <si>
    <t>2018-19</t>
  </si>
  <si>
    <t>2019-20</t>
  </si>
  <si>
    <t>2020-21</t>
  </si>
  <si>
    <t>2021-22</t>
  </si>
  <si>
    <t>2022-23</t>
  </si>
  <si>
    <t>2023-24</t>
  </si>
  <si>
    <t>Signed Using</t>
  </si>
  <si>
    <t>Guaranteed</t>
  </si>
  <si>
    <t>Kent Bazemore\bazemke01</t>
  </si>
  <si>
    <t>Cap Space</t>
  </si>
  <si>
    <t>Miles Plumlee\plumlmi01</t>
  </si>
  <si>
    <t>Bird Rights</t>
  </si>
  <si>
    <t>Dewayne Dedmon\dedmode01</t>
  </si>
  <si>
    <t>Cap space</t>
  </si>
  <si>
    <t>Trae Young\youngtr01</t>
  </si>
  <si>
    <t>1st Round Pick</t>
  </si>
  <si>
    <t>Alex Len\lenal01</t>
  </si>
  <si>
    <t>Room Exception</t>
  </si>
  <si>
    <t>Taurean Waller-Prince\princta02</t>
  </si>
  <si>
    <t>1st Round pick</t>
  </si>
  <si>
    <t>Justin Anderson\anderju01</t>
  </si>
  <si>
    <t>Vince Carter\cartevi01</t>
  </si>
  <si>
    <t>Minimum Salary</t>
  </si>
  <si>
    <t>John Collins\collijo01</t>
  </si>
  <si>
    <t>Kevin Huerter\huertke01</t>
  </si>
  <si>
    <t>DeAndre' Bembry\bembrde01</t>
  </si>
  <si>
    <t>Omari Spellman\spellom01</t>
  </si>
  <si>
    <t>Jaylen Adams\adamsja01</t>
  </si>
  <si>
    <t>Isaac Humphries\humphis01</t>
  </si>
  <si>
    <t>Deyonta Davis\davisde01</t>
  </si>
  <si>
    <t>Alex Poythress\poythal01</t>
  </si>
  <si>
    <t>Two-Way Contract</t>
  </si>
  <si>
    <t>Carmelo Anthony\anthoca01</t>
  </si>
  <si>
    <t>Jeremy Lin\linje01</t>
  </si>
  <si>
    <t>Jamal Crawford\crawfja01</t>
  </si>
  <si>
    <t>Daniel Hamilton\hamilda02</t>
  </si>
  <si>
    <t>Jabari Bird\birdja01</t>
  </si>
  <si>
    <t>Tyler Zeller\zellety01</t>
  </si>
  <si>
    <t>B.J. Johnson\johnsbj01</t>
  </si>
  <si>
    <t>Jordan Sibert\siberjo01</t>
  </si>
  <si>
    <t>Team Totals</t>
  </si>
  <si>
    <t>Gordon Hayward\haywago01</t>
  </si>
  <si>
    <t>Al Horford\horfoal01</t>
  </si>
  <si>
    <t>Kyrie Irving\irvinky01</t>
  </si>
  <si>
    <t>Marcus Smart\smartma01</t>
  </si>
  <si>
    <t>Jayson Tatum\tatumja01</t>
  </si>
  <si>
    <t>Marcus Morris\morrima03</t>
  </si>
  <si>
    <t>Aron Baynes\baynear01</t>
  </si>
  <si>
    <t>Jaylen Brown\brownja02</t>
  </si>
  <si>
    <t>1st Rd pick</t>
  </si>
  <si>
    <t>Terry Rozier\roziete01</t>
  </si>
  <si>
    <t>1st round pick</t>
  </si>
  <si>
    <t>Guerschon Yabusele\yabusgu01</t>
  </si>
  <si>
    <t>Robert Williams\williro04</t>
  </si>
  <si>
    <t>Daniel Theis\theisda01</t>
  </si>
  <si>
    <t>Semi Ojeleye\ojelese01</t>
  </si>
  <si>
    <t>Brad Wanamaker\wanambr01</t>
  </si>
  <si>
    <t>Jonathan Gibson\gibsojo01</t>
  </si>
  <si>
    <t>R.J. Hunter\hunterj01</t>
  </si>
  <si>
    <t>PJ Dozier\doziepj01</t>
  </si>
  <si>
    <t>Greg Monroe\monrogr01</t>
  </si>
  <si>
    <t>Demetrius Jackson\jacksde01</t>
  </si>
  <si>
    <t>Allen Crabbe\crabbal01</t>
  </si>
  <si>
    <t>DeMarre Carroll\carrode01</t>
  </si>
  <si>
    <t>Jared Dudley\dudleja01</t>
  </si>
  <si>
    <t>Joe Harris\harrijo01</t>
  </si>
  <si>
    <t>Early Bird Rights</t>
  </si>
  <si>
    <t>D'Angelo Russell\russeda01</t>
  </si>
  <si>
    <t>Ed Davis\davised01</t>
  </si>
  <si>
    <t>Rondae Hollis-Jefferson\holliro01</t>
  </si>
  <si>
    <t>Jarrett Allen\allenja01</t>
  </si>
  <si>
    <t>Shabazz Napier\napiesh01</t>
  </si>
  <si>
    <t>Caris LeVert\leverca01</t>
  </si>
  <si>
    <t>Spencer Dinwiddie\dinwisp01</t>
  </si>
  <si>
    <t>Džanan Musa\musadz01</t>
  </si>
  <si>
    <t>Rodions Kurucs\kurucro01</t>
  </si>
  <si>
    <t>Treveon Graham\grahatr01</t>
  </si>
  <si>
    <t>Theo Pinson\pinsoth01</t>
  </si>
  <si>
    <t>Alan Williams\willial03</t>
  </si>
  <si>
    <t>Dwight Howard\howardw01</t>
  </si>
  <si>
    <t>Kenneth Faried\farieke01</t>
  </si>
  <si>
    <t>Deron Williams\willide01</t>
  </si>
  <si>
    <t>Mitch Creek\creekmi01</t>
  </si>
  <si>
    <t>Tahjere McCall\mccalta01</t>
  </si>
  <si>
    <t>Otto Porter\porteot01</t>
  </si>
  <si>
    <t>Zach LaVine\lavinza01</t>
  </si>
  <si>
    <t>Robin Lopez\lopezro01</t>
  </si>
  <si>
    <t>Cristiano Felício\feliccr01</t>
  </si>
  <si>
    <t>Lauri Markkanen\markkla01</t>
  </si>
  <si>
    <t>Wendell Carter\cartewe01</t>
  </si>
  <si>
    <t>Kris Dunn\dunnkr01</t>
  </si>
  <si>
    <t>Denzel Valentine\valende01</t>
  </si>
  <si>
    <t>Chandler Hutchison\hutchch01</t>
  </si>
  <si>
    <t>Timothé Luwawu-Cabarrot\luwawti01</t>
  </si>
  <si>
    <t>Wayne Selden\seldewa01</t>
  </si>
  <si>
    <t>Ryan Arcidiacono\arcidry01</t>
  </si>
  <si>
    <t>Antonio Blakeney\blakean01</t>
  </si>
  <si>
    <t>Shaquille Harrison\harrish01</t>
  </si>
  <si>
    <t>Walt Lemon\lemonwa01</t>
  </si>
  <si>
    <t>Brandon Sampson\sampsbr01</t>
  </si>
  <si>
    <t>Rawle Alkins\alkinra01</t>
  </si>
  <si>
    <t>Ömer Aşık\asikom01</t>
  </si>
  <si>
    <t>Cameron Payne\payneca01</t>
  </si>
  <si>
    <t>MarShon Brooks\brookma01</t>
  </si>
  <si>
    <t>Michael Carter-Williams\cartemi01</t>
  </si>
  <si>
    <t>JaKarr Sampson\sampsja02</t>
  </si>
  <si>
    <t>Nicolas Batum\batumni01</t>
  </si>
  <si>
    <t>Bismack Biyombo\biyombi01</t>
  </si>
  <si>
    <t>Marvin Williams\willima02</t>
  </si>
  <si>
    <t>Cody Zeller\zelleco01</t>
  </si>
  <si>
    <t>Michael Kidd-Gilchrist\kiddgmi01</t>
  </si>
  <si>
    <t>Kemba Walker\walkeke02</t>
  </si>
  <si>
    <t>Jeremy Lamb\lambje01</t>
  </si>
  <si>
    <t>Rookie scale extension</t>
  </si>
  <si>
    <t>Tony Parker\parketo01</t>
  </si>
  <si>
    <t>MLE</t>
  </si>
  <si>
    <t>Frank Kaminsky\kaminfr01</t>
  </si>
  <si>
    <t>Malik Monk\monkma01</t>
  </si>
  <si>
    <t>Miles Bridges\bridgmi02</t>
  </si>
  <si>
    <t>Shelvin Mack\macksh01</t>
  </si>
  <si>
    <t>Willy Hernang�mez\hernawi01</t>
  </si>
  <si>
    <t>Dwayne Bacon\bacondw01</t>
  </si>
  <si>
    <t>Devonte' Graham\grahade01</t>
  </si>
  <si>
    <t>J.P. Macura\macurjp01</t>
  </si>
  <si>
    <t>Joe Chealey\chealjo01</t>
  </si>
  <si>
    <t>Kevin Love\loveke01</t>
  </si>
  <si>
    <t>Tristan Thompson\thomptr01</t>
  </si>
  <si>
    <t>J.R. Smith\smithjr01</t>
  </si>
  <si>
    <t>Brandon Knight\knighbr03</t>
  </si>
  <si>
    <t>Jordan Clarkson\clarkjo01</t>
  </si>
  <si>
    <t>John Henson\hensojo01</t>
  </si>
  <si>
    <t>Matthew Dellavedova\dellama01</t>
  </si>
  <si>
    <t>Collin Sexton\sextoco01</t>
  </si>
  <si>
    <t>Marquese Chriss\chrisma01</t>
  </si>
  <si>
    <t>Cedi Osman\osmande01</t>
  </si>
  <si>
    <t>Channing Frye\fryech01</t>
  </si>
  <si>
    <t>Larry Nance\nancela02</t>
  </si>
  <si>
    <t>Ante Žižić\zizican01</t>
  </si>
  <si>
    <t>David Nwaba\nwabada01</t>
  </si>
  <si>
    <t>Nik Stauskas\stausni01</t>
  </si>
  <si>
    <t>Deng Adel\adelde01</t>
  </si>
  <si>
    <t>Jaron Blossomgame\blossja01</t>
  </si>
  <si>
    <t>Two-way Contract</t>
  </si>
  <si>
    <t>Isaiah Taylor\taylois01</t>
  </si>
  <si>
    <t>Patrick McCaw\mccawpa01</t>
  </si>
  <si>
    <t>Kobi Simmons\simmoko01</t>
  </si>
  <si>
    <t>Tim Hardaway\hardati02</t>
  </si>
  <si>
    <t>Courtney Lee\leeco01</t>
  </si>
  <si>
    <t>Dwight Powell\poweldw01</t>
  </si>
  <si>
    <t>Luka Dončić\doncilu01</t>
  </si>
  <si>
    <t>Kristaps Porziņģis\porzikr01</t>
  </si>
  <si>
    <t>Dirk Nowitzki\nowitdi01</t>
  </si>
  <si>
    <t>J.J. Barea\bareajo01</t>
  </si>
  <si>
    <t>Justin Jackson\jacksju01</t>
  </si>
  <si>
    <t>Devin Harris\harride01</t>
  </si>
  <si>
    <t>Trey Burke\burketr01</t>
  </si>
  <si>
    <t>Dorian Finney-Smith\finnedo01</t>
  </si>
  <si>
    <t>Maxi Kleber\klebima01</t>
  </si>
  <si>
    <t>Jalen Brunson\brunsja01</t>
  </si>
  <si>
    <t>Ryan Broekhoff\broekry01</t>
  </si>
  <si>
    <t>Daryl Macon\maconda01</t>
  </si>
  <si>
    <t>Kostas Antetokounmpo\antetko01</t>
  </si>
  <si>
    <t>Zach Randolph\randoza01</t>
  </si>
  <si>
    <t>Salah Mejri\mejrisa01</t>
  </si>
  <si>
    <t>Chinanu Onuaku\onuakch01</t>
  </si>
  <si>
    <t>Ray Spalding\spaldra01</t>
  </si>
  <si>
    <t>Terry Larrier\larrite01</t>
  </si>
  <si>
    <t>Ding Yanyuhang\yanyudi01</t>
  </si>
  <si>
    <t>Paul Millsap\millspa01</t>
  </si>
  <si>
    <t>Nikola Jokić\jokicni01</t>
  </si>
  <si>
    <t>Gary Harris\harriga01</t>
  </si>
  <si>
    <t>Mason Plumlee\plumlma01</t>
  </si>
  <si>
    <t>Will Barton\bartowi01</t>
  </si>
  <si>
    <t>Jamal Murray\murraja01</t>
  </si>
  <si>
    <t>Trey Lyles\lylestr01</t>
  </si>
  <si>
    <t>Michael Porter\portemi01</t>
  </si>
  <si>
    <t>Juan Hernangómez\hernaju01</t>
  </si>
  <si>
    <t>Isaiah Thomas\thomais02</t>
  </si>
  <si>
    <t>Torrey Craig\craigto01</t>
  </si>
  <si>
    <t>Tyler Lydon\lydonty01</t>
  </si>
  <si>
    <t>Malik Beasley\beaslma01</t>
  </si>
  <si>
    <t>Monte Morris\morrimo01</t>
  </si>
  <si>
    <t>Jarred Vanderbilt\vandeja01</t>
  </si>
  <si>
    <t>Brandon Goodwin\goodwbr01</t>
  </si>
  <si>
    <t>Thomas Welsh\welshth01</t>
  </si>
  <si>
    <t>Nick Young\youngni01</t>
  </si>
  <si>
    <t>Emanuel Terry\terryem01</t>
  </si>
  <si>
    <t>Blake Griffin\griffbl01</t>
  </si>
  <si>
    <t>Andre Drummond\drumman01</t>
  </si>
  <si>
    <t>Reggie Jackson\jacksre01</t>
  </si>
  <si>
    <t>Jon Leuer\leuerjo01</t>
  </si>
  <si>
    <t>Langston Galloway\gallola01</t>
  </si>
  <si>
    <t>Ish Smith\smithis01</t>
  </si>
  <si>
    <t>Glenn Robinson\robingl02</t>
  </si>
  <si>
    <t>Luke Kennard\kennalu01</t>
  </si>
  <si>
    <t>Thon Maker\makerth01</t>
  </si>
  <si>
    <t>Zaza Pachulia\pachuza01</t>
  </si>
  <si>
    <t>Jos� Calder�n\caldejo01</t>
  </si>
  <si>
    <t>Wayne Ellington\ellinwa01</t>
  </si>
  <si>
    <t>Sviatoslav Mykhailiuk\mykhasv01</t>
  </si>
  <si>
    <t>Bruce Brown\brownbr01</t>
  </si>
  <si>
    <t>Khyri Thomas\thomakh01</t>
  </si>
  <si>
    <t>Kalin Lucas\lucaska01</t>
  </si>
  <si>
    <t>Isaiah Whitehead\whiteis01</t>
  </si>
  <si>
    <t>Josh Smith\smithjo03</t>
  </si>
  <si>
    <t>Henry Ellenson\ellenhe01</t>
  </si>
  <si>
    <t>Stephen Curry\curryst01</t>
  </si>
  <si>
    <t>Kevin Durant\duranke01</t>
  </si>
  <si>
    <t>Klay Thompson\thompkl01</t>
  </si>
  <si>
    <t>Draymond Green\greendr01</t>
  </si>
  <si>
    <t>Andre Iguodala\iguodan01</t>
  </si>
  <si>
    <t>Shaun Livingston\livinsh01</t>
  </si>
  <si>
    <t>DeMarcus Cousins\couside01</t>
  </si>
  <si>
    <t>Andrew Bogut\bogutan01</t>
  </si>
  <si>
    <t>Jonas Jerebko\jerebjo01</t>
  </si>
  <si>
    <t>Jacob Evans\evansja02</t>
  </si>
  <si>
    <t>Kevon Looney\looneke01</t>
  </si>
  <si>
    <t>Quinn Cook\cookqu01</t>
  </si>
  <si>
    <t>Damian Jones\jonesda03</t>
  </si>
  <si>
    <t>Jordan Bell\belljo01</t>
  </si>
  <si>
    <t>Alfonzo McKinnie\mckinal01</t>
  </si>
  <si>
    <t>Damion Lee\leeda03</t>
  </si>
  <si>
    <t>Marcus Derrickson\derrima01</t>
  </si>
  <si>
    <t>Jason Thompson\thompja02</t>
  </si>
  <si>
    <t>Chris Paul\paulch01</t>
  </si>
  <si>
    <t>James Harden\hardeja01</t>
  </si>
  <si>
    <t>Clint Capela\capelca01</t>
  </si>
  <si>
    <t>Eric Gordon\gordoer01</t>
  </si>
  <si>
    <t>Iman Shumpert\shumpim01</t>
  </si>
  <si>
    <t>P.J. Tucker\tuckepj01</t>
  </si>
  <si>
    <t>Nen� Hil�rio\hilarne01</t>
  </si>
  <si>
    <t>Non-Bird Rights</t>
  </si>
  <si>
    <t>Gerald Green\greenge01</t>
  </si>
  <si>
    <t>Austin Rivers\riverau01</t>
  </si>
  <si>
    <t>Isaiah Hartenstein\harteis01</t>
  </si>
  <si>
    <t>Gary Clark\clarkga01</t>
  </si>
  <si>
    <t>Danuel House\houseda01</t>
  </si>
  <si>
    <t>Chris Chiozza\chiozch01</t>
  </si>
  <si>
    <t>Michael Frazier\frazimi01</t>
  </si>
  <si>
    <t>Vince Edwards\edwarvi01</t>
  </si>
  <si>
    <t>Trevon Duval\duvaltr01</t>
  </si>
  <si>
    <t>Zhou Qi\qizh01</t>
  </si>
  <si>
    <t>Terrence Jones\joneste01</t>
  </si>
  <si>
    <t>Troy Williams\willitr02</t>
  </si>
  <si>
    <t>Victor Oladipo\oladivi01</t>
  </si>
  <si>
    <t>Thaddeus Young\youngth01</t>
  </si>
  <si>
    <t>Tyreke Evans\evansty01</t>
  </si>
  <si>
    <t>Bojan Bogdanović\bogdabo02</t>
  </si>
  <si>
    <t>Darren Collison\collida01</t>
  </si>
  <si>
    <t>Cory Joseph\josepco01</t>
  </si>
  <si>
    <t>Doug McDermott\mcderdo01</t>
  </si>
  <si>
    <t>Kyle O'Quinn\oquinky01</t>
  </si>
  <si>
    <t>Myles Turner\turnemy01</t>
  </si>
  <si>
    <t>Domantas Sabonis\sabondo01</t>
  </si>
  <si>
    <t>T.J. Leaf\leaftj01</t>
  </si>
  <si>
    <t>Aaron Holiday\holidaa01</t>
  </si>
  <si>
    <t>Alize Johnson\johnsal02</t>
  </si>
  <si>
    <t>Wesley Matthews\matthwe02</t>
  </si>
  <si>
    <t>Edmond Sumner\sumneed01</t>
  </si>
  <si>
    <t>Davon Reed\reedda01</t>
  </si>
  <si>
    <t>Al Jefferson\jeffeal01</t>
  </si>
  <si>
    <t>Monta Ellis\ellismo01</t>
  </si>
  <si>
    <t>Wade Baldwin\baldwwa01</t>
  </si>
  <si>
    <t>Ike Anigbogu\anigbik01</t>
  </si>
  <si>
    <t>Ben Moore\moorebe01</t>
  </si>
  <si>
    <t>Stephan Hicks\hicksst01</t>
  </si>
  <si>
    <t>Danilo Gallinari\gallida01</t>
  </si>
  <si>
    <t>Sign and Trade</t>
  </si>
  <si>
    <t>Wilson Chandler\chandwi01</t>
  </si>
  <si>
    <t>Garrett Temple\templga01</t>
  </si>
  <si>
    <t>Lou Williams\willilo02</t>
  </si>
  <si>
    <t>JaMychal Green\greenja01</t>
  </si>
  <si>
    <t>Montrezl Harrell\harremo01</t>
  </si>
  <si>
    <t>Patrick Beverley\beverpa01</t>
  </si>
  <si>
    <t>Shai Gilgeous-Alexander\gilgesh01</t>
  </si>
  <si>
    <t>Jerome Robinson\robinje01</t>
  </si>
  <si>
    <t>Landry Shamet\shamela01</t>
  </si>
  <si>
    <t>Rodney McGruder\mcgruro01</t>
  </si>
  <si>
    <t>Ivica Zubac\zubaciv01</t>
  </si>
  <si>
    <t>Sindarius Thornwell\thornsi01</t>
  </si>
  <si>
    <t>Tyrone Wallace\wallaty01</t>
  </si>
  <si>
    <t>Ángel Delgado\delgaan01</t>
  </si>
  <si>
    <t>Johnathan Motley\motlejo01</t>
  </si>
  <si>
    <t>Marcin Gortat\gortama01</t>
  </si>
  <si>
    <t>Miloš Teodosić\teodomi01</t>
  </si>
  <si>
    <t>Alexis Ajinça\ajincal01</t>
  </si>
  <si>
    <t>Luc Mbah a Moute\mbahalu01</t>
  </si>
  <si>
    <t>Michael Beasley\beaslmi01</t>
  </si>
  <si>
    <t>Jawun Evans\evansja01</t>
  </si>
  <si>
    <t>Carlos Delfino\delfica01</t>
  </si>
  <si>
    <t>Miroslav Raduljica\radulmi01</t>
  </si>
  <si>
    <t>Justin Bibbs\bibbsju01</t>
  </si>
  <si>
    <t>LeBron James\jamesle01</t>
  </si>
  <si>
    <t>Kentavious Caldwell-Pope\caldwke01</t>
  </si>
  <si>
    <t>Rajon Rondo\rondora01</t>
  </si>
  <si>
    <t>Lonzo Ball\balllo01</t>
  </si>
  <si>
    <t>Brandon Ingram\ingrabr01</t>
  </si>
  <si>
    <t>Mike Muscala\muscami01</t>
  </si>
  <si>
    <t>Lance Stephenson\stephla01</t>
  </si>
  <si>
    <t>Reggie Bullock\bullore01</t>
  </si>
  <si>
    <t>Tyson Chandler\chandty01</t>
  </si>
  <si>
    <t>JaVale McGee\mcgeeja01</t>
  </si>
  <si>
    <t>Moritz Wagner\wagnemo01</t>
  </si>
  <si>
    <t>Kyle Kuzma\kuzmaky01</t>
  </si>
  <si>
    <t>Josh Hart\hartjo01</t>
  </si>
  <si>
    <t>Isaac Bonga\bongais01</t>
  </si>
  <si>
    <t>Jemerrio Jones\jonesje01</t>
  </si>
  <si>
    <t>Alex Caruso\carusal01</t>
  </si>
  <si>
    <t>Johnathan Williams\willijo04</t>
  </si>
  <si>
    <t>Luol Deng\denglu01</t>
  </si>
  <si>
    <t>Andre Ingram\ingraan01</t>
  </si>
  <si>
    <t>Scott Machado\machasc01</t>
  </si>
  <si>
    <t>Mike Conley\conlemi01</t>
  </si>
  <si>
    <t>Chandler Parsons\parsoch01</t>
  </si>
  <si>
    <t>Jonas Valančiūnas\valanjo01</t>
  </si>
  <si>
    <t>Avery Bradley\bradlav01</t>
  </si>
  <si>
    <t>Kyle Anderson\anderky01</t>
  </si>
  <si>
    <t>C.J. Miles\milescj01</t>
  </si>
  <si>
    <t>Jaren Jackson\jacksja02</t>
  </si>
  <si>
    <t>Justin Holiday\holidju01</t>
  </si>
  <si>
    <t>Delon Wright\wrighde01</t>
  </si>
  <si>
    <t>Joakim Noah\noahjo01</t>
  </si>
  <si>
    <t>Dillon Brooks\brookdi01</t>
  </si>
  <si>
    <t>Ivan Rabb\rabbiv01</t>
  </si>
  <si>
    <t>Tyler Dorsey\dorsety01</t>
  </si>
  <si>
    <t>Jevon Carter\carteje01</t>
  </si>
  <si>
    <t>MInimum Salary</t>
  </si>
  <si>
    <t>Bruno Caboclo\cabocbr01</t>
  </si>
  <si>
    <t>Julian Washburn\washbju01</t>
  </si>
  <si>
    <t>Yuta Watanabe\watanyu01</t>
  </si>
  <si>
    <t>Omri Casspi\casspom01</t>
  </si>
  <si>
    <t>Rade Zagorac\zagorra01</t>
  </si>
  <si>
    <t>Dakari Johnson\johnsda04</t>
  </si>
  <si>
    <t>Andrew Harrison\harrian01</t>
  </si>
  <si>
    <t>Jamaal Franklin\frankja01</t>
  </si>
  <si>
    <t>Dusty Hannahs\hannadu01</t>
  </si>
  <si>
    <t>Hassan Whiteside\whiteha01</t>
  </si>
  <si>
    <t>Ryan Anderson\anderry01</t>
  </si>
  <si>
    <t>Goran Dragić\dragigo01</t>
  </si>
  <si>
    <t>James Johnson\johnsja01</t>
  </si>
  <si>
    <t>Kelly Olynyk\olynyke01</t>
  </si>
  <si>
    <t>Dion Waiters\waitedi01</t>
  </si>
  <si>
    <t>Josh Richardson\richajo01</t>
  </si>
  <si>
    <t>Justise Winslow\winslju01</t>
  </si>
  <si>
    <t>Bam Adebayo\adebaba01</t>
  </si>
  <si>
    <t>Udonis Haslem\hasleud01</t>
  </si>
  <si>
    <t>Dwyane Wade\wadedw01</t>
  </si>
  <si>
    <t>Derrick Jones\jonesde02</t>
  </si>
  <si>
    <t>Yante Maten\matenya01</t>
  </si>
  <si>
    <t>Mid-level Exception</t>
  </si>
  <si>
    <t>Duncan Robinson\robindu01</t>
  </si>
  <si>
    <t>Kendrick Nunn\nunnke01</t>
  </si>
  <si>
    <t>Chris Bosh\boshch01</t>
  </si>
  <si>
    <t>A.J. Hammons\hammoaj01</t>
  </si>
  <si>
    <t>Charles Cooke\cookech01</t>
  </si>
  <si>
    <t>Giannis Antetokounmpo\antetgi01</t>
  </si>
  <si>
    <t>George Hill\hillge01</t>
  </si>
  <si>
    <t>Eric Bledsoe\bledser01</t>
  </si>
  <si>
    <t>Khris Middleton\middlkh01</t>
  </si>
  <si>
    <t>Nikola Mirotić\mirotni01</t>
  </si>
  <si>
    <t>Tony Snell\snellto01</t>
  </si>
  <si>
    <t>Ersan İlyasova\ilyaser01</t>
  </si>
  <si>
    <t>Brook Lopez\lopezbr01</t>
  </si>
  <si>
    <t>Bi-annual Exception</t>
  </si>
  <si>
    <t>D.J. Wilson\wilsodj01</t>
  </si>
  <si>
    <t>Donte DiVincenzo\divindo01</t>
  </si>
  <si>
    <t>Pat Connaughton\connapa01</t>
  </si>
  <si>
    <t>Malcolm Brogdon\brogdma01</t>
  </si>
  <si>
    <t>Sterling Brown\brownst02</t>
  </si>
  <si>
    <t>Pau Gasol\gasolpa01</t>
  </si>
  <si>
    <t>Tim Frazier\fraziti01</t>
  </si>
  <si>
    <t>Bonzie Colson\colsobo01</t>
  </si>
  <si>
    <t>Mirza Teletović\teletmi01</t>
  </si>
  <si>
    <t>Jodie Meeks\meeksjo01</t>
  </si>
  <si>
    <t>Spencer Hawes\hawessp01</t>
  </si>
  <si>
    <t>Larry Sanders\sandela01</t>
  </si>
  <si>
    <t>Isaiah Canaan\canaais01</t>
  </si>
  <si>
    <t>Andrew Wiggins\wiggian01</t>
  </si>
  <si>
    <t>Jeff Teague\teaguje01</t>
  </si>
  <si>
    <t>Gorgui Dieng\dienggo01</t>
  </si>
  <si>
    <t>Taj Gibson\gibsota01</t>
  </si>
  <si>
    <t>Robert Covington\covinro01</t>
  </si>
  <si>
    <t>Jerryd Bayless\bayleje01</t>
  </si>
  <si>
    <t>Karl-Anthony Towns\townska01</t>
  </si>
  <si>
    <t>Anthony Tolliver\tollian01</t>
  </si>
  <si>
    <t>Dario Šarić\saricda01</t>
  </si>
  <si>
    <t>Tyus Jones\jonesty01</t>
  </si>
  <si>
    <t>Derrick Rose\rosede01</t>
  </si>
  <si>
    <t>Josh Okogie\okogijo01</t>
  </si>
  <si>
    <t>Keita Bates-Diop\bateske01</t>
  </si>
  <si>
    <t>Cameron Reynolds\reynoca01</t>
  </si>
  <si>
    <t>C.J. Williams\willicj01</t>
  </si>
  <si>
    <t>Jared Terrell\terreja01</t>
  </si>
  <si>
    <t>Kevin Martin\martike02</t>
  </si>
  <si>
    <t>Cole Aldrich\aldrico01</t>
  </si>
  <si>
    <t>James Nunnally\nunnaja01</t>
  </si>
  <si>
    <t>Jrue Holiday\holidjr01</t>
  </si>
  <si>
    <t>Anthony Davis\davisan02</t>
  </si>
  <si>
    <t>Solomon Hill\hillso01</t>
  </si>
  <si>
    <t>E'Twaun Moore\mooreet01</t>
  </si>
  <si>
    <t>Julius Randle\randlju01</t>
  </si>
  <si>
    <t>Stanley Johnson\johnsst04</t>
  </si>
  <si>
    <t>Elfrid Payton\paytoel01</t>
  </si>
  <si>
    <t>Darius Miller\milleda01</t>
  </si>
  <si>
    <t>Ian Clark\clarkia01</t>
  </si>
  <si>
    <t>Jahlil Okafor\okafoja01</t>
  </si>
  <si>
    <t>Cheick Diallo\diallch01</t>
  </si>
  <si>
    <t>Christian Wood\woodch01</t>
  </si>
  <si>
    <t>Frank Jackson\jacksfr01</t>
  </si>
  <si>
    <t>Kenrich Williams\willike04</t>
  </si>
  <si>
    <t>Dairis Bertāns\bertada02</t>
  </si>
  <si>
    <t>Trevon Bluiett\bluietr01</t>
  </si>
  <si>
    <t>Markieff Morris\morrima02</t>
  </si>
  <si>
    <t>Jason Smith\smithja02</t>
  </si>
  <si>
    <t>Garlon Green\greenga02</t>
  </si>
  <si>
    <t>DeAndre Jordan\jordade01</t>
  </si>
  <si>
    <t>Lance Thomas\thomala01</t>
  </si>
  <si>
    <t>Mario Hezonja\hezonma01</t>
  </si>
  <si>
    <t>Emmanuel Mudiay\mudiaem01</t>
  </si>
  <si>
    <t>Frank Ntilikina\ntilila01</t>
  </si>
  <si>
    <t>Dennis Smith\smithde03</t>
  </si>
  <si>
    <t>Kevin Knox\knoxke01</t>
  </si>
  <si>
    <t>Allonzo Trier\trieral01</t>
  </si>
  <si>
    <t>Bi-Annual Exception</t>
  </si>
  <si>
    <t>Noah Vonleh\vonleno01</t>
  </si>
  <si>
    <t>Luke Kornet\kornelu01</t>
  </si>
  <si>
    <t>Mitchell Robinson\robinmi01</t>
  </si>
  <si>
    <t>Damyean Dotson\dotsoda01</t>
  </si>
  <si>
    <t>John Jenkins\jenkijo01</t>
  </si>
  <si>
    <t>Billy Garrett\garrebi01</t>
  </si>
  <si>
    <t>Kadeem Allen\allenka01</t>
  </si>
  <si>
    <t>Isaiah Hicks\hicksis01</t>
  </si>
  <si>
    <t>Enes Kanter\kanteen01</t>
  </si>
  <si>
    <t>Ron Baker\bakerro01</t>
  </si>
  <si>
    <t>Russell Westbrook\westbru01</t>
  </si>
  <si>
    <t>Paul George\georgpa01</t>
  </si>
  <si>
    <t>Maximum Salary</t>
  </si>
  <si>
    <t>Steven Adams\adamsst01</t>
  </si>
  <si>
    <t>Dennis Schr�der\schrode01</t>
  </si>
  <si>
    <t>Andre Roberson\roberan03</t>
  </si>
  <si>
    <t>Jerami Grant\grantje01</t>
  </si>
  <si>
    <t>Patrick Patterson\pattepa01</t>
  </si>
  <si>
    <t>Raymond Felton\feltora01</t>
  </si>
  <si>
    <t>Terrance Ferguson\fergute01</t>
  </si>
  <si>
    <t>Nerlens Noel\noelne01</t>
  </si>
  <si>
    <t>Abdel Nader\naderab01</t>
  </si>
  <si>
    <t>Hamidou Diallo\diallha01</t>
  </si>
  <si>
    <t>Deonte Burton\burtode02</t>
  </si>
  <si>
    <t>Donte Grantham\grantdo01</t>
  </si>
  <si>
    <t>�lex Abrines\abrinal01</t>
  </si>
  <si>
    <t>Kyle Singler\singlky01</t>
  </si>
  <si>
    <t>Scotty Hopson\hopsosc01</t>
  </si>
  <si>
    <t>Richard Solomon\solomri01</t>
  </si>
  <si>
    <t>Aaron Gordon\gordoaa01</t>
  </si>
  <si>
    <t>Evan Fournier\fournev01</t>
  </si>
  <si>
    <t>Timofey Mozgov\mozgoti01</t>
  </si>
  <si>
    <t>Nikola Vučević\vucevni01</t>
  </si>
  <si>
    <t>Terrence Ross\rosste01</t>
  </si>
  <si>
    <t>Markelle Fultz\fultzma01</t>
  </si>
  <si>
    <t>D.J. Augustin\augusdj01</t>
  </si>
  <si>
    <t>Jonathan Isaac\isaacjo01</t>
  </si>
  <si>
    <t>Mohamed Bamba\bambamo01</t>
  </si>
  <si>
    <t>Jerian Grant\grantje02</t>
  </si>
  <si>
    <t>Jarell Martin\martija01</t>
  </si>
  <si>
    <t>Wesley Iwundu\iwundwe01</t>
  </si>
  <si>
    <t>Khem Birch\birchkh01</t>
  </si>
  <si>
    <t>Melvin Frazier\frazime01</t>
  </si>
  <si>
    <t>Amile Jefferson\jeffeam01</t>
  </si>
  <si>
    <t>Troy Caupain\caupatr01</t>
  </si>
  <si>
    <t>Isaiah Briscoe\briscis01</t>
  </si>
  <si>
    <t>C.J. Watson\watsocj01</t>
  </si>
  <si>
    <t>Joel Embiid\embiijo01</t>
  </si>
  <si>
    <t>Jimmy Butler\butleji01</t>
  </si>
  <si>
    <t>Tobias Harris\harrito02</t>
  </si>
  <si>
    <t>J.J. Redick\redicjj01</t>
  </si>
  <si>
    <t>Boban Marjanović\marjabo01</t>
  </si>
  <si>
    <t>Ben Simmons\simmobe01</t>
  </si>
  <si>
    <t>Jonathon Simmons\simmojo02</t>
  </si>
  <si>
    <t>Mike Scott\scottmi01</t>
  </si>
  <si>
    <t>Zhaire Smith\smithzh01</t>
  </si>
  <si>
    <t>Amir Johnson\johnsam01</t>
  </si>
  <si>
    <t>Furkan Korkmaz\korkmfu01</t>
  </si>
  <si>
    <t>Jonah Bolden\boldejo01</t>
  </si>
  <si>
    <t>James Ennis\ennisja01</t>
  </si>
  <si>
    <t>T.J. McConnell\mccontj01</t>
  </si>
  <si>
    <t>Shake Milton\miltosh01</t>
  </si>
  <si>
    <t>Haywood Highsmith\highsha01</t>
  </si>
  <si>
    <t>Justin Patton\pattoju01</t>
  </si>
  <si>
    <t>Malachi Richardson\richama01</t>
  </si>
  <si>
    <t>Corey Brewer\breweco01</t>
  </si>
  <si>
    <t>Tyler Johnson\johnsty01</t>
  </si>
  <si>
    <t>T.J. Warren\warretj01</t>
  </si>
  <si>
    <t>Deandre Ayton\aytonde01</t>
  </si>
  <si>
    <t>Josh Jackson\jacksjo02</t>
  </si>
  <si>
    <t>Dragan Bender\bendedr01</t>
  </si>
  <si>
    <t>Mikal Bridges\bridgmi01</t>
  </si>
  <si>
    <t>Devin Booker\bookede01</t>
  </si>
  <si>
    <t>Troy Daniels\danietr01</t>
  </si>
  <si>
    <t>Kelly Oubre\oubreke01</t>
  </si>
  <si>
    <t>Richaun Holmes\holmeri01</t>
  </si>
  <si>
    <t>�lie Okobo\okoboel01</t>
  </si>
  <si>
    <t>De'Anthony Melton\meltode01</t>
  </si>
  <si>
    <t>Jimmer Fredette\fredeji01</t>
  </si>
  <si>
    <t>George King\kingge03</t>
  </si>
  <si>
    <t>Darrell Arthur\arthuda01</t>
  </si>
  <si>
    <t>Eric Moreland\moreler01</t>
  </si>
  <si>
    <t>Quincy Acy\acyqu01</t>
  </si>
  <si>
    <t>Damian Lillard\lillada01</t>
  </si>
  <si>
    <t>CJ McCollum\mccolcj01</t>
  </si>
  <si>
    <t>Evan Turner\turneev01</t>
  </si>
  <si>
    <t>Jusuf Nurkić\nurkiju01</t>
  </si>
  <si>
    <t>Maurice Harkless\harklma01</t>
  </si>
  <si>
    <t>Meyers Leonard\leoname01</t>
  </si>
  <si>
    <t>Al-Farouq Aminu\aminual01</t>
  </si>
  <si>
    <t>Zach Collins\colliza01</t>
  </si>
  <si>
    <t>Rodney Hood\hoodro01</t>
  </si>
  <si>
    <t>Seth Curry\curryse01</t>
  </si>
  <si>
    <t>Anfernee Simons\simonan01</t>
  </si>
  <si>
    <t>Jake Layman\laymaja01</t>
  </si>
  <si>
    <t>Skal Labissière\labissk01</t>
  </si>
  <si>
    <t>Gary Trent\trentga02</t>
  </si>
  <si>
    <t>Andrew Nicholson\nichoan01</t>
  </si>
  <si>
    <t>Anderson Varejão\varejan01</t>
  </si>
  <si>
    <t>Festus Ezeli\ezelife01</t>
  </si>
  <si>
    <t>Harrison Barnes\barneha02</t>
  </si>
  <si>
    <t>Alec Burks\burksal01</t>
  </si>
  <si>
    <t>Bogdan Bogdanović\bogdabo01</t>
  </si>
  <si>
    <t>Kosta Koufos\koufoko01</t>
  </si>
  <si>
    <t>Marvin Bagley\baglema01</t>
  </si>
  <si>
    <t>Nemanja Bjelica\bjeline01</t>
  </si>
  <si>
    <t>De'Aaron Fox\foxde01</t>
  </si>
  <si>
    <t>Willie Cauley-Stein\caulewi01</t>
  </si>
  <si>
    <t>Buddy Hield\hieldbu01</t>
  </si>
  <si>
    <t>Yogi Ferrell\ferreyo01</t>
  </si>
  <si>
    <t>Harry Giles\gilesha01</t>
  </si>
  <si>
    <t>Caleb Swanigan\swanica01</t>
  </si>
  <si>
    <t>Frank Mason\masonfr01</t>
  </si>
  <si>
    <t>Wenyen Gabriel\gabriwe01</t>
  </si>
  <si>
    <t>Ben McLemore\mclembe01</t>
  </si>
  <si>
    <t>Matt Barnes\barnema02</t>
  </si>
  <si>
    <t>Georgios Papagiannis\papagge01</t>
  </si>
  <si>
    <t>Caron Butler\butleca01</t>
  </si>
  <si>
    <t>Cody Demps\dempsco01</t>
  </si>
  <si>
    <t>DeMar DeRozan\derozde01</t>
  </si>
  <si>
    <t>LaMarcus Aldridge\aldrila01</t>
  </si>
  <si>
    <t>Patty Mills\millspa02</t>
  </si>
  <si>
    <t>Rudy Gay\gayru01</t>
  </si>
  <si>
    <t>Dāvis Bertāns\bertada01</t>
  </si>
  <si>
    <t>Marco Belinelli\belinma01</t>
  </si>
  <si>
    <t>Bryn Forbes\forbebr01</t>
  </si>
  <si>
    <t>Jakob Pöltl\poeltja01</t>
  </si>
  <si>
    <t>Dante Cunningham\cunnida01</t>
  </si>
  <si>
    <t>Lonnie Walker\walkelo01</t>
  </si>
  <si>
    <t>Quincy Pondexter\pondequ01</t>
  </si>
  <si>
    <t>Derrick White\whitede01</t>
  </si>
  <si>
    <t>Dejounte Murray\murrade01</t>
  </si>
  <si>
    <t>Chimezie Metu\metuch01</t>
  </si>
  <si>
    <t>Donatas Motiejūnas\motiedo01</t>
  </si>
  <si>
    <t>Drew Eubanks\eubandr01</t>
  </si>
  <si>
    <t>Manu Ginóbili\ginobma01</t>
  </si>
  <si>
    <t>Tim Duncan\duncati01</t>
  </si>
  <si>
    <t>Kyle Lowry\lowryky01</t>
  </si>
  <si>
    <t>Marc Gasol\gasolma01</t>
  </si>
  <si>
    <t>Kawhi Leonard\leonaka01</t>
  </si>
  <si>
    <t>Serge Ibaka\ibakase01</t>
  </si>
  <si>
    <t>Danny Green\greenda02</t>
  </si>
  <si>
    <t>Norman Powell\powelno01</t>
  </si>
  <si>
    <t>Fred VanVleet\vanvlfr01</t>
  </si>
  <si>
    <t>OG Anunoby\anunoog01</t>
  </si>
  <si>
    <t>Pascal Siakam\siakapa01</t>
  </si>
  <si>
    <t>Malcolm Miller\millema01</t>
  </si>
  <si>
    <t>Chris Boucher\bouchch01</t>
  </si>
  <si>
    <t>Jordan Loyd\loydjo01</t>
  </si>
  <si>
    <t>Justin Hamilton\hamilju01</t>
  </si>
  <si>
    <t>Lorenzo Brown\brownlo01</t>
  </si>
  <si>
    <t>Rudy Gobert\goberru01</t>
  </si>
  <si>
    <t>Derrick Favors\favorde01</t>
  </si>
  <si>
    <t>Ricky Rubio\rubiori01</t>
  </si>
  <si>
    <t>Joe Ingles\inglejo01</t>
  </si>
  <si>
    <t>Dante Exum\exumda01</t>
  </si>
  <si>
    <t>Kyle Korver\korveky01</t>
  </si>
  <si>
    <t>Jae Crowder\crowdja01</t>
  </si>
  <si>
    <t>Thabo Sefolosha\sefolth01</t>
  </si>
  <si>
    <t>Ekpe Udoh\udohek01</t>
  </si>
  <si>
    <t>Donovan Mitchell\mitchdo01</t>
  </si>
  <si>
    <t>Raul Neto\netora01</t>
  </si>
  <si>
    <t>Grayson Allen\allengr01</t>
  </si>
  <si>
    <t>Tony Bradley\bradlto01</t>
  </si>
  <si>
    <t>Georges Niang\niangge01</t>
  </si>
  <si>
    <t>Royce O'Neale\onealro01</t>
  </si>
  <si>
    <t>Tyler Cavanaugh\cavanty01</t>
  </si>
  <si>
    <t>Naz Mitrou-Long\mitrona01</t>
  </si>
  <si>
    <t>Bradley Beal\bealbr01</t>
  </si>
  <si>
    <t>Jabari Parker\parkeja01</t>
  </si>
  <si>
    <t>John Wall\walljo01</t>
  </si>
  <si>
    <t>Ian Mahinmi\mahinia01</t>
  </si>
  <si>
    <t>Trevor Ariza\arizatr01</t>
  </si>
  <si>
    <t>Tomáš Satoranský\satorto01</t>
  </si>
  <si>
    <t>Sam Dekker\dekkesa01</t>
  </si>
  <si>
    <t>Troy Brown\browntr01</t>
  </si>
  <si>
    <t>Bobby Portis\portibo01</t>
  </si>
  <si>
    <t>Jeff Green\greenje02</t>
  </si>
  <si>
    <t>Thomas Bryant\bryanth01</t>
  </si>
  <si>
    <t>Chasson Randle\randlch01</t>
  </si>
  <si>
    <t>Jordan McRae\mcraejo01</t>
  </si>
  <si>
    <t>Tarik Phillip\phillta01</t>
  </si>
  <si>
    <t>Devin Robinson\robinde01</t>
  </si>
  <si>
    <t>Wesley Johnson\johnswe01</t>
  </si>
  <si>
    <t>Martell Webster\webstma02</t>
  </si>
  <si>
    <t>Okaro White\whiteok01</t>
  </si>
  <si>
    <t>Gary Payton\paytoga02</t>
  </si>
  <si>
    <t>Players</t>
  </si>
  <si>
    <t>AvgAge</t>
  </si>
  <si>
    <t>TotalSal</t>
  </si>
  <si>
    <t>SalDev</t>
  </si>
  <si>
    <t>SalKurt</t>
  </si>
  <si>
    <t>MaxSal</t>
  </si>
  <si>
    <t>TwoWays</t>
  </si>
  <si>
    <t>GuarAmt</t>
  </si>
  <si>
    <t>AvgSal</t>
  </si>
  <si>
    <t>Team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</si>
  <si>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</si>
  <si>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</si>
  <si>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</si>
  <si>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</si>
  <si>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</si>
  <si>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</si>
  <si>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</si>
  <si>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</si>
  <si>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</si>
  <si>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</si>
  <si>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</si>
  <si>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</si>
  <si>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</si>
  <si>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</si>
  <si>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</si>
  <si>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</si>
  <si>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</si>
  <si>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</si>
  <si>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</si>
  <si>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</si>
  <si>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Orlando Magic</t>
  </si>
  <si>
    <t>Oklahoma City Thunder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</si>
  <si>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</si>
  <si>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</si>
  <si>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</si>
  <si>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</si>
  <si>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</si>
  <si>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</si>
  <si>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</si>
  <si>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</si>
  <si>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W</t>
  </si>
  <si>
    <t>L</t>
  </si>
  <si>
    <t>W/L%</t>
  </si>
  <si>
    <t>GB</t>
  </si>
  <si>
    <t>PS/G</t>
  </si>
  <si>
    <t>PA/G</t>
  </si>
  <si>
    <t>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</si>
</sst>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6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F564-9548-4F8C-A450-0C1EBE6ED0AB}">
  <dimension ref="A1:Q31"/>
  <sheetViews>
    <sheetView tabSelected="1" workbookViewId="0">
      <selection activeCell="T21" sqref="T21"/>
    </sheetView>
  </sheetViews>
  <sheetFormatPr defaultRowHeight="15"/>
  <cols>
    <col min="1" max="1" width="23.85546875" bestFit="1" customWidth="1"/>
    <col min="4" max="4" width="10" bestFit="1" customWidth="1"/>
    <col min="9" max="9" width="10" bestFit="1" customWidth="1"/>
    <col min="11" max="11" width="8.28515625" customWidth="1"/>
  </cols>
  <sheetData>
    <row r="1" spans="1:17">
      <c r="A1" t="s">
        <v>623</v>
      </c>
      <c r="B1" t="s">
        <v>614</v>
      </c>
      <c r="C1" t="s">
        <v>615</v>
      </c>
      <c r="D1" s="3" t="s">
        <v>616</v>
      </c>
      <c r="E1" t="s">
        <v>617</v>
      </c>
      <c r="F1" t="s">
        <v>618</v>
      </c>
      <c r="G1" t="s">
        <v>619</v>
      </c>
      <c r="H1" t="s">
        <v>620</v>
      </c>
      <c r="I1" s="3" t="s">
        <v>621</v>
      </c>
      <c r="J1" s="3" t="s">
        <v>622</v>
      </c>
      <c r="K1" t="s">
        <v>654</v>
      </c>
      <c r="L1" t="s">
        <v>655</v>
      </c>
      <c r="M1" t="s">
        <v>656</v>
      </c>
      <c r="N1" t="s">
        <v>657</v>
      </c>
      <c r="O1" t="s">
        <v>658</v>
      </c>
      <c r="P1" t="s">
        <v>659</v>
      </c>
      <c r="Q1" t="s">
        <v>660</v>
      </c>
    </row>
    <row r="2" spans="1:17">
      <c r="A2" t="s">
        <v>624</v>
      </c>
      <c r="B2" s="5">
        <v>25</v>
      </c>
      <c r="C2" s="4">
        <v>26.28</v>
      </c>
      <c r="D2" s="5">
        <v>107773793</v>
      </c>
      <c r="E2" s="5">
        <v>21189086.009488147</v>
      </c>
      <c r="F2" s="4">
        <v>20.272074521724477</v>
      </c>
      <c r="G2" s="5">
        <v>25534253</v>
      </c>
      <c r="H2" s="5">
        <v>1</v>
      </c>
      <c r="I2" s="5">
        <v>126233615</v>
      </c>
      <c r="J2" s="5">
        <v>4310951.72</v>
      </c>
      <c r="K2">
        <v>29</v>
      </c>
      <c r="L2">
        <v>53</v>
      </c>
      <c r="M2">
        <v>0.35399999999999998</v>
      </c>
      <c r="N2">
        <v>31</v>
      </c>
      <c r="O2">
        <v>113.3</v>
      </c>
      <c r="P2">
        <v>119.4</v>
      </c>
      <c r="Q2">
        <v>-6.06</v>
      </c>
    </row>
    <row r="3" spans="1:17">
      <c r="A3" t="s">
        <v>625</v>
      </c>
      <c r="B3" s="5">
        <v>19</v>
      </c>
      <c r="C3" s="4">
        <v>26.210526315789473</v>
      </c>
      <c r="D3" s="5">
        <v>125541941</v>
      </c>
      <c r="E3" s="5">
        <v>28636334.009103794</v>
      </c>
      <c r="F3" s="4">
        <v>13.674728189028105</v>
      </c>
      <c r="G3" s="5">
        <v>31214295</v>
      </c>
      <c r="H3" s="5">
        <v>2</v>
      </c>
      <c r="I3" s="5">
        <v>220084209</v>
      </c>
      <c r="J3" s="5">
        <v>6607470.5789473681</v>
      </c>
      <c r="K3">
        <v>49</v>
      </c>
      <c r="L3">
        <v>33</v>
      </c>
      <c r="M3">
        <v>0.59799999999999998</v>
      </c>
      <c r="N3">
        <v>11</v>
      </c>
      <c r="O3">
        <v>112.4</v>
      </c>
      <c r="P3">
        <v>108</v>
      </c>
      <c r="Q3">
        <v>3.9</v>
      </c>
    </row>
    <row r="4" spans="1:17">
      <c r="A4" t="s">
        <v>626</v>
      </c>
      <c r="B4" s="5">
        <v>22</v>
      </c>
      <c r="C4" s="4">
        <v>26.727272727272727</v>
      </c>
      <c r="D4" s="5">
        <v>118271871</v>
      </c>
      <c r="E4" s="5">
        <v>24632505.467708837</v>
      </c>
      <c r="F4" s="4">
        <v>18.329175651943661</v>
      </c>
      <c r="G4" s="5">
        <v>18919725</v>
      </c>
      <c r="H4" s="5">
        <v>2</v>
      </c>
      <c r="I4" s="5">
        <v>163810204</v>
      </c>
      <c r="J4" s="5">
        <v>5375994.1363636367</v>
      </c>
      <c r="K4">
        <v>42</v>
      </c>
      <c r="L4">
        <v>40</v>
      </c>
      <c r="M4">
        <v>0.51200000000000001</v>
      </c>
      <c r="N4">
        <v>18</v>
      </c>
      <c r="O4">
        <v>112.2</v>
      </c>
      <c r="P4">
        <v>112.3</v>
      </c>
      <c r="Q4">
        <v>-0.4</v>
      </c>
    </row>
    <row r="5" spans="1:17">
      <c r="A5" t="s">
        <v>628</v>
      </c>
      <c r="B5" s="5">
        <v>23</v>
      </c>
      <c r="C5" s="4">
        <v>25.521739130434781</v>
      </c>
      <c r="D5" s="5">
        <v>112898444</v>
      </c>
      <c r="E5" s="5">
        <v>23344018.787173655</v>
      </c>
      <c r="F5" s="4">
        <v>18.136314614932253</v>
      </c>
      <c r="G5" s="5">
        <v>26011913</v>
      </c>
      <c r="H5" s="5">
        <v>2</v>
      </c>
      <c r="I5" s="5">
        <v>240482467</v>
      </c>
      <c r="J5" s="5">
        <v>4908628</v>
      </c>
      <c r="K5">
        <v>22</v>
      </c>
      <c r="L5">
        <v>60</v>
      </c>
      <c r="M5">
        <v>0.26800000000000002</v>
      </c>
      <c r="N5">
        <v>38</v>
      </c>
      <c r="O5">
        <v>104.9</v>
      </c>
      <c r="P5">
        <v>113.4</v>
      </c>
      <c r="Q5">
        <v>-8.32</v>
      </c>
    </row>
    <row r="6" spans="1:17">
      <c r="A6" t="s">
        <v>627</v>
      </c>
      <c r="B6" s="5">
        <v>17</v>
      </c>
      <c r="C6" s="4">
        <v>26.411764705882351</v>
      </c>
      <c r="D6" s="5">
        <v>122327044</v>
      </c>
      <c r="E6" s="5">
        <v>28403546.172319673</v>
      </c>
      <c r="F6" s="4">
        <v>13.981246321483031</v>
      </c>
      <c r="G6" s="5">
        <v>24000000</v>
      </c>
      <c r="H6" s="5">
        <v>2</v>
      </c>
      <c r="I6" s="5">
        <v>231986803</v>
      </c>
      <c r="J6" s="5">
        <v>7195708.4705882352</v>
      </c>
      <c r="K6">
        <v>39</v>
      </c>
      <c r="L6">
        <v>43</v>
      </c>
      <c r="M6">
        <v>0.47599999999999998</v>
      </c>
      <c r="N6">
        <v>21</v>
      </c>
      <c r="O6">
        <v>110.7</v>
      </c>
      <c r="P6">
        <v>111.8</v>
      </c>
      <c r="Q6">
        <v>-1.32</v>
      </c>
    </row>
    <row r="7" spans="1:17">
      <c r="A7" t="s">
        <v>629</v>
      </c>
      <c r="B7" s="5">
        <v>21</v>
      </c>
      <c r="C7" s="4">
        <v>25.857142857142858</v>
      </c>
      <c r="D7" s="5">
        <v>124623505</v>
      </c>
      <c r="E7" s="5">
        <v>26619739.491762377</v>
      </c>
      <c r="F7" s="4">
        <v>17.034252370016873</v>
      </c>
      <c r="G7" s="5">
        <v>24119025</v>
      </c>
      <c r="H7" s="5">
        <v>2</v>
      </c>
      <c r="I7" s="5">
        <v>371107684</v>
      </c>
      <c r="J7" s="5">
        <v>5934452.6190476194</v>
      </c>
      <c r="K7">
        <v>19</v>
      </c>
      <c r="L7">
        <v>63</v>
      </c>
      <c r="M7">
        <v>0.23200000000000001</v>
      </c>
      <c r="N7">
        <v>41</v>
      </c>
      <c r="O7">
        <v>104.5</v>
      </c>
      <c r="P7">
        <v>114.1</v>
      </c>
      <c r="Q7">
        <v>-9.39</v>
      </c>
    </row>
    <row r="8" spans="1:17">
      <c r="A8" t="s">
        <v>630</v>
      </c>
      <c r="B8" s="5">
        <v>22</v>
      </c>
      <c r="C8" s="4">
        <v>27.363636363636363</v>
      </c>
      <c r="D8" s="5">
        <v>87820480</v>
      </c>
      <c r="E8" s="5">
        <v>18343724.164623551</v>
      </c>
      <c r="F8" s="4">
        <v>18.078813211164448</v>
      </c>
      <c r="G8" s="5">
        <v>17325000</v>
      </c>
      <c r="H8" s="5">
        <v>2</v>
      </c>
      <c r="I8" s="5">
        <v>177478090</v>
      </c>
      <c r="J8" s="5">
        <v>3991840</v>
      </c>
      <c r="K8">
        <v>33</v>
      </c>
      <c r="L8">
        <v>49</v>
      </c>
      <c r="M8">
        <v>0.40200000000000002</v>
      </c>
      <c r="N8">
        <v>24</v>
      </c>
      <c r="O8">
        <v>108.9</v>
      </c>
      <c r="P8">
        <v>110.1</v>
      </c>
      <c r="Q8">
        <v>-0.87</v>
      </c>
    </row>
    <row r="9" spans="1:17">
      <c r="A9" t="s">
        <v>631</v>
      </c>
      <c r="B9" s="5">
        <v>19</v>
      </c>
      <c r="C9" s="4">
        <v>25.105263157894736</v>
      </c>
      <c r="D9" s="5">
        <v>117738402</v>
      </c>
      <c r="E9" s="5">
        <v>26775663.626363471</v>
      </c>
      <c r="F9" s="4">
        <v>13.881563036558831</v>
      </c>
      <c r="G9" s="5">
        <v>29730769</v>
      </c>
      <c r="H9" s="5">
        <v>2</v>
      </c>
      <c r="I9" s="5">
        <v>383738478</v>
      </c>
      <c r="J9" s="5">
        <v>6196758</v>
      </c>
      <c r="K9">
        <v>54</v>
      </c>
      <c r="L9">
        <v>28</v>
      </c>
      <c r="M9">
        <v>0.65900000000000003</v>
      </c>
      <c r="N9">
        <v>3</v>
      </c>
      <c r="O9">
        <v>110.7</v>
      </c>
      <c r="P9">
        <v>106.7</v>
      </c>
      <c r="Q9">
        <v>4.1900000000000004</v>
      </c>
    </row>
    <row r="10" spans="1:17">
      <c r="A10" t="s">
        <v>632</v>
      </c>
      <c r="B10" s="5">
        <v>19</v>
      </c>
      <c r="C10" s="4">
        <v>27.421052631578949</v>
      </c>
      <c r="D10" s="5">
        <v>125244035</v>
      </c>
      <c r="E10" s="5">
        <v>28323742.698594343</v>
      </c>
      <c r="F10" s="4">
        <v>14.271865200265356</v>
      </c>
      <c r="G10" s="5">
        <v>32088932</v>
      </c>
      <c r="H10" s="5">
        <v>2</v>
      </c>
      <c r="I10" s="5">
        <v>264989003</v>
      </c>
      <c r="J10" s="5">
        <v>6591791.3157894732</v>
      </c>
      <c r="K10">
        <v>41</v>
      </c>
      <c r="L10">
        <v>41</v>
      </c>
      <c r="M10">
        <v>0.5</v>
      </c>
      <c r="N10">
        <v>19</v>
      </c>
      <c r="O10">
        <v>107</v>
      </c>
      <c r="P10">
        <v>107.3</v>
      </c>
      <c r="Q10">
        <v>-0.56000000000000005</v>
      </c>
    </row>
    <row r="11" spans="1:17">
      <c r="A11" t="s">
        <v>633</v>
      </c>
      <c r="B11" s="5">
        <v>18</v>
      </c>
      <c r="C11" s="4">
        <v>28.166666666666668</v>
      </c>
      <c r="D11" s="5">
        <v>148093414</v>
      </c>
      <c r="E11" s="5">
        <v>34401207.567440063</v>
      </c>
      <c r="F11" s="4">
        <v>13.181230445018032</v>
      </c>
      <c r="G11" s="5">
        <v>37457154</v>
      </c>
      <c r="H11" s="5">
        <v>2</v>
      </c>
      <c r="I11" s="5">
        <v>300244176</v>
      </c>
      <c r="J11" s="5">
        <v>8227411.888888889</v>
      </c>
      <c r="K11">
        <v>57</v>
      </c>
      <c r="L11">
        <v>25</v>
      </c>
      <c r="M11">
        <v>0.69499999999999995</v>
      </c>
      <c r="N11">
        <v>0</v>
      </c>
      <c r="O11">
        <v>117.7</v>
      </c>
      <c r="P11">
        <v>111.2</v>
      </c>
      <c r="Q11">
        <v>6.42</v>
      </c>
    </row>
    <row r="12" spans="1:17">
      <c r="A12" t="s">
        <v>634</v>
      </c>
      <c r="B12" s="5">
        <v>21</v>
      </c>
      <c r="C12" s="4">
        <v>26.857142857142858</v>
      </c>
      <c r="D12" s="5">
        <v>124496071</v>
      </c>
      <c r="E12" s="5">
        <v>27586467.068810668</v>
      </c>
      <c r="F12" s="4">
        <v>14.276297428180406</v>
      </c>
      <c r="G12" s="5">
        <v>35654150</v>
      </c>
      <c r="H12" s="5">
        <v>1</v>
      </c>
      <c r="I12" s="5">
        <v>345938801</v>
      </c>
      <c r="J12" s="5">
        <v>5928384.333333333</v>
      </c>
      <c r="K12">
        <v>53</v>
      </c>
      <c r="L12">
        <v>29</v>
      </c>
      <c r="M12">
        <v>0.64600000000000002</v>
      </c>
      <c r="N12">
        <v>4</v>
      </c>
      <c r="O12">
        <v>113.9</v>
      </c>
      <c r="P12">
        <v>109.1</v>
      </c>
      <c r="Q12">
        <v>4.96</v>
      </c>
    </row>
    <row r="13" spans="1:17">
      <c r="A13" t="s">
        <v>635</v>
      </c>
      <c r="B13" s="5">
        <v>23</v>
      </c>
      <c r="C13" s="4">
        <v>26.478260869565219</v>
      </c>
      <c r="D13" s="5">
        <v>110804431</v>
      </c>
      <c r="E13" s="5">
        <v>22606235.778653435</v>
      </c>
      <c r="F13" s="4">
        <v>19.331869485670872</v>
      </c>
      <c r="G13" s="5">
        <v>21000000</v>
      </c>
      <c r="H13" s="5">
        <v>2</v>
      </c>
      <c r="I13" s="5">
        <v>256206185</v>
      </c>
      <c r="J13" s="5">
        <v>4817583.9565217393</v>
      </c>
      <c r="K13">
        <v>48</v>
      </c>
      <c r="L13">
        <v>34</v>
      </c>
      <c r="M13">
        <v>0.58499999999999996</v>
      </c>
      <c r="N13">
        <v>12</v>
      </c>
      <c r="O13">
        <v>108</v>
      </c>
      <c r="P13">
        <v>104.7</v>
      </c>
      <c r="Q13">
        <v>2.76</v>
      </c>
    </row>
    <row r="14" spans="1:17">
      <c r="A14" t="s">
        <v>636</v>
      </c>
      <c r="B14" s="5">
        <v>25</v>
      </c>
      <c r="C14" s="4">
        <v>27.8</v>
      </c>
      <c r="D14" s="5">
        <v>118570702</v>
      </c>
      <c r="E14" s="5">
        <v>23196530.756273441</v>
      </c>
      <c r="F14" s="4">
        <v>21.576035507387083</v>
      </c>
      <c r="G14" s="5">
        <v>21587579</v>
      </c>
      <c r="H14" s="5">
        <v>2</v>
      </c>
      <c r="I14" s="5">
        <v>146133542</v>
      </c>
      <c r="J14" s="5">
        <v>4742828.08</v>
      </c>
      <c r="K14">
        <v>48</v>
      </c>
      <c r="L14">
        <v>34</v>
      </c>
      <c r="M14">
        <v>0.58499999999999996</v>
      </c>
      <c r="N14">
        <v>9</v>
      </c>
      <c r="O14">
        <v>115.1</v>
      </c>
      <c r="P14">
        <v>114.3</v>
      </c>
      <c r="Q14">
        <v>1.0900000000000001</v>
      </c>
    </row>
    <row r="15" spans="1:17">
      <c r="A15" t="s">
        <v>637</v>
      </c>
      <c r="B15" s="5">
        <v>20</v>
      </c>
      <c r="C15" s="4">
        <v>27.15</v>
      </c>
      <c r="D15" s="5">
        <v>107246866</v>
      </c>
      <c r="E15" s="5">
        <v>23999713.173319224</v>
      </c>
      <c r="F15" s="4">
        <v>14.325375624613436</v>
      </c>
      <c r="G15" s="5">
        <v>35654150</v>
      </c>
      <c r="H15" s="5">
        <v>2</v>
      </c>
      <c r="I15" s="5">
        <v>198454002</v>
      </c>
      <c r="J15" s="5">
        <v>5362343.3</v>
      </c>
      <c r="K15">
        <v>37</v>
      </c>
      <c r="L15">
        <v>45</v>
      </c>
      <c r="M15">
        <v>0.45100000000000001</v>
      </c>
      <c r="N15">
        <v>20</v>
      </c>
      <c r="O15">
        <v>111.8</v>
      </c>
      <c r="P15">
        <v>113.5</v>
      </c>
      <c r="Q15">
        <v>-1.33</v>
      </c>
    </row>
    <row r="16" spans="1:17">
      <c r="A16" t="s">
        <v>638</v>
      </c>
      <c r="B16" s="5">
        <v>25</v>
      </c>
      <c r="C16" s="4">
        <v>26.12</v>
      </c>
      <c r="D16" s="5">
        <v>124841929</v>
      </c>
      <c r="E16" s="5">
        <v>25115996.942537542</v>
      </c>
      <c r="F16" s="4">
        <v>18.958649713070805</v>
      </c>
      <c r="G16" s="5">
        <v>30521116</v>
      </c>
      <c r="H16" s="5">
        <v>2</v>
      </c>
      <c r="I16" s="5">
        <v>161844122</v>
      </c>
      <c r="J16" s="5">
        <v>4993677.16</v>
      </c>
      <c r="K16">
        <v>33</v>
      </c>
      <c r="L16">
        <v>49</v>
      </c>
      <c r="M16">
        <v>0.40200000000000002</v>
      </c>
      <c r="N16">
        <v>24</v>
      </c>
      <c r="O16">
        <v>103.5</v>
      </c>
      <c r="P16">
        <v>106.1</v>
      </c>
      <c r="Q16">
        <v>-2.08</v>
      </c>
    </row>
    <row r="17" spans="1:17">
      <c r="A17" t="s">
        <v>639</v>
      </c>
      <c r="B17" s="5">
        <v>19</v>
      </c>
      <c r="C17" s="4">
        <v>27.736842105263158</v>
      </c>
      <c r="D17" s="5">
        <v>151716389</v>
      </c>
      <c r="E17" s="5">
        <v>32514679.789907783</v>
      </c>
      <c r="F17" s="4">
        <v>16.765321150395639</v>
      </c>
      <c r="G17" s="5">
        <v>26837720</v>
      </c>
      <c r="H17" s="5">
        <v>0</v>
      </c>
      <c r="I17" s="5">
        <v>269599578</v>
      </c>
      <c r="J17" s="5">
        <v>7985073.1052631577</v>
      </c>
      <c r="K17">
        <v>39</v>
      </c>
      <c r="L17">
        <v>43</v>
      </c>
      <c r="M17">
        <v>0.47599999999999998</v>
      </c>
      <c r="N17">
        <v>21</v>
      </c>
      <c r="O17">
        <v>105.7</v>
      </c>
      <c r="P17">
        <v>105.9</v>
      </c>
      <c r="Q17">
        <v>-0.45</v>
      </c>
    </row>
    <row r="18" spans="1:17">
      <c r="A18" t="s">
        <v>640</v>
      </c>
      <c r="B18" s="5">
        <v>21</v>
      </c>
      <c r="C18" s="4">
        <v>28.333333333333332</v>
      </c>
      <c r="D18" s="5">
        <v>125884880</v>
      </c>
      <c r="E18" s="5">
        <v>26320262.424516294</v>
      </c>
      <c r="F18" s="4">
        <v>17.995113234636648</v>
      </c>
      <c r="G18" s="5">
        <v>24157304</v>
      </c>
      <c r="H18" s="5">
        <v>1</v>
      </c>
      <c r="I18" s="5">
        <v>281067856</v>
      </c>
      <c r="J18" s="5">
        <v>5994518.0952380951</v>
      </c>
      <c r="K18">
        <v>60</v>
      </c>
      <c r="L18">
        <v>22</v>
      </c>
      <c r="M18">
        <v>0.73199999999999998</v>
      </c>
      <c r="N18">
        <v>0</v>
      </c>
      <c r="O18">
        <v>118.1</v>
      </c>
      <c r="P18">
        <v>109.3</v>
      </c>
      <c r="Q18">
        <v>8.0399999999999991</v>
      </c>
    </row>
    <row r="19" spans="1:17">
      <c r="A19" t="s">
        <v>641</v>
      </c>
      <c r="B19" s="5">
        <v>24</v>
      </c>
      <c r="C19" s="4">
        <v>27.75</v>
      </c>
      <c r="D19" s="5">
        <v>121968101</v>
      </c>
      <c r="E19" s="5">
        <v>24701131.120957006</v>
      </c>
      <c r="F19" s="4">
        <v>19.149451958286193</v>
      </c>
      <c r="G19" s="5">
        <v>25467250</v>
      </c>
      <c r="H19" s="5">
        <v>2</v>
      </c>
      <c r="I19" s="5">
        <v>493288201</v>
      </c>
      <c r="J19" s="5">
        <v>5082004.208333333</v>
      </c>
      <c r="K19">
        <v>36</v>
      </c>
      <c r="L19">
        <v>46</v>
      </c>
      <c r="M19">
        <v>0.439</v>
      </c>
      <c r="N19">
        <v>21</v>
      </c>
      <c r="O19">
        <v>112.5</v>
      </c>
      <c r="P19">
        <v>114</v>
      </c>
      <c r="Q19">
        <v>-1.02</v>
      </c>
    </row>
    <row r="20" spans="1:17">
      <c r="A20" t="s">
        <v>642</v>
      </c>
      <c r="B20" s="5">
        <v>21</v>
      </c>
      <c r="C20" s="4">
        <v>26.19047619047619</v>
      </c>
      <c r="D20" s="5">
        <v>114806901</v>
      </c>
      <c r="E20" s="5">
        <v>24341446.772386182</v>
      </c>
      <c r="F20" s="4">
        <v>16.842956865877962</v>
      </c>
      <c r="G20" s="5">
        <v>25976111</v>
      </c>
      <c r="H20" s="5">
        <v>1</v>
      </c>
      <c r="I20" s="5">
        <v>177606894</v>
      </c>
      <c r="J20" s="5">
        <v>5466995.2857142854</v>
      </c>
      <c r="K20">
        <v>33</v>
      </c>
      <c r="L20">
        <v>49</v>
      </c>
      <c r="M20">
        <v>0.40200000000000002</v>
      </c>
      <c r="N20">
        <v>24</v>
      </c>
      <c r="O20">
        <v>115.4</v>
      </c>
      <c r="P20">
        <v>116.8</v>
      </c>
      <c r="Q20">
        <v>-1.1000000000000001</v>
      </c>
    </row>
    <row r="21" spans="1:17">
      <c r="A21" t="s">
        <v>643</v>
      </c>
      <c r="B21" s="5">
        <v>23</v>
      </c>
      <c r="C21" s="4">
        <v>25.086956521739129</v>
      </c>
      <c r="D21" s="5">
        <v>123003758</v>
      </c>
      <c r="E21" s="5">
        <v>25351365.902372278</v>
      </c>
      <c r="F21" s="4">
        <v>18.409473792783899</v>
      </c>
      <c r="G21" s="5">
        <v>22900000</v>
      </c>
      <c r="H21" s="5">
        <v>2</v>
      </c>
      <c r="I21" s="5">
        <v>162727648</v>
      </c>
      <c r="J21" s="5">
        <v>5347989.4782608692</v>
      </c>
      <c r="K21">
        <v>17</v>
      </c>
      <c r="L21">
        <v>65</v>
      </c>
      <c r="M21">
        <v>0.20699999999999999</v>
      </c>
      <c r="N21">
        <v>43</v>
      </c>
      <c r="O21">
        <v>104.6</v>
      </c>
      <c r="P21">
        <v>113.8</v>
      </c>
      <c r="Q21">
        <v>-8.93</v>
      </c>
    </row>
    <row r="22" spans="1:17">
      <c r="A22" t="s">
        <v>645</v>
      </c>
      <c r="B22" s="5">
        <v>20</v>
      </c>
      <c r="C22" s="4">
        <v>26.45</v>
      </c>
      <c r="D22" s="5">
        <v>145776610</v>
      </c>
      <c r="E22" s="5">
        <v>32490972.690120231</v>
      </c>
      <c r="F22" s="4">
        <v>14.559888137485583</v>
      </c>
      <c r="G22" s="5">
        <v>35654150</v>
      </c>
      <c r="H22" s="5">
        <v>2</v>
      </c>
      <c r="I22" s="5">
        <v>256107350</v>
      </c>
      <c r="J22" s="5">
        <v>7288830.5</v>
      </c>
      <c r="K22">
        <v>49</v>
      </c>
      <c r="L22">
        <v>33</v>
      </c>
      <c r="M22">
        <v>0.59799999999999998</v>
      </c>
      <c r="N22">
        <v>8</v>
      </c>
      <c r="O22">
        <v>114.5</v>
      </c>
      <c r="P22">
        <v>111.1</v>
      </c>
      <c r="Q22">
        <v>3.56</v>
      </c>
    </row>
    <row r="23" spans="1:17">
      <c r="A23" t="s">
        <v>644</v>
      </c>
      <c r="B23" s="5">
        <v>21</v>
      </c>
      <c r="C23" s="4">
        <v>25.952380952380953</v>
      </c>
      <c r="D23" s="5">
        <v>114596596</v>
      </c>
      <c r="E23" s="5">
        <v>24474404.289371528</v>
      </c>
      <c r="F23" s="4">
        <v>17.045431222836488</v>
      </c>
      <c r="G23" s="5">
        <v>21590909</v>
      </c>
      <c r="H23" s="5">
        <v>2</v>
      </c>
      <c r="I23" s="5">
        <v>248131414</v>
      </c>
      <c r="J23" s="5">
        <v>5456980.7619047621</v>
      </c>
      <c r="K23">
        <v>42</v>
      </c>
      <c r="L23">
        <v>40</v>
      </c>
      <c r="M23">
        <v>0.51200000000000001</v>
      </c>
      <c r="N23">
        <v>18</v>
      </c>
      <c r="O23">
        <v>107.3</v>
      </c>
      <c r="P23">
        <v>106.6</v>
      </c>
      <c r="Q23">
        <v>0.28000000000000003</v>
      </c>
    </row>
    <row r="24" spans="1:17">
      <c r="A24" t="s">
        <v>646</v>
      </c>
      <c r="B24" s="5">
        <v>20</v>
      </c>
      <c r="C24" s="4">
        <v>26.55</v>
      </c>
      <c r="D24" s="5">
        <v>112942947</v>
      </c>
      <c r="E24" s="5">
        <v>24798851.659183726</v>
      </c>
      <c r="F24" s="4">
        <v>15.66365414654199</v>
      </c>
      <c r="G24" s="5">
        <v>25467250</v>
      </c>
      <c r="H24" s="5">
        <v>2</v>
      </c>
      <c r="I24" s="5">
        <v>130808155</v>
      </c>
      <c r="J24" s="5">
        <v>5647147.3499999996</v>
      </c>
      <c r="K24">
        <v>51</v>
      </c>
      <c r="L24">
        <v>31</v>
      </c>
      <c r="M24">
        <v>0.622</v>
      </c>
      <c r="N24">
        <v>9</v>
      </c>
      <c r="O24">
        <v>115.2</v>
      </c>
      <c r="P24">
        <v>112.5</v>
      </c>
      <c r="Q24">
        <v>2.25</v>
      </c>
    </row>
    <row r="25" spans="1:17">
      <c r="A25" t="s">
        <v>647</v>
      </c>
      <c r="B25" s="5">
        <v>27</v>
      </c>
      <c r="C25" s="4">
        <v>25.666666666666668</v>
      </c>
      <c r="D25" s="5">
        <v>111515634</v>
      </c>
      <c r="E25" s="5">
        <v>20823668.609200869</v>
      </c>
      <c r="F25" s="4">
        <v>23.801694590178073</v>
      </c>
      <c r="G25" s="5">
        <v>19245370</v>
      </c>
      <c r="H25" s="5">
        <v>1</v>
      </c>
      <c r="I25" s="5">
        <v>301557889</v>
      </c>
      <c r="J25" s="5">
        <v>4130208.6666666665</v>
      </c>
      <c r="K25">
        <v>19</v>
      </c>
      <c r="L25">
        <v>63</v>
      </c>
      <c r="M25">
        <v>0.23200000000000001</v>
      </c>
      <c r="N25">
        <v>38</v>
      </c>
      <c r="O25">
        <v>107.5</v>
      </c>
      <c r="P25">
        <v>116.8</v>
      </c>
      <c r="Q25">
        <v>-8.61</v>
      </c>
    </row>
    <row r="26" spans="1:17">
      <c r="A26" t="s">
        <v>648</v>
      </c>
      <c r="B26" s="5">
        <v>18</v>
      </c>
      <c r="C26" s="4">
        <v>26.388888888888889</v>
      </c>
      <c r="D26" s="5">
        <v>132512464</v>
      </c>
      <c r="E26" s="5">
        <v>29095270.513913762</v>
      </c>
      <c r="F26" s="4">
        <v>15.664376842152794</v>
      </c>
      <c r="G26" s="5">
        <v>27977689</v>
      </c>
      <c r="H26" s="5">
        <v>0</v>
      </c>
      <c r="I26" s="5">
        <v>505044337</v>
      </c>
      <c r="J26" s="5">
        <v>7361803.555555556</v>
      </c>
      <c r="K26">
        <v>53</v>
      </c>
      <c r="L26">
        <v>29</v>
      </c>
      <c r="M26">
        <v>0.64600000000000002</v>
      </c>
      <c r="N26">
        <v>4</v>
      </c>
      <c r="O26">
        <v>114.7</v>
      </c>
      <c r="P26">
        <v>110.5</v>
      </c>
      <c r="Q26">
        <v>4.43</v>
      </c>
    </row>
    <row r="27" spans="1:17">
      <c r="A27" t="s">
        <v>649</v>
      </c>
      <c r="B27" s="5">
        <v>24</v>
      </c>
      <c r="C27" s="4">
        <v>26.458333333333332</v>
      </c>
      <c r="D27" s="5">
        <v>103537060</v>
      </c>
      <c r="E27" s="5">
        <v>20802826.785717331</v>
      </c>
      <c r="F27" s="4">
        <v>19.879814578746917</v>
      </c>
      <c r="G27" s="5">
        <v>24107258</v>
      </c>
      <c r="H27" s="5">
        <v>2</v>
      </c>
      <c r="I27" s="5">
        <v>148597035</v>
      </c>
      <c r="J27" s="5">
        <v>4314044.166666667</v>
      </c>
      <c r="K27">
        <v>39</v>
      </c>
      <c r="L27">
        <v>43</v>
      </c>
      <c r="M27">
        <v>0.47599999999999998</v>
      </c>
      <c r="N27">
        <v>18</v>
      </c>
      <c r="O27">
        <v>114.2</v>
      </c>
      <c r="P27">
        <v>115.3</v>
      </c>
      <c r="Q27">
        <v>-0.81</v>
      </c>
    </row>
    <row r="28" spans="1:17">
      <c r="A28" t="s">
        <v>650</v>
      </c>
      <c r="B28" s="5">
        <v>20</v>
      </c>
      <c r="C28" s="4">
        <v>29</v>
      </c>
      <c r="D28" s="5">
        <v>121586071</v>
      </c>
      <c r="E28" s="5">
        <v>26696106.852436576</v>
      </c>
      <c r="F28" s="4">
        <v>15.665516621771879</v>
      </c>
      <c r="G28" s="5">
        <v>27739975</v>
      </c>
      <c r="H28" s="5">
        <v>2</v>
      </c>
      <c r="I28" s="5">
        <v>234063518</v>
      </c>
      <c r="J28" s="5">
        <v>6079303.5499999998</v>
      </c>
      <c r="K28">
        <v>48</v>
      </c>
      <c r="L28">
        <v>34</v>
      </c>
      <c r="M28">
        <v>0.58499999999999996</v>
      </c>
      <c r="N28">
        <v>9</v>
      </c>
      <c r="O28">
        <v>111.7</v>
      </c>
      <c r="P28">
        <v>110</v>
      </c>
      <c r="Q28">
        <v>1.8</v>
      </c>
    </row>
    <row r="29" spans="1:17">
      <c r="A29" t="s">
        <v>651</v>
      </c>
      <c r="B29" s="5">
        <v>20</v>
      </c>
      <c r="C29" s="4">
        <v>27.85</v>
      </c>
      <c r="D29" s="5">
        <v>136242267</v>
      </c>
      <c r="E29" s="5">
        <v>29732552.748103444</v>
      </c>
      <c r="F29" s="4">
        <v>15.357960322955922</v>
      </c>
      <c r="G29" s="5">
        <v>31200000</v>
      </c>
      <c r="H29" s="5">
        <v>1</v>
      </c>
      <c r="I29" s="5">
        <v>254147034</v>
      </c>
      <c r="J29" s="5">
        <v>6812113.3499999996</v>
      </c>
      <c r="K29">
        <v>58</v>
      </c>
      <c r="L29">
        <v>24</v>
      </c>
      <c r="M29">
        <v>0.70699999999999996</v>
      </c>
      <c r="N29">
        <v>2</v>
      </c>
      <c r="O29">
        <v>114.4</v>
      </c>
      <c r="P29">
        <v>108.4</v>
      </c>
      <c r="Q29">
        <v>5.49</v>
      </c>
    </row>
    <row r="30" spans="1:17">
      <c r="A30" t="s">
        <v>652</v>
      </c>
      <c r="B30" s="5">
        <v>17</v>
      </c>
      <c r="C30" s="4">
        <v>27.470588235294116</v>
      </c>
      <c r="D30" s="5">
        <v>113144016</v>
      </c>
      <c r="E30" s="5">
        <v>26325542.722963396</v>
      </c>
      <c r="F30" s="4">
        <v>13.835624841111748</v>
      </c>
      <c r="G30" s="5">
        <v>23241573</v>
      </c>
      <c r="H30" s="5">
        <v>2</v>
      </c>
      <c r="I30" s="5">
        <v>209894027</v>
      </c>
      <c r="J30" s="5">
        <v>6655530.3529411769</v>
      </c>
      <c r="K30">
        <v>50</v>
      </c>
      <c r="L30">
        <v>32</v>
      </c>
      <c r="M30">
        <v>0.61</v>
      </c>
      <c r="N30">
        <v>7</v>
      </c>
      <c r="O30">
        <v>111.7</v>
      </c>
      <c r="P30">
        <v>106.5</v>
      </c>
      <c r="Q30">
        <v>5.28</v>
      </c>
    </row>
    <row r="31" spans="1:17">
      <c r="A31" t="s">
        <v>653</v>
      </c>
      <c r="B31" s="5">
        <v>22</v>
      </c>
      <c r="C31" s="4">
        <v>27.181818181818183</v>
      </c>
      <c r="D31" s="5">
        <v>124274149</v>
      </c>
      <c r="E31" s="5">
        <v>25793016.550823353</v>
      </c>
      <c r="F31" s="4">
        <v>17.811408706649125</v>
      </c>
      <c r="G31" s="5">
        <v>25434263</v>
      </c>
      <c r="H31" s="5">
        <v>1</v>
      </c>
      <c r="I31" s="5">
        <v>321260474</v>
      </c>
      <c r="J31" s="5">
        <v>5648824.9545454541</v>
      </c>
      <c r="K31">
        <v>32</v>
      </c>
      <c r="L31">
        <v>50</v>
      </c>
      <c r="M31">
        <v>0.39</v>
      </c>
      <c r="N31">
        <v>28</v>
      </c>
      <c r="O31">
        <v>114</v>
      </c>
      <c r="P31">
        <v>116.9</v>
      </c>
      <c r="Q31">
        <v>-3.3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727C-0A24-4350-B347-CC7E522FAB16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190</v>
      </c>
      <c r="B3">
        <v>30</v>
      </c>
      <c r="C3" s="3">
        <v>32088932</v>
      </c>
      <c r="D3" s="2">
        <v>34234964</v>
      </c>
      <c r="E3" s="2">
        <v>36595996</v>
      </c>
      <c r="F3" s="2">
        <v>38957028</v>
      </c>
      <c r="I3" s="3" t="s">
        <v>14</v>
      </c>
      <c r="J3" s="2">
        <v>102919892</v>
      </c>
    </row>
    <row r="4" spans="1:10">
      <c r="A4" s="1" t="s">
        <v>191</v>
      </c>
      <c r="B4">
        <v>25</v>
      </c>
      <c r="C4" s="3">
        <v>25434263</v>
      </c>
      <c r="D4" s="2">
        <v>27093019</v>
      </c>
      <c r="E4" s="2">
        <v>28751775</v>
      </c>
      <c r="I4" s="3" t="s">
        <v>12</v>
      </c>
      <c r="J4" s="2">
        <v>52527282</v>
      </c>
    </row>
    <row r="5" spans="1:10">
      <c r="A5" s="1" t="s">
        <v>192</v>
      </c>
      <c r="B5">
        <v>29</v>
      </c>
      <c r="C5" s="3">
        <v>17043478</v>
      </c>
      <c r="D5" s="2">
        <v>18086956</v>
      </c>
      <c r="I5" s="3" t="s">
        <v>14</v>
      </c>
      <c r="J5" s="2">
        <v>35130434</v>
      </c>
    </row>
    <row r="6" spans="1:10">
      <c r="A6" s="1" t="s">
        <v>193</v>
      </c>
      <c r="B6">
        <v>30</v>
      </c>
      <c r="C6" s="3">
        <v>10002681</v>
      </c>
      <c r="D6" s="2">
        <v>3169348</v>
      </c>
      <c r="E6" s="2">
        <v>3169348</v>
      </c>
      <c r="F6" s="2">
        <v>3169347</v>
      </c>
      <c r="I6" s="3" t="s">
        <v>12</v>
      </c>
      <c r="J6" s="2">
        <v>10002681</v>
      </c>
    </row>
    <row r="7" spans="1:10">
      <c r="A7" s="1" t="s">
        <v>194</v>
      </c>
      <c r="B7">
        <v>27</v>
      </c>
      <c r="C7" s="3">
        <v>7000000</v>
      </c>
      <c r="D7" s="2">
        <v>7333333</v>
      </c>
      <c r="I7" s="3" t="s">
        <v>118</v>
      </c>
      <c r="J7" s="2">
        <v>14333333</v>
      </c>
    </row>
    <row r="8" spans="1:10">
      <c r="A8" s="1" t="s">
        <v>195</v>
      </c>
      <c r="B8">
        <v>31</v>
      </c>
      <c r="C8" s="3">
        <v>6000000</v>
      </c>
      <c r="I8" s="3" t="s">
        <v>12</v>
      </c>
      <c r="J8" s="2">
        <v>6000000</v>
      </c>
    </row>
    <row r="9" spans="1:10">
      <c r="A9" s="1" t="s">
        <v>196</v>
      </c>
      <c r="B9">
        <v>25</v>
      </c>
      <c r="C9" s="3">
        <v>4075000</v>
      </c>
      <c r="I9" s="3" t="s">
        <v>118</v>
      </c>
      <c r="J9" s="2">
        <v>4075000</v>
      </c>
    </row>
    <row r="10" spans="1:10">
      <c r="A10" s="1" t="s">
        <v>197</v>
      </c>
      <c r="B10">
        <v>23</v>
      </c>
      <c r="C10" s="3">
        <v>3275280</v>
      </c>
      <c r="D10" s="2">
        <v>3827160</v>
      </c>
      <c r="E10" s="2">
        <v>5273826</v>
      </c>
      <c r="I10" s="3" t="s">
        <v>18</v>
      </c>
      <c r="J10" s="2">
        <v>7102440</v>
      </c>
    </row>
    <row r="11" spans="1:10">
      <c r="A11" s="1" t="s">
        <v>198</v>
      </c>
      <c r="B11">
        <v>22</v>
      </c>
      <c r="C11" s="3">
        <v>2799720</v>
      </c>
      <c r="D11" s="2">
        <v>3569643</v>
      </c>
      <c r="I11" s="3" t="s">
        <v>22</v>
      </c>
      <c r="J11" s="2">
        <v>6369363</v>
      </c>
    </row>
    <row r="12" spans="1:10">
      <c r="A12" s="1" t="s">
        <v>199</v>
      </c>
      <c r="B12">
        <v>35</v>
      </c>
      <c r="C12" s="3">
        <v>2393887</v>
      </c>
      <c r="I12" s="3" t="s">
        <v>25</v>
      </c>
      <c r="J12" s="2">
        <v>2393887</v>
      </c>
    </row>
    <row r="13" spans="1:10">
      <c r="A13" s="1" t="s">
        <v>200</v>
      </c>
      <c r="B13">
        <v>37</v>
      </c>
      <c r="C13" s="3">
        <v>2393887</v>
      </c>
      <c r="I13" s="3" t="s">
        <v>25</v>
      </c>
      <c r="J13" s="2">
        <v>2393887</v>
      </c>
    </row>
    <row r="14" spans="1:10">
      <c r="A14" s="1" t="s">
        <v>201</v>
      </c>
      <c r="B14">
        <v>31</v>
      </c>
      <c r="C14" s="3">
        <v>2383076</v>
      </c>
      <c r="J14" s="2">
        <v>2383076</v>
      </c>
    </row>
    <row r="15" spans="1:10">
      <c r="A15" s="1" t="s">
        <v>202</v>
      </c>
      <c r="B15">
        <v>22</v>
      </c>
      <c r="C15" s="3">
        <v>1487694</v>
      </c>
      <c r="D15" s="2">
        <v>1416852</v>
      </c>
      <c r="E15" s="2">
        <v>1663861</v>
      </c>
      <c r="I15" s="3" t="s">
        <v>12</v>
      </c>
      <c r="J15" s="2">
        <v>2904546</v>
      </c>
    </row>
    <row r="16" spans="1:10">
      <c r="A16" s="1" t="s">
        <v>203</v>
      </c>
      <c r="B16">
        <v>22</v>
      </c>
      <c r="C16" s="3">
        <v>838464</v>
      </c>
      <c r="D16" s="2">
        <v>1416852</v>
      </c>
      <c r="E16" s="2">
        <v>1663861</v>
      </c>
      <c r="I16" s="3" t="s">
        <v>118</v>
      </c>
      <c r="J16" s="2">
        <v>2255316</v>
      </c>
    </row>
    <row r="17" spans="1:10">
      <c r="A17" s="1" t="s">
        <v>204</v>
      </c>
      <c r="B17">
        <v>23</v>
      </c>
      <c r="C17" s="3">
        <v>838464</v>
      </c>
      <c r="D17" s="2">
        <v>838464</v>
      </c>
      <c r="E17" s="2">
        <v>1663861</v>
      </c>
      <c r="I17" s="3" t="s">
        <v>118</v>
      </c>
      <c r="J17" s="2">
        <v>1676928</v>
      </c>
    </row>
    <row r="18" spans="1:10">
      <c r="A18" s="1" t="s">
        <v>205</v>
      </c>
      <c r="B18">
        <v>30</v>
      </c>
      <c r="I18" s="3" t="s">
        <v>34</v>
      </c>
    </row>
    <row r="19" spans="1:10">
      <c r="A19" s="1" t="s">
        <v>206</v>
      </c>
      <c r="B19">
        <v>24</v>
      </c>
      <c r="I19" s="3" t="s">
        <v>34</v>
      </c>
    </row>
    <row r="20" spans="1:10">
      <c r="A20" s="1" t="s">
        <v>207</v>
      </c>
      <c r="B20">
        <v>33</v>
      </c>
      <c r="C20" s="3">
        <v>5331729</v>
      </c>
      <c r="D20" s="2">
        <v>5331729</v>
      </c>
      <c r="J20" s="2">
        <v>10663458</v>
      </c>
    </row>
    <row r="21" spans="1:10">
      <c r="A21" s="1" t="s">
        <v>208</v>
      </c>
      <c r="B21">
        <v>22</v>
      </c>
      <c r="C21" s="3">
        <v>1857480</v>
      </c>
      <c r="J21" s="2">
        <v>1857480</v>
      </c>
    </row>
    <row r="22" spans="1:10">
      <c r="A22" s="1" t="s">
        <v>43</v>
      </c>
      <c r="C22" s="3">
        <v>125244035</v>
      </c>
      <c r="D22" s="2">
        <v>106318320</v>
      </c>
      <c r="E22" s="2">
        <v>78782528</v>
      </c>
      <c r="F22" s="2">
        <v>42126375</v>
      </c>
      <c r="J22" s="2">
        <v>264989003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19</v>
      </c>
      <c r="B35" s="5">
        <f>AVERAGE(B3:B30)</f>
        <v>27.421052631578949</v>
      </c>
      <c r="C35" s="6">
        <f>MAX(C3:C30)</f>
        <v>125244035</v>
      </c>
      <c r="D35" s="5">
        <f>_xlfn.STDEV.P(C3:C30)</f>
        <v>28323742.698594343</v>
      </c>
      <c r="E35" s="5">
        <f>KURT(C3:C30)</f>
        <v>14.271865200265356</v>
      </c>
      <c r="F35" s="5">
        <f>LARGE(C3:C30, 2)</f>
        <v>32088932</v>
      </c>
      <c r="G35" s="5">
        <f>COUNTIF(I3:I30, "Two-Way Contract")</f>
        <v>2</v>
      </c>
      <c r="H35" s="6">
        <f>MAX(J3:J30)</f>
        <v>264989003</v>
      </c>
      <c r="I35" s="6">
        <f>C35/A35</f>
        <v>6591791.3157894732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54DB-840E-4F34-985B-BEA61EB76B8A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209</v>
      </c>
      <c r="B3">
        <v>31</v>
      </c>
      <c r="C3" s="3">
        <v>37457154</v>
      </c>
      <c r="D3" s="2">
        <v>40231758</v>
      </c>
      <c r="E3" s="2">
        <v>43006362</v>
      </c>
      <c r="F3" s="2">
        <v>45780966</v>
      </c>
      <c r="I3" s="3" t="s">
        <v>14</v>
      </c>
      <c r="J3" s="2">
        <v>166476240</v>
      </c>
    </row>
    <row r="4" spans="1:10">
      <c r="A4" s="1" t="s">
        <v>210</v>
      </c>
      <c r="B4">
        <v>30</v>
      </c>
      <c r="C4" s="3">
        <v>30000000</v>
      </c>
      <c r="J4" s="2">
        <v>30000000</v>
      </c>
    </row>
    <row r="5" spans="1:10">
      <c r="A5" s="1" t="s">
        <v>211</v>
      </c>
      <c r="B5">
        <v>29</v>
      </c>
      <c r="C5" s="3">
        <v>18988725</v>
      </c>
      <c r="I5" s="3" t="s">
        <v>18</v>
      </c>
      <c r="J5" s="2">
        <v>18988725</v>
      </c>
    </row>
    <row r="6" spans="1:10">
      <c r="A6" s="1" t="s">
        <v>212</v>
      </c>
      <c r="B6">
        <v>29</v>
      </c>
      <c r="C6" s="3">
        <v>17469565</v>
      </c>
      <c r="D6" s="2">
        <v>18539130</v>
      </c>
      <c r="I6" s="3" t="s">
        <v>14</v>
      </c>
      <c r="J6" s="2">
        <v>36008695</v>
      </c>
    </row>
    <row r="7" spans="1:10">
      <c r="A7" s="1" t="s">
        <v>213</v>
      </c>
      <c r="B7">
        <v>35</v>
      </c>
      <c r="C7" s="3">
        <v>16000000</v>
      </c>
      <c r="D7" s="2">
        <v>17185185</v>
      </c>
      <c r="I7" s="3" t="s">
        <v>14</v>
      </c>
      <c r="J7" s="2">
        <v>16000000</v>
      </c>
    </row>
    <row r="8" spans="1:10">
      <c r="A8" s="1" t="s">
        <v>214</v>
      </c>
      <c r="B8">
        <v>33</v>
      </c>
      <c r="C8" s="3">
        <v>8307692</v>
      </c>
      <c r="D8" s="2">
        <v>666667</v>
      </c>
      <c r="E8" s="2">
        <v>666667</v>
      </c>
      <c r="F8" s="2">
        <v>666666</v>
      </c>
      <c r="I8" s="3" t="s">
        <v>14</v>
      </c>
      <c r="J8" s="2">
        <v>10974358</v>
      </c>
    </row>
    <row r="9" spans="1:10">
      <c r="A9" s="1" t="s">
        <v>215</v>
      </c>
      <c r="B9">
        <v>28</v>
      </c>
      <c r="C9" s="3">
        <v>5337000</v>
      </c>
      <c r="I9" s="3" t="s">
        <v>118</v>
      </c>
      <c r="J9" s="2">
        <v>5337000</v>
      </c>
    </row>
    <row r="10" spans="1:10">
      <c r="A10" s="1" t="s">
        <v>216</v>
      </c>
      <c r="B10">
        <v>34</v>
      </c>
      <c r="C10" s="3">
        <v>2393887</v>
      </c>
      <c r="I10" s="3" t="s">
        <v>25</v>
      </c>
      <c r="J10" s="2">
        <v>2393887</v>
      </c>
    </row>
    <row r="11" spans="1:10">
      <c r="A11" s="1" t="s">
        <v>217</v>
      </c>
      <c r="B11">
        <v>32</v>
      </c>
      <c r="C11" s="3">
        <v>2165481</v>
      </c>
      <c r="I11" s="3" t="s">
        <v>25</v>
      </c>
      <c r="J11" s="2">
        <v>2165481</v>
      </c>
    </row>
    <row r="12" spans="1:10">
      <c r="A12" s="1" t="s">
        <v>218</v>
      </c>
      <c r="B12">
        <v>22</v>
      </c>
      <c r="C12" s="3">
        <v>1644240</v>
      </c>
      <c r="D12" s="2">
        <v>1925880</v>
      </c>
      <c r="E12" s="2">
        <v>2017320</v>
      </c>
      <c r="F12" s="2">
        <v>3641263</v>
      </c>
      <c r="I12" s="3" t="s">
        <v>18</v>
      </c>
      <c r="J12" s="2">
        <v>3570120</v>
      </c>
    </row>
    <row r="13" spans="1:10">
      <c r="A13" s="1" t="s">
        <v>219</v>
      </c>
      <c r="B13">
        <v>23</v>
      </c>
      <c r="C13" s="3">
        <v>1567007</v>
      </c>
      <c r="J13" s="2">
        <v>1567007</v>
      </c>
    </row>
    <row r="14" spans="1:10">
      <c r="A14" s="1" t="s">
        <v>220</v>
      </c>
      <c r="B14">
        <v>26</v>
      </c>
      <c r="C14" s="3">
        <v>1544951</v>
      </c>
      <c r="J14" s="2">
        <v>1544951</v>
      </c>
    </row>
    <row r="15" spans="1:10">
      <c r="A15" s="1" t="s">
        <v>221</v>
      </c>
      <c r="B15">
        <v>24</v>
      </c>
      <c r="C15" s="3">
        <v>1544951</v>
      </c>
      <c r="D15" s="2">
        <v>2305057</v>
      </c>
      <c r="I15" s="3" t="s">
        <v>22</v>
      </c>
      <c r="J15" s="2">
        <v>1544951</v>
      </c>
    </row>
    <row r="16" spans="1:10">
      <c r="A16" s="1" t="s">
        <v>222</v>
      </c>
      <c r="B16">
        <v>24</v>
      </c>
      <c r="C16" s="3">
        <v>1378252</v>
      </c>
      <c r="I16" s="3" t="s">
        <v>25</v>
      </c>
      <c r="J16" s="2">
        <v>1378252</v>
      </c>
    </row>
    <row r="17" spans="1:10">
      <c r="A17" s="1" t="s">
        <v>223</v>
      </c>
      <c r="B17">
        <v>26</v>
      </c>
      <c r="C17" s="3">
        <v>1349383</v>
      </c>
      <c r="D17" s="2">
        <v>1588231</v>
      </c>
      <c r="I17" s="3" t="s">
        <v>25</v>
      </c>
      <c r="J17" s="2">
        <v>1349383</v>
      </c>
    </row>
    <row r="18" spans="1:10">
      <c r="A18" s="1" t="s">
        <v>224</v>
      </c>
      <c r="B18">
        <v>26</v>
      </c>
      <c r="I18" s="3" t="s">
        <v>34</v>
      </c>
    </row>
    <row r="19" spans="1:10">
      <c r="A19" s="1" t="s">
        <v>225</v>
      </c>
      <c r="B19">
        <v>23</v>
      </c>
      <c r="I19" s="3" t="s">
        <v>34</v>
      </c>
    </row>
    <row r="20" spans="1:10">
      <c r="A20" s="1" t="s">
        <v>226</v>
      </c>
      <c r="B20">
        <v>32</v>
      </c>
      <c r="C20" s="3">
        <v>945126</v>
      </c>
      <c r="J20" s="2">
        <v>945126</v>
      </c>
    </row>
    <row r="21" spans="1:10">
      <c r="A21" s="1" t="s">
        <v>43</v>
      </c>
      <c r="C21" s="3">
        <v>148093414</v>
      </c>
      <c r="D21" s="2">
        <v>82441908</v>
      </c>
      <c r="E21" s="2">
        <v>45690349</v>
      </c>
      <c r="F21" s="2">
        <v>50088895</v>
      </c>
      <c r="J21" s="2">
        <v>300244176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18</v>
      </c>
      <c r="B35" s="5">
        <f>AVERAGE(B3:B30)</f>
        <v>28.166666666666668</v>
      </c>
      <c r="C35" s="6">
        <f>MAX(C3:C30)</f>
        <v>148093414</v>
      </c>
      <c r="D35" s="5">
        <f>_xlfn.STDEV.P(C3:C30)</f>
        <v>34401207.567440063</v>
      </c>
      <c r="E35" s="5">
        <f>KURT(C3:C30)</f>
        <v>13.181230445018032</v>
      </c>
      <c r="F35" s="5">
        <f>LARGE(C3:C30, 2)</f>
        <v>37457154</v>
      </c>
      <c r="G35" s="5">
        <f>COUNTIF(I3:I30, "Two-Way Contract")</f>
        <v>2</v>
      </c>
      <c r="H35" s="6">
        <f>MAX(J3:J30)</f>
        <v>300244176</v>
      </c>
      <c r="I35" s="6">
        <f>C35/A35</f>
        <v>8227411.888888889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0641-8229-4FDA-8B05-B81065DF68A1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227</v>
      </c>
      <c r="B3">
        <v>34</v>
      </c>
      <c r="C3" s="3">
        <v>35654150</v>
      </c>
      <c r="D3" s="2">
        <v>38506482</v>
      </c>
      <c r="E3" s="2">
        <v>41358814</v>
      </c>
      <c r="F3" s="2">
        <v>44211146</v>
      </c>
      <c r="J3" s="2">
        <v>35654150</v>
      </c>
    </row>
    <row r="4" spans="1:10">
      <c r="A4" s="1" t="s">
        <v>228</v>
      </c>
      <c r="B4">
        <v>29</v>
      </c>
      <c r="C4" s="3">
        <v>30431854</v>
      </c>
      <c r="D4" s="2">
        <v>37800000</v>
      </c>
      <c r="E4" s="2">
        <v>40824000</v>
      </c>
      <c r="F4" s="2">
        <v>43848000</v>
      </c>
      <c r="G4" s="2">
        <v>46872000</v>
      </c>
      <c r="I4" s="3" t="s">
        <v>14</v>
      </c>
      <c r="J4" s="2">
        <v>152903854</v>
      </c>
    </row>
    <row r="5" spans="1:10">
      <c r="A5" s="1" t="s">
        <v>229</v>
      </c>
      <c r="B5">
        <v>25</v>
      </c>
      <c r="C5" s="3">
        <v>15293104</v>
      </c>
      <c r="D5" s="2">
        <v>16456522</v>
      </c>
      <c r="E5" s="2">
        <v>17500000</v>
      </c>
      <c r="F5" s="2">
        <v>18543478</v>
      </c>
      <c r="G5" s="2">
        <v>19586957</v>
      </c>
      <c r="J5" s="2">
        <v>87380061</v>
      </c>
    </row>
    <row r="6" spans="1:10">
      <c r="A6" s="1" t="s">
        <v>230</v>
      </c>
      <c r="B6">
        <v>30</v>
      </c>
      <c r="C6" s="3">
        <v>13500375</v>
      </c>
      <c r="D6" s="2">
        <v>14057730</v>
      </c>
      <c r="I6" s="3" t="s">
        <v>12</v>
      </c>
      <c r="J6" s="2">
        <v>27558105</v>
      </c>
    </row>
    <row r="7" spans="1:10">
      <c r="A7" s="1" t="s">
        <v>231</v>
      </c>
      <c r="B7">
        <v>29</v>
      </c>
      <c r="C7" s="3">
        <v>11011234</v>
      </c>
      <c r="I7" s="3" t="s">
        <v>14</v>
      </c>
      <c r="J7" s="2">
        <v>11011234</v>
      </c>
    </row>
    <row r="8" spans="1:10">
      <c r="A8" s="1" t="s">
        <v>232</v>
      </c>
      <c r="B8">
        <v>34</v>
      </c>
      <c r="C8" s="3">
        <v>7969537</v>
      </c>
      <c r="D8" s="2">
        <v>8349039</v>
      </c>
      <c r="E8" s="2">
        <v>7969537</v>
      </c>
      <c r="I8" s="3" t="s">
        <v>118</v>
      </c>
      <c r="J8" s="2">
        <v>18887764</v>
      </c>
    </row>
    <row r="9" spans="1:10">
      <c r="A9" s="1" t="s">
        <v>233</v>
      </c>
      <c r="B9">
        <v>36</v>
      </c>
      <c r="C9" s="3">
        <v>3651480</v>
      </c>
      <c r="I9" s="3" t="s">
        <v>234</v>
      </c>
      <c r="J9" s="2">
        <v>3651480</v>
      </c>
    </row>
    <row r="10" spans="1:10">
      <c r="A10" s="1" t="s">
        <v>235</v>
      </c>
      <c r="B10">
        <v>33</v>
      </c>
      <c r="C10" s="3">
        <v>2393887</v>
      </c>
      <c r="I10" s="3" t="s">
        <v>25</v>
      </c>
      <c r="J10" s="2">
        <v>2393887</v>
      </c>
    </row>
    <row r="11" spans="1:10">
      <c r="A11" s="1" t="s">
        <v>236</v>
      </c>
      <c r="B11">
        <v>26</v>
      </c>
      <c r="C11" s="3">
        <v>1155323</v>
      </c>
      <c r="J11" s="2">
        <v>1155323</v>
      </c>
    </row>
    <row r="12" spans="1:10">
      <c r="A12" s="1" t="s">
        <v>83</v>
      </c>
      <c r="B12">
        <v>29</v>
      </c>
      <c r="C12" s="3">
        <v>917272</v>
      </c>
      <c r="J12" s="2">
        <v>917272</v>
      </c>
    </row>
    <row r="13" spans="1:10">
      <c r="A13" s="1" t="s">
        <v>237</v>
      </c>
      <c r="B13">
        <v>21</v>
      </c>
      <c r="C13" s="3">
        <v>838464</v>
      </c>
      <c r="D13" s="2">
        <v>1416852</v>
      </c>
      <c r="E13" s="2">
        <v>1663861</v>
      </c>
      <c r="I13" s="3" t="s">
        <v>118</v>
      </c>
      <c r="J13" s="2">
        <v>838464</v>
      </c>
    </row>
    <row r="14" spans="1:10">
      <c r="A14" s="1" t="s">
        <v>238</v>
      </c>
      <c r="B14">
        <v>24</v>
      </c>
      <c r="C14" s="3">
        <v>596872</v>
      </c>
      <c r="D14" s="2">
        <v>1416852</v>
      </c>
      <c r="E14" s="2">
        <v>1663861</v>
      </c>
      <c r="J14" s="2">
        <v>2013724</v>
      </c>
    </row>
    <row r="15" spans="1:10">
      <c r="A15" s="1" t="s">
        <v>239</v>
      </c>
      <c r="B15">
        <v>26</v>
      </c>
      <c r="C15" s="3">
        <v>94003</v>
      </c>
      <c r="J15" s="2">
        <v>94003</v>
      </c>
    </row>
    <row r="16" spans="1:10">
      <c r="A16" s="1" t="s">
        <v>240</v>
      </c>
      <c r="B16">
        <v>23</v>
      </c>
      <c r="C16" s="3">
        <v>90005</v>
      </c>
      <c r="D16" s="2">
        <v>1416852</v>
      </c>
      <c r="E16" s="2">
        <v>1663861</v>
      </c>
      <c r="J16" s="2">
        <v>90005</v>
      </c>
    </row>
    <row r="17" spans="1:10">
      <c r="A17" s="1" t="s">
        <v>241</v>
      </c>
      <c r="B17">
        <v>25</v>
      </c>
      <c r="C17" s="3">
        <v>23685</v>
      </c>
      <c r="D17" s="2">
        <v>1416852</v>
      </c>
      <c r="E17" s="2">
        <v>1663861</v>
      </c>
      <c r="J17" s="2">
        <v>23685</v>
      </c>
    </row>
    <row r="18" spans="1:10">
      <c r="A18" s="1" t="s">
        <v>242</v>
      </c>
      <c r="B18">
        <v>23</v>
      </c>
      <c r="I18" s="3" t="s">
        <v>34</v>
      </c>
    </row>
    <row r="19" spans="1:10">
      <c r="A19" s="1" t="s">
        <v>243</v>
      </c>
      <c r="B19">
        <v>20</v>
      </c>
    </row>
    <row r="20" spans="1:10">
      <c r="A20" s="1" t="s">
        <v>244</v>
      </c>
      <c r="B20">
        <v>23</v>
      </c>
      <c r="C20" s="3">
        <v>506134</v>
      </c>
      <c r="J20" s="2">
        <v>506134</v>
      </c>
    </row>
    <row r="21" spans="1:10">
      <c r="A21" s="1" t="s">
        <v>245</v>
      </c>
      <c r="B21">
        <v>27</v>
      </c>
      <c r="C21" s="3">
        <v>198580</v>
      </c>
      <c r="J21" s="2">
        <v>198580</v>
      </c>
    </row>
    <row r="22" spans="1:10">
      <c r="A22" s="1" t="s">
        <v>246</v>
      </c>
      <c r="B22">
        <v>24</v>
      </c>
      <c r="C22" s="3">
        <v>122741</v>
      </c>
      <c r="D22" s="2">
        <v>122741</v>
      </c>
      <c r="E22" s="2">
        <v>122741</v>
      </c>
      <c r="F22" s="2">
        <v>122741</v>
      </c>
      <c r="G22" s="2">
        <v>122741</v>
      </c>
      <c r="J22" s="2">
        <v>613705</v>
      </c>
    </row>
    <row r="23" spans="1:10">
      <c r="A23" s="1" t="s">
        <v>240</v>
      </c>
      <c r="B23">
        <v>23</v>
      </c>
      <c r="C23" s="3">
        <v>47371</v>
      </c>
      <c r="J23" s="2">
        <v>47371</v>
      </c>
    </row>
    <row r="24" spans="1:10">
      <c r="A24" s="1" t="s">
        <v>43</v>
      </c>
      <c r="C24" s="3">
        <v>124496071</v>
      </c>
      <c r="D24" s="2">
        <v>120959922</v>
      </c>
      <c r="E24" s="2">
        <v>114430536</v>
      </c>
      <c r="F24" s="2">
        <v>106725365</v>
      </c>
      <c r="G24" s="2">
        <v>66581698</v>
      </c>
      <c r="J24" s="2">
        <v>345938801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21</v>
      </c>
      <c r="B35" s="5">
        <f>AVERAGE(B3:B30)</f>
        <v>26.857142857142858</v>
      </c>
      <c r="C35" s="6">
        <f>MAX(C3:C30)</f>
        <v>124496071</v>
      </c>
      <c r="D35" s="5">
        <f>_xlfn.STDEV.P(C3:C30)</f>
        <v>27586467.068810668</v>
      </c>
      <c r="E35" s="5">
        <f>KURT(C3:C30)</f>
        <v>14.276297428180406</v>
      </c>
      <c r="F35" s="5">
        <f>LARGE(C3:C30, 2)</f>
        <v>35654150</v>
      </c>
      <c r="G35" s="5">
        <f>COUNTIF(I3:I30, "Two-Way Contract")</f>
        <v>1</v>
      </c>
      <c r="H35" s="6">
        <f>MAX(J3:J30)</f>
        <v>345938801</v>
      </c>
      <c r="I35" s="6">
        <f>C35/A35</f>
        <v>5928384.333333333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253B-3F83-4B8B-8CB0-EA3F0EE87D5B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247</v>
      </c>
      <c r="B3">
        <v>27</v>
      </c>
      <c r="C3" s="3">
        <v>21000000</v>
      </c>
      <c r="D3" s="2">
        <v>21000000</v>
      </c>
      <c r="E3" s="2">
        <v>21000000</v>
      </c>
      <c r="I3" s="3" t="s">
        <v>18</v>
      </c>
      <c r="J3" s="2">
        <v>63000000</v>
      </c>
    </row>
    <row r="4" spans="1:10">
      <c r="A4" s="1" t="s">
        <v>248</v>
      </c>
      <c r="B4">
        <v>31</v>
      </c>
      <c r="C4" s="3">
        <v>13764045</v>
      </c>
      <c r="I4" s="3" t="s">
        <v>14</v>
      </c>
      <c r="J4" s="2">
        <v>13764045</v>
      </c>
    </row>
    <row r="5" spans="1:10">
      <c r="A5" s="1" t="s">
        <v>249</v>
      </c>
      <c r="B5">
        <v>29</v>
      </c>
      <c r="C5" s="3">
        <v>12400000</v>
      </c>
      <c r="J5" s="2">
        <v>12400000</v>
      </c>
    </row>
    <row r="6" spans="1:10">
      <c r="A6" s="1" t="s">
        <v>250</v>
      </c>
      <c r="B6">
        <v>30</v>
      </c>
      <c r="C6" s="3">
        <v>10500000</v>
      </c>
      <c r="I6" s="3" t="s">
        <v>16</v>
      </c>
      <c r="J6" s="2">
        <v>10500000</v>
      </c>
    </row>
    <row r="7" spans="1:10">
      <c r="A7" s="1" t="s">
        <v>251</v>
      </c>
      <c r="B7">
        <v>31</v>
      </c>
      <c r="C7" s="3">
        <v>10000000</v>
      </c>
      <c r="I7" s="3" t="s">
        <v>16</v>
      </c>
      <c r="J7" s="2">
        <v>10000000</v>
      </c>
    </row>
    <row r="8" spans="1:10">
      <c r="A8" s="1" t="s">
        <v>252</v>
      </c>
      <c r="B8">
        <v>27</v>
      </c>
      <c r="C8" s="3">
        <v>7945000</v>
      </c>
      <c r="I8" s="3" t="s">
        <v>12</v>
      </c>
      <c r="J8" s="2">
        <v>7945000</v>
      </c>
    </row>
    <row r="9" spans="1:10">
      <c r="A9" s="1" t="s">
        <v>253</v>
      </c>
      <c r="B9">
        <v>27</v>
      </c>
      <c r="C9" s="3">
        <v>7333334</v>
      </c>
      <c r="D9" s="2">
        <v>7333334</v>
      </c>
      <c r="E9" s="2">
        <v>7333333</v>
      </c>
      <c r="J9" s="2">
        <v>22000001</v>
      </c>
    </row>
    <row r="10" spans="1:10">
      <c r="A10" s="1" t="s">
        <v>254</v>
      </c>
      <c r="B10">
        <v>29</v>
      </c>
      <c r="C10" s="3">
        <v>4449000</v>
      </c>
      <c r="I10" s="3" t="s">
        <v>20</v>
      </c>
      <c r="J10" s="2">
        <v>4449000</v>
      </c>
    </row>
    <row r="11" spans="1:10">
      <c r="A11" s="1" t="s">
        <v>255</v>
      </c>
      <c r="B11">
        <v>23</v>
      </c>
      <c r="C11" s="3">
        <v>3410284</v>
      </c>
      <c r="D11" s="2">
        <v>18000000</v>
      </c>
      <c r="E11" s="2">
        <v>18000000</v>
      </c>
      <c r="F11" s="2">
        <v>18000000</v>
      </c>
      <c r="G11" s="2">
        <v>18000000</v>
      </c>
      <c r="I11" s="3" t="s">
        <v>54</v>
      </c>
      <c r="J11" s="2">
        <v>75410284</v>
      </c>
    </row>
    <row r="12" spans="1:10">
      <c r="A12" s="1" t="s">
        <v>256</v>
      </c>
      <c r="B12">
        <v>23</v>
      </c>
      <c r="C12" s="3">
        <v>2659800</v>
      </c>
      <c r="D12" s="2">
        <v>3529555</v>
      </c>
      <c r="I12" s="3" t="s">
        <v>22</v>
      </c>
      <c r="J12" s="2">
        <v>6189355</v>
      </c>
    </row>
    <row r="13" spans="1:10">
      <c r="A13" s="1" t="s">
        <v>257</v>
      </c>
      <c r="B13">
        <v>22</v>
      </c>
      <c r="C13" s="3">
        <v>2407560</v>
      </c>
      <c r="D13" s="2">
        <v>2813280</v>
      </c>
      <c r="E13" s="2">
        <v>4326825</v>
      </c>
      <c r="I13" s="3" t="s">
        <v>18</v>
      </c>
      <c r="J13" s="2">
        <v>5220840</v>
      </c>
    </row>
    <row r="14" spans="1:10">
      <c r="A14" s="1" t="s">
        <v>258</v>
      </c>
      <c r="B14">
        <v>22</v>
      </c>
      <c r="C14" s="3">
        <v>1911960</v>
      </c>
      <c r="D14" s="2">
        <v>2239200</v>
      </c>
      <c r="E14" s="2">
        <v>2345640</v>
      </c>
      <c r="F14" s="2">
        <v>3980551</v>
      </c>
      <c r="I14" s="3" t="s">
        <v>18</v>
      </c>
      <c r="J14" s="2">
        <v>4151160</v>
      </c>
    </row>
    <row r="15" spans="1:10">
      <c r="A15" s="1" t="s">
        <v>259</v>
      </c>
      <c r="B15">
        <v>23</v>
      </c>
      <c r="C15" s="3">
        <v>838464</v>
      </c>
      <c r="D15" s="2">
        <v>1416852</v>
      </c>
      <c r="I15" s="3" t="s">
        <v>25</v>
      </c>
      <c r="J15" s="2">
        <v>2255316</v>
      </c>
    </row>
    <row r="16" spans="1:10">
      <c r="A16" s="1" t="s">
        <v>260</v>
      </c>
      <c r="B16">
        <v>32</v>
      </c>
      <c r="C16" s="3">
        <v>737715</v>
      </c>
      <c r="J16" s="2">
        <v>737715</v>
      </c>
    </row>
    <row r="17" spans="1:10">
      <c r="A17" s="1" t="s">
        <v>261</v>
      </c>
      <c r="B17">
        <v>23</v>
      </c>
      <c r="I17" s="3" t="s">
        <v>34</v>
      </c>
      <c r="J17" s="2">
        <v>449794</v>
      </c>
    </row>
    <row r="18" spans="1:10">
      <c r="A18" s="1" t="s">
        <v>262</v>
      </c>
      <c r="B18">
        <v>24</v>
      </c>
      <c r="I18" s="3" t="s">
        <v>34</v>
      </c>
    </row>
    <row r="19" spans="1:10">
      <c r="A19" s="1" t="s">
        <v>263</v>
      </c>
      <c r="B19">
        <v>34</v>
      </c>
      <c r="C19" s="3">
        <v>4000000</v>
      </c>
      <c r="J19" s="2">
        <v>4000000</v>
      </c>
    </row>
    <row r="20" spans="1:10">
      <c r="A20" s="1" t="s">
        <v>264</v>
      </c>
      <c r="B20">
        <v>33</v>
      </c>
      <c r="C20" s="3">
        <v>2245400</v>
      </c>
      <c r="D20" s="2">
        <v>2245400</v>
      </c>
      <c r="E20" s="2">
        <v>2245400</v>
      </c>
      <c r="F20" s="2">
        <v>2245400</v>
      </c>
      <c r="J20" s="2">
        <v>8981600</v>
      </c>
    </row>
    <row r="21" spans="1:10">
      <c r="A21" s="1" t="s">
        <v>142</v>
      </c>
      <c r="B21">
        <v>25</v>
      </c>
      <c r="C21" s="3">
        <v>1621415</v>
      </c>
      <c r="J21" s="2">
        <v>1621415</v>
      </c>
    </row>
    <row r="22" spans="1:10">
      <c r="A22" s="1" t="s">
        <v>265</v>
      </c>
      <c r="B22">
        <v>23</v>
      </c>
      <c r="C22" s="3">
        <v>1544951</v>
      </c>
      <c r="J22" s="2">
        <v>1544951</v>
      </c>
    </row>
    <row r="23" spans="1:10">
      <c r="A23" s="1" t="s">
        <v>266</v>
      </c>
      <c r="B23">
        <v>20</v>
      </c>
      <c r="C23" s="3">
        <v>1378242</v>
      </c>
      <c r="J23" s="2">
        <v>1378242</v>
      </c>
    </row>
    <row r="24" spans="1:10">
      <c r="A24" s="1" t="s">
        <v>267</v>
      </c>
      <c r="B24">
        <v>24</v>
      </c>
      <c r="C24" s="3">
        <v>160096</v>
      </c>
      <c r="J24" s="2">
        <v>160096</v>
      </c>
    </row>
    <row r="25" spans="1:10">
      <c r="A25" s="1" t="s">
        <v>268</v>
      </c>
      <c r="B25">
        <v>27</v>
      </c>
      <c r="C25" s="3">
        <v>47371</v>
      </c>
      <c r="J25" s="2">
        <v>47371</v>
      </c>
    </row>
    <row r="26" spans="1:10">
      <c r="A26" s="1" t="s">
        <v>43</v>
      </c>
      <c r="C26" s="3">
        <v>110804431</v>
      </c>
      <c r="D26" s="2">
        <v>58577621</v>
      </c>
      <c r="E26" s="2">
        <v>55251198</v>
      </c>
      <c r="F26" s="2">
        <v>24225951</v>
      </c>
      <c r="G26" s="2">
        <v>18000000</v>
      </c>
      <c r="J26" s="2">
        <v>256206185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23</v>
      </c>
      <c r="B35" s="5">
        <f>AVERAGE(B3:B30)</f>
        <v>26.478260869565219</v>
      </c>
      <c r="C35" s="6">
        <f>MAX(C3:C30)</f>
        <v>110804431</v>
      </c>
      <c r="D35" s="5">
        <f>_xlfn.STDEV.P(C3:C30)</f>
        <v>22606235.778653435</v>
      </c>
      <c r="E35" s="5">
        <f>KURT(C3:C30)</f>
        <v>19.331869485670872</v>
      </c>
      <c r="F35" s="5">
        <f>LARGE(C3:C30, 2)</f>
        <v>21000000</v>
      </c>
      <c r="G35" s="5">
        <f>COUNTIF(I3:I30, "Two-Way Contract")</f>
        <v>2</v>
      </c>
      <c r="H35" s="6">
        <f>MAX(J3:J30)</f>
        <v>256206185</v>
      </c>
      <c r="I35" s="6">
        <f>C35/A35</f>
        <v>4817583.9565217393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5ECC-4328-4ED5-BBA6-A830E88E3CB1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6.42578125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269</v>
      </c>
      <c r="B3">
        <v>30</v>
      </c>
      <c r="C3" s="3">
        <v>21587579</v>
      </c>
      <c r="D3" s="2">
        <v>22615559</v>
      </c>
      <c r="I3" s="3" t="s">
        <v>270</v>
      </c>
      <c r="J3" s="2">
        <v>21587579</v>
      </c>
    </row>
    <row r="4" spans="1:10">
      <c r="A4" s="1" t="s">
        <v>271</v>
      </c>
      <c r="B4">
        <v>32</v>
      </c>
      <c r="C4" s="3">
        <v>12800562</v>
      </c>
      <c r="J4" s="2">
        <v>12800562</v>
      </c>
    </row>
    <row r="5" spans="1:10">
      <c r="A5" s="1" t="s">
        <v>272</v>
      </c>
      <c r="B5">
        <v>33</v>
      </c>
      <c r="C5" s="3">
        <v>8000000</v>
      </c>
      <c r="I5" s="3" t="s">
        <v>12</v>
      </c>
      <c r="J5" s="2">
        <v>8000000</v>
      </c>
    </row>
    <row r="6" spans="1:10">
      <c r="A6" s="1" t="s">
        <v>273</v>
      </c>
      <c r="B6">
        <v>32</v>
      </c>
      <c r="C6" s="3">
        <v>8000000</v>
      </c>
      <c r="D6" s="2">
        <v>8000000</v>
      </c>
      <c r="E6" s="2">
        <v>8000000</v>
      </c>
      <c r="I6" s="3" t="s">
        <v>12</v>
      </c>
      <c r="J6" s="2">
        <v>24000000</v>
      </c>
    </row>
    <row r="7" spans="1:10">
      <c r="A7" s="1" t="s">
        <v>274</v>
      </c>
      <c r="B7">
        <v>29</v>
      </c>
      <c r="C7" s="3">
        <v>7866667</v>
      </c>
      <c r="I7" s="3" t="s">
        <v>14</v>
      </c>
      <c r="J7" s="2">
        <v>7866667</v>
      </c>
    </row>
    <row r="8" spans="1:10">
      <c r="A8" s="1" t="s">
        <v>275</v>
      </c>
      <c r="B8">
        <v>25</v>
      </c>
      <c r="C8" s="3">
        <v>6000000</v>
      </c>
      <c r="D8" s="2">
        <v>6000000</v>
      </c>
      <c r="J8" s="2">
        <v>12000000</v>
      </c>
    </row>
    <row r="9" spans="1:10">
      <c r="A9" s="1" t="s">
        <v>276</v>
      </c>
      <c r="B9">
        <v>31</v>
      </c>
      <c r="C9" s="3">
        <v>5027028</v>
      </c>
      <c r="I9" s="3" t="s">
        <v>14</v>
      </c>
      <c r="J9" s="2">
        <v>5027028</v>
      </c>
    </row>
    <row r="10" spans="1:10">
      <c r="A10" s="1" t="s">
        <v>277</v>
      </c>
      <c r="B10">
        <v>21</v>
      </c>
      <c r="C10" s="3">
        <v>3375360</v>
      </c>
      <c r="D10" s="2">
        <v>3952920</v>
      </c>
      <c r="E10" s="2">
        <v>4141320</v>
      </c>
      <c r="F10" s="2">
        <v>5495532</v>
      </c>
      <c r="I10" s="3" t="s">
        <v>18</v>
      </c>
      <c r="J10" s="2">
        <v>3375360</v>
      </c>
    </row>
    <row r="11" spans="1:10">
      <c r="A11" s="1" t="s">
        <v>278</v>
      </c>
      <c r="B11">
        <v>22</v>
      </c>
      <c r="C11" s="3">
        <v>3046200</v>
      </c>
      <c r="D11" s="2">
        <v>3567720</v>
      </c>
      <c r="E11" s="2">
        <v>3737520</v>
      </c>
      <c r="F11" s="2">
        <v>5340916</v>
      </c>
      <c r="I11" s="3" t="s">
        <v>18</v>
      </c>
      <c r="J11" s="2">
        <v>6613920</v>
      </c>
    </row>
    <row r="12" spans="1:10">
      <c r="A12" s="1" t="s">
        <v>279</v>
      </c>
      <c r="B12">
        <v>22</v>
      </c>
      <c r="C12" s="3">
        <v>1703640</v>
      </c>
      <c r="D12" s="2">
        <v>1995120</v>
      </c>
      <c r="E12" s="2">
        <v>2090040</v>
      </c>
      <c r="F12" s="2">
        <v>3768342</v>
      </c>
      <c r="I12" s="3" t="s">
        <v>18</v>
      </c>
      <c r="J12" s="2">
        <v>3698760</v>
      </c>
    </row>
    <row r="13" spans="1:10">
      <c r="A13" s="1" t="s">
        <v>280</v>
      </c>
      <c r="B13">
        <v>27</v>
      </c>
      <c r="C13" s="3">
        <v>1544951</v>
      </c>
      <c r="I13" s="3" t="s">
        <v>25</v>
      </c>
      <c r="J13" s="2">
        <v>1544951</v>
      </c>
    </row>
    <row r="14" spans="1:10">
      <c r="A14" s="1" t="s">
        <v>281</v>
      </c>
      <c r="B14">
        <v>22</v>
      </c>
      <c r="C14" s="3">
        <v>1544951</v>
      </c>
      <c r="I14" s="3" t="s">
        <v>12</v>
      </c>
      <c r="J14" s="2">
        <v>1544951</v>
      </c>
    </row>
    <row r="15" spans="1:10">
      <c r="A15" s="1" t="s">
        <v>282</v>
      </c>
      <c r="B15">
        <v>24</v>
      </c>
      <c r="C15" s="3">
        <v>1378242</v>
      </c>
      <c r="I15" s="3" t="s">
        <v>118</v>
      </c>
      <c r="J15" s="2">
        <v>1378242</v>
      </c>
    </row>
    <row r="16" spans="1:10">
      <c r="A16" s="1" t="s">
        <v>283</v>
      </c>
      <c r="B16">
        <v>25</v>
      </c>
      <c r="C16" s="3">
        <v>1349383</v>
      </c>
      <c r="D16" s="2">
        <v>1588231</v>
      </c>
      <c r="I16" s="3" t="s">
        <v>25</v>
      </c>
      <c r="J16" s="2">
        <v>1349383</v>
      </c>
    </row>
    <row r="17" spans="1:10">
      <c r="A17" s="1" t="s">
        <v>284</v>
      </c>
      <c r="B17">
        <v>24</v>
      </c>
      <c r="I17" s="3" t="s">
        <v>34</v>
      </c>
    </row>
    <row r="18" spans="1:10">
      <c r="A18" s="1" t="s">
        <v>285</v>
      </c>
      <c r="B18">
        <v>24</v>
      </c>
      <c r="I18" s="3" t="s">
        <v>34</v>
      </c>
    </row>
    <row r="19" spans="1:10">
      <c r="A19" s="1" t="s">
        <v>286</v>
      </c>
      <c r="B19">
        <v>35</v>
      </c>
      <c r="C19" s="3">
        <v>13565218</v>
      </c>
      <c r="J19" s="2">
        <v>13565218</v>
      </c>
    </row>
    <row r="20" spans="1:10">
      <c r="A20" s="1" t="s">
        <v>287</v>
      </c>
      <c r="B20">
        <v>32</v>
      </c>
      <c r="C20" s="3">
        <v>6300000</v>
      </c>
      <c r="J20" s="2">
        <v>6300000</v>
      </c>
    </row>
    <row r="21" spans="1:10">
      <c r="A21" s="1" t="s">
        <v>288</v>
      </c>
      <c r="B21">
        <v>31</v>
      </c>
      <c r="C21" s="3">
        <v>5285394</v>
      </c>
      <c r="J21" s="2">
        <v>5285394</v>
      </c>
    </row>
    <row r="22" spans="1:10">
      <c r="A22" s="1" t="s">
        <v>289</v>
      </c>
      <c r="B22">
        <v>32</v>
      </c>
      <c r="C22" s="3">
        <v>4320500</v>
      </c>
      <c r="J22" s="2">
        <v>4320500</v>
      </c>
    </row>
    <row r="23" spans="1:10">
      <c r="A23" s="1" t="s">
        <v>290</v>
      </c>
      <c r="B23">
        <v>30</v>
      </c>
      <c r="C23" s="3">
        <v>3500000</v>
      </c>
      <c r="J23" s="2">
        <v>3500000</v>
      </c>
    </row>
    <row r="24" spans="1:10">
      <c r="A24" s="1" t="s">
        <v>291</v>
      </c>
      <c r="B24">
        <v>22</v>
      </c>
      <c r="C24" s="3">
        <v>1378242</v>
      </c>
      <c r="J24" s="2">
        <v>1378242</v>
      </c>
    </row>
    <row r="25" spans="1:10">
      <c r="A25" s="1" t="s">
        <v>292</v>
      </c>
      <c r="B25">
        <v>36</v>
      </c>
      <c r="C25" s="3">
        <v>650000</v>
      </c>
      <c r="J25" s="2">
        <v>650000</v>
      </c>
    </row>
    <row r="26" spans="1:10">
      <c r="A26" s="1" t="s">
        <v>293</v>
      </c>
      <c r="B26">
        <v>31</v>
      </c>
      <c r="C26" s="3">
        <v>252043</v>
      </c>
      <c r="J26" s="2">
        <v>252043</v>
      </c>
    </row>
    <row r="27" spans="1:10">
      <c r="A27" s="1" t="s">
        <v>294</v>
      </c>
      <c r="B27">
        <v>23</v>
      </c>
      <c r="C27" s="3">
        <v>94742</v>
      </c>
      <c r="J27" s="2">
        <v>94742</v>
      </c>
    </row>
    <row r="28" spans="1:10">
      <c r="A28" s="1" t="s">
        <v>43</v>
      </c>
      <c r="C28" s="3">
        <v>118570702</v>
      </c>
      <c r="D28" s="2">
        <v>47719550</v>
      </c>
      <c r="E28" s="2">
        <v>17968880</v>
      </c>
      <c r="F28" s="2">
        <v>14604790</v>
      </c>
      <c r="J28" s="2">
        <v>146133542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25</v>
      </c>
      <c r="B35" s="5">
        <f>AVERAGE(B3:B30)</f>
        <v>27.8</v>
      </c>
      <c r="C35" s="6">
        <f>MAX(C3:C30)</f>
        <v>118570702</v>
      </c>
      <c r="D35" s="5">
        <f>_xlfn.STDEV.P(C3:C30)</f>
        <v>23196530.756273441</v>
      </c>
      <c r="E35" s="5">
        <f>KURT(C3:C30)</f>
        <v>21.576035507387083</v>
      </c>
      <c r="F35" s="5">
        <f>LARGE(C3:C30, 2)</f>
        <v>21587579</v>
      </c>
      <c r="G35" s="5">
        <f>COUNTIF(I3:I30, "Two-Way Contract")</f>
        <v>2</v>
      </c>
      <c r="H35" s="6">
        <f>MAX(J3:J30)</f>
        <v>146133542</v>
      </c>
      <c r="I35" s="6">
        <f>C35/A35</f>
        <v>4742828.08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3CF9-F3ED-4629-B412-11143948FBD4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295</v>
      </c>
      <c r="B3">
        <v>34</v>
      </c>
      <c r="C3" s="3">
        <v>35654150</v>
      </c>
      <c r="D3" s="2">
        <v>37436858</v>
      </c>
      <c r="E3" s="2">
        <v>39219565</v>
      </c>
      <c r="F3" s="2">
        <v>41002273</v>
      </c>
      <c r="J3" s="2">
        <v>112310573</v>
      </c>
    </row>
    <row r="4" spans="1:10">
      <c r="A4" s="1" t="s">
        <v>296</v>
      </c>
      <c r="B4">
        <v>26</v>
      </c>
      <c r="C4" s="3">
        <v>12000000</v>
      </c>
      <c r="J4" s="2">
        <v>12000000</v>
      </c>
    </row>
    <row r="5" spans="1:10">
      <c r="A5" s="1" t="s">
        <v>297</v>
      </c>
      <c r="B5">
        <v>33</v>
      </c>
      <c r="C5" s="3">
        <v>9000000</v>
      </c>
      <c r="J5" s="2">
        <v>9000000</v>
      </c>
    </row>
    <row r="6" spans="1:10">
      <c r="A6" s="1" t="s">
        <v>298</v>
      </c>
      <c r="B6">
        <v>21</v>
      </c>
      <c r="C6" s="3">
        <v>7461960</v>
      </c>
      <c r="D6" s="2">
        <v>8719320</v>
      </c>
      <c r="E6" s="2">
        <v>11003782</v>
      </c>
      <c r="I6" s="3" t="s">
        <v>18</v>
      </c>
      <c r="J6" s="2">
        <v>7461960</v>
      </c>
    </row>
    <row r="7" spans="1:10">
      <c r="A7" s="1" t="s">
        <v>299</v>
      </c>
      <c r="B7">
        <v>21</v>
      </c>
      <c r="C7" s="3">
        <v>5757120</v>
      </c>
      <c r="D7" s="2">
        <v>7265485</v>
      </c>
      <c r="I7" s="3" t="s">
        <v>22</v>
      </c>
      <c r="J7" s="2">
        <v>5757120</v>
      </c>
    </row>
    <row r="8" spans="1:10">
      <c r="A8" s="1" t="s">
        <v>300</v>
      </c>
      <c r="B8">
        <v>28</v>
      </c>
      <c r="C8" s="3">
        <v>5000000</v>
      </c>
      <c r="I8" s="3" t="s">
        <v>16</v>
      </c>
      <c r="J8" s="2">
        <v>5000000</v>
      </c>
    </row>
    <row r="9" spans="1:10">
      <c r="A9" s="1" t="s">
        <v>301</v>
      </c>
      <c r="B9">
        <v>28</v>
      </c>
      <c r="C9" s="3">
        <v>4449000</v>
      </c>
      <c r="J9" s="2">
        <v>4449000</v>
      </c>
    </row>
    <row r="10" spans="1:10">
      <c r="A10" s="1" t="s">
        <v>302</v>
      </c>
      <c r="B10">
        <v>28</v>
      </c>
      <c r="C10" s="3">
        <v>2500000</v>
      </c>
      <c r="I10" s="3" t="s">
        <v>16</v>
      </c>
      <c r="J10" s="2">
        <v>2500000</v>
      </c>
    </row>
    <row r="11" spans="1:10">
      <c r="A11" s="1" t="s">
        <v>303</v>
      </c>
      <c r="B11">
        <v>36</v>
      </c>
      <c r="C11" s="3">
        <v>2393887</v>
      </c>
      <c r="I11" s="3" t="s">
        <v>25</v>
      </c>
    </row>
    <row r="12" spans="1:10">
      <c r="A12" s="1" t="s">
        <v>304</v>
      </c>
      <c r="B12">
        <v>31</v>
      </c>
      <c r="C12" s="3">
        <v>2393887</v>
      </c>
      <c r="I12" s="3" t="s">
        <v>25</v>
      </c>
      <c r="J12" s="2">
        <v>2393887</v>
      </c>
    </row>
    <row r="13" spans="1:10">
      <c r="A13" s="1" t="s">
        <v>305</v>
      </c>
      <c r="B13">
        <v>22</v>
      </c>
      <c r="C13" s="3">
        <v>1762080</v>
      </c>
      <c r="D13" s="2">
        <v>2063520</v>
      </c>
      <c r="E13" s="2">
        <v>3893618</v>
      </c>
      <c r="F13" s="2">
        <v>2161920</v>
      </c>
      <c r="I13" s="3" t="s">
        <v>18</v>
      </c>
      <c r="J13" s="2">
        <v>1762080</v>
      </c>
    </row>
    <row r="14" spans="1:10">
      <c r="A14" s="1" t="s">
        <v>306</v>
      </c>
      <c r="B14">
        <v>23</v>
      </c>
      <c r="C14" s="3">
        <v>1689840</v>
      </c>
      <c r="D14" s="2">
        <v>1974600</v>
      </c>
      <c r="E14" s="2">
        <v>3562178</v>
      </c>
      <c r="I14" s="3" t="s">
        <v>18</v>
      </c>
      <c r="J14" s="2">
        <v>3664440</v>
      </c>
    </row>
    <row r="15" spans="1:10">
      <c r="A15" s="1" t="s">
        <v>307</v>
      </c>
      <c r="B15">
        <v>24</v>
      </c>
      <c r="C15" s="3">
        <v>1655160</v>
      </c>
      <c r="D15" s="2">
        <v>1934160</v>
      </c>
      <c r="E15" s="2">
        <v>3491159</v>
      </c>
      <c r="I15" s="3" t="s">
        <v>18</v>
      </c>
      <c r="J15" s="2">
        <v>1655160</v>
      </c>
    </row>
    <row r="16" spans="1:10">
      <c r="A16" s="1" t="s">
        <v>308</v>
      </c>
      <c r="B16">
        <v>19</v>
      </c>
      <c r="C16" s="3">
        <v>1000000</v>
      </c>
      <c r="D16" s="2">
        <v>1663861</v>
      </c>
      <c r="E16" s="2">
        <v>1416852</v>
      </c>
      <c r="J16" s="2">
        <v>1000000</v>
      </c>
    </row>
    <row r="17" spans="1:10">
      <c r="A17" s="1" t="s">
        <v>309</v>
      </c>
      <c r="B17">
        <v>24</v>
      </c>
      <c r="C17" s="3">
        <v>52108</v>
      </c>
      <c r="D17" s="2">
        <v>1416852</v>
      </c>
      <c r="J17" s="2">
        <v>52108</v>
      </c>
    </row>
    <row r="18" spans="1:10">
      <c r="A18" s="1" t="s">
        <v>310</v>
      </c>
      <c r="B18">
        <v>25</v>
      </c>
      <c r="I18" s="3" t="s">
        <v>34</v>
      </c>
    </row>
    <row r="19" spans="1:10">
      <c r="A19" s="1" t="s">
        <v>311</v>
      </c>
      <c r="B19">
        <v>24</v>
      </c>
      <c r="I19" s="3" t="s">
        <v>34</v>
      </c>
    </row>
    <row r="20" spans="1:10">
      <c r="A20" s="1" t="s">
        <v>312</v>
      </c>
      <c r="B20">
        <v>34</v>
      </c>
      <c r="C20" s="3">
        <v>14354067</v>
      </c>
      <c r="D20" s="2">
        <v>4990000</v>
      </c>
      <c r="E20" s="2">
        <v>4990000</v>
      </c>
      <c r="F20" s="2">
        <v>4990000</v>
      </c>
      <c r="J20" s="2">
        <v>29324067</v>
      </c>
    </row>
    <row r="21" spans="1:10">
      <c r="A21" s="1" t="s">
        <v>313</v>
      </c>
      <c r="B21">
        <v>33</v>
      </c>
      <c r="C21" s="3">
        <v>76236</v>
      </c>
      <c r="J21" s="2">
        <v>76236</v>
      </c>
    </row>
    <row r="22" spans="1:10">
      <c r="A22" s="1" t="s">
        <v>314</v>
      </c>
      <c r="B22">
        <v>29</v>
      </c>
      <c r="C22" s="3">
        <v>47371</v>
      </c>
      <c r="J22" s="2">
        <v>47371</v>
      </c>
    </row>
    <row r="23" spans="1:10">
      <c r="A23" s="1" t="s">
        <v>43</v>
      </c>
      <c r="C23" s="3">
        <v>107246866</v>
      </c>
      <c r="D23" s="2">
        <v>67464656</v>
      </c>
      <c r="E23" s="2">
        <v>67577154</v>
      </c>
      <c r="F23" s="2">
        <v>48154193</v>
      </c>
      <c r="J23" s="2">
        <v>198454002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20</v>
      </c>
      <c r="B35" s="5">
        <f>AVERAGE(B3:B30)</f>
        <v>27.15</v>
      </c>
      <c r="C35" s="6">
        <f>MAX(C3:C30)</f>
        <v>107246866</v>
      </c>
      <c r="D35" s="5">
        <f>_xlfn.STDEV.P(C3:C30)</f>
        <v>23999713.173319224</v>
      </c>
      <c r="E35" s="5">
        <f>KURT(C3:C30)</f>
        <v>14.325375624613436</v>
      </c>
      <c r="F35" s="5">
        <f>LARGE(C3:C30, 2)</f>
        <v>35654150</v>
      </c>
      <c r="G35" s="5">
        <f>COUNTIF(I3:I30, "Two-Way Contract")</f>
        <v>2</v>
      </c>
      <c r="H35" s="6">
        <f>MAX(J3:J30)</f>
        <v>198454002</v>
      </c>
      <c r="I35" s="6">
        <f>C35/A35</f>
        <v>5362343.3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0293-B525-4413-9A96-4AE9A2E448C3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6.42578125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315</v>
      </c>
      <c r="B3">
        <v>31</v>
      </c>
      <c r="C3" s="3">
        <v>30521116</v>
      </c>
      <c r="D3" s="2">
        <v>32511623</v>
      </c>
      <c r="E3" s="2">
        <v>34504132</v>
      </c>
      <c r="I3" s="3" t="s">
        <v>12</v>
      </c>
      <c r="J3" s="2">
        <v>30521116</v>
      </c>
    </row>
    <row r="4" spans="1:10">
      <c r="A4" s="1" t="s">
        <v>316</v>
      </c>
      <c r="B4">
        <v>30</v>
      </c>
      <c r="C4" s="3">
        <v>24107258</v>
      </c>
      <c r="D4" s="2">
        <v>25102511</v>
      </c>
      <c r="I4" s="3" t="s">
        <v>12</v>
      </c>
      <c r="J4" s="2">
        <v>24107258</v>
      </c>
    </row>
    <row r="5" spans="1:10">
      <c r="A5" s="1" t="s">
        <v>317</v>
      </c>
      <c r="B5">
        <v>27</v>
      </c>
      <c r="C5" s="3">
        <v>16539326</v>
      </c>
      <c r="I5" s="3" t="s">
        <v>18</v>
      </c>
      <c r="J5" s="2">
        <v>16539326</v>
      </c>
    </row>
    <row r="6" spans="1:10">
      <c r="A6" s="1" t="s">
        <v>318</v>
      </c>
      <c r="B6">
        <v>28</v>
      </c>
      <c r="C6" s="3">
        <v>12000000</v>
      </c>
      <c r="D6" s="2">
        <v>2000000</v>
      </c>
      <c r="J6" s="2">
        <v>14000000</v>
      </c>
    </row>
    <row r="7" spans="1:10">
      <c r="A7" s="1" t="s">
        <v>319</v>
      </c>
      <c r="B7">
        <v>25</v>
      </c>
      <c r="C7" s="3">
        <v>8641000</v>
      </c>
      <c r="D7" s="2">
        <v>9073050</v>
      </c>
      <c r="E7" s="2">
        <v>9505100</v>
      </c>
      <c r="F7" s="2">
        <v>9937150</v>
      </c>
      <c r="I7" s="3" t="s">
        <v>118</v>
      </c>
      <c r="J7" s="2">
        <v>37156300</v>
      </c>
    </row>
    <row r="8" spans="1:10">
      <c r="A8" s="1" t="s">
        <v>320</v>
      </c>
      <c r="B8">
        <v>32</v>
      </c>
      <c r="C8" s="3">
        <v>8333333</v>
      </c>
      <c r="D8" s="2">
        <v>8730158</v>
      </c>
      <c r="I8" s="3" t="s">
        <v>118</v>
      </c>
      <c r="J8" s="2">
        <v>8333333</v>
      </c>
    </row>
    <row r="9" spans="1:10">
      <c r="A9" s="1" t="s">
        <v>321</v>
      </c>
      <c r="B9">
        <v>19</v>
      </c>
      <c r="C9" s="3">
        <v>5915040</v>
      </c>
      <c r="D9" s="2">
        <v>6927480</v>
      </c>
      <c r="E9" s="2">
        <v>7257360</v>
      </c>
      <c r="F9" s="2">
        <v>9180560</v>
      </c>
      <c r="I9" s="3" t="s">
        <v>18</v>
      </c>
      <c r="J9" s="2">
        <v>12842520</v>
      </c>
    </row>
    <row r="10" spans="1:10">
      <c r="A10" s="1" t="s">
        <v>322</v>
      </c>
      <c r="B10">
        <v>30</v>
      </c>
      <c r="C10" s="3">
        <v>4384616</v>
      </c>
      <c r="I10" s="3" t="s">
        <v>118</v>
      </c>
      <c r="J10" s="2">
        <v>4384616</v>
      </c>
    </row>
    <row r="11" spans="1:10">
      <c r="A11" s="1" t="s">
        <v>323</v>
      </c>
      <c r="B11">
        <v>27</v>
      </c>
      <c r="C11" s="3">
        <v>2536898</v>
      </c>
      <c r="I11" s="3" t="s">
        <v>22</v>
      </c>
      <c r="J11" s="2">
        <v>2536898</v>
      </c>
    </row>
    <row r="12" spans="1:10">
      <c r="A12" s="1" t="s">
        <v>324</v>
      </c>
      <c r="B12">
        <v>34</v>
      </c>
      <c r="C12" s="3">
        <v>1731173</v>
      </c>
      <c r="I12" s="3" t="s">
        <v>25</v>
      </c>
    </row>
    <row r="13" spans="1:10">
      <c r="A13" s="1" t="s">
        <v>325</v>
      </c>
      <c r="B13">
        <v>23</v>
      </c>
      <c r="C13" s="3">
        <v>1378242</v>
      </c>
      <c r="D13" s="2">
        <v>1618520</v>
      </c>
      <c r="I13" s="3" t="s">
        <v>118</v>
      </c>
      <c r="J13" s="2">
        <v>1378242</v>
      </c>
    </row>
    <row r="14" spans="1:10">
      <c r="A14" s="1" t="s">
        <v>326</v>
      </c>
      <c r="B14">
        <v>22</v>
      </c>
      <c r="C14" s="3">
        <v>1378242</v>
      </c>
      <c r="D14" s="2">
        <v>1618520</v>
      </c>
      <c r="I14" s="3" t="s">
        <v>118</v>
      </c>
      <c r="J14" s="2">
        <v>1750000</v>
      </c>
    </row>
    <row r="15" spans="1:10">
      <c r="A15" s="1" t="s">
        <v>327</v>
      </c>
      <c r="B15">
        <v>23</v>
      </c>
      <c r="C15" s="3">
        <v>1378242</v>
      </c>
      <c r="I15" s="3" t="s">
        <v>25</v>
      </c>
      <c r="J15" s="2">
        <v>1378242</v>
      </c>
    </row>
    <row r="16" spans="1:10">
      <c r="A16" s="1" t="s">
        <v>328</v>
      </c>
      <c r="B16">
        <v>23</v>
      </c>
      <c r="C16" s="3">
        <v>838464</v>
      </c>
      <c r="D16" s="2">
        <v>1416852</v>
      </c>
      <c r="I16" s="3" t="s">
        <v>329</v>
      </c>
      <c r="J16" s="2">
        <v>838464</v>
      </c>
    </row>
    <row r="17" spans="1:10">
      <c r="A17" s="1" t="s">
        <v>330</v>
      </c>
      <c r="B17">
        <v>23</v>
      </c>
      <c r="C17" s="3">
        <v>487000</v>
      </c>
      <c r="D17" s="2">
        <v>1845301</v>
      </c>
      <c r="J17" s="2">
        <v>487000</v>
      </c>
    </row>
    <row r="18" spans="1:10">
      <c r="A18" s="1" t="s">
        <v>40</v>
      </c>
      <c r="B18">
        <v>29</v>
      </c>
      <c r="C18" s="3">
        <v>64185</v>
      </c>
      <c r="J18" s="2">
        <v>64185</v>
      </c>
    </row>
    <row r="19" spans="1:10">
      <c r="A19" s="1" t="s">
        <v>331</v>
      </c>
      <c r="B19">
        <v>27</v>
      </c>
      <c r="I19" s="3" t="s">
        <v>34</v>
      </c>
    </row>
    <row r="20" spans="1:10">
      <c r="A20" s="1" t="s">
        <v>332</v>
      </c>
      <c r="B20">
        <v>24</v>
      </c>
      <c r="I20" s="3" t="s">
        <v>34</v>
      </c>
    </row>
    <row r="21" spans="1:10">
      <c r="A21" s="1" t="s">
        <v>333</v>
      </c>
      <c r="B21">
        <v>31</v>
      </c>
      <c r="C21" s="3">
        <v>2176260</v>
      </c>
      <c r="J21" s="2">
        <v>2176260</v>
      </c>
    </row>
    <row r="22" spans="1:10">
      <c r="A22" s="1" t="s">
        <v>334</v>
      </c>
      <c r="B22">
        <v>23</v>
      </c>
      <c r="C22" s="3">
        <v>1378242</v>
      </c>
      <c r="J22" s="2">
        <v>1378242</v>
      </c>
    </row>
    <row r="23" spans="1:10">
      <c r="A23" s="1" t="s">
        <v>335</v>
      </c>
      <c r="B23">
        <v>23</v>
      </c>
      <c r="C23" s="3">
        <v>459414</v>
      </c>
      <c r="D23" s="2">
        <v>459414</v>
      </c>
      <c r="E23" s="2">
        <v>459414</v>
      </c>
      <c r="J23" s="2">
        <v>1378242</v>
      </c>
    </row>
    <row r="24" spans="1:10">
      <c r="A24" s="1" t="s">
        <v>336</v>
      </c>
      <c r="B24">
        <v>24</v>
      </c>
      <c r="C24" s="3">
        <v>200000</v>
      </c>
      <c r="J24" s="2">
        <v>200000</v>
      </c>
    </row>
    <row r="25" spans="1:10">
      <c r="A25" s="1" t="s">
        <v>330</v>
      </c>
      <c r="B25">
        <v>23</v>
      </c>
      <c r="C25" s="3">
        <v>183211</v>
      </c>
      <c r="J25" s="2">
        <v>183211</v>
      </c>
    </row>
    <row r="26" spans="1:10">
      <c r="A26" s="1" t="s">
        <v>337</v>
      </c>
      <c r="B26">
        <v>27</v>
      </c>
      <c r="C26" s="3">
        <v>163296</v>
      </c>
      <c r="J26" s="2">
        <v>163296</v>
      </c>
    </row>
    <row r="27" spans="1:10">
      <c r="A27" s="1" t="s">
        <v>338</v>
      </c>
      <c r="B27">
        <v>25</v>
      </c>
      <c r="C27" s="3">
        <v>47371</v>
      </c>
      <c r="J27" s="2">
        <v>47371</v>
      </c>
    </row>
    <row r="28" spans="1:10">
      <c r="A28" s="1" t="s">
        <v>43</v>
      </c>
      <c r="C28" s="3">
        <v>124841929</v>
      </c>
      <c r="D28" s="2">
        <v>91303429</v>
      </c>
      <c r="E28" s="2">
        <v>51726006</v>
      </c>
      <c r="F28" s="2">
        <v>19117710</v>
      </c>
      <c r="J28" s="2">
        <v>161844122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25</v>
      </c>
      <c r="B35" s="5">
        <f>AVERAGE(B3:B30)</f>
        <v>26.12</v>
      </c>
      <c r="C35" s="6">
        <f>MAX(C3:C30)</f>
        <v>124841929</v>
      </c>
      <c r="D35" s="5">
        <f>_xlfn.STDEV.P(C3:C30)</f>
        <v>25115996.942537542</v>
      </c>
      <c r="E35" s="5">
        <f>KURT(C3:C30)</f>
        <v>18.958649713070805</v>
      </c>
      <c r="F35" s="5">
        <f>LARGE(C3:C30, 2)</f>
        <v>30521116</v>
      </c>
      <c r="G35" s="5">
        <f>COUNTIF(I3:I30, "Two-Way Contract")</f>
        <v>2</v>
      </c>
      <c r="H35" s="6">
        <f>MAX(J3:J30)</f>
        <v>161844122</v>
      </c>
      <c r="I35" s="6">
        <f>C35/A35</f>
        <v>4993677.16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A7F3-932E-4C11-8295-38F3BFE3ACDB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339</v>
      </c>
      <c r="B3">
        <v>30</v>
      </c>
      <c r="C3" s="3">
        <v>25434263</v>
      </c>
      <c r="D3" s="2">
        <v>27093018</v>
      </c>
      <c r="I3" s="3" t="s">
        <v>12</v>
      </c>
      <c r="J3" s="2">
        <v>25434263</v>
      </c>
    </row>
    <row r="4" spans="1:10">
      <c r="A4" s="1" t="s">
        <v>340</v>
      </c>
      <c r="B4">
        <v>31</v>
      </c>
      <c r="C4" s="3">
        <v>20421546</v>
      </c>
      <c r="D4" s="2">
        <v>5214583</v>
      </c>
      <c r="E4" s="2">
        <v>5214583</v>
      </c>
      <c r="F4" s="2">
        <v>5214584</v>
      </c>
      <c r="I4" s="3" t="s">
        <v>12</v>
      </c>
      <c r="J4" s="2">
        <v>36065296</v>
      </c>
    </row>
    <row r="5" spans="1:10">
      <c r="A5" s="1" t="s">
        <v>341</v>
      </c>
      <c r="B5">
        <v>33</v>
      </c>
      <c r="C5" s="3">
        <v>18109175</v>
      </c>
      <c r="D5" s="2">
        <v>19217900</v>
      </c>
      <c r="I5" s="3" t="s">
        <v>14</v>
      </c>
      <c r="J5" s="2">
        <v>37327075</v>
      </c>
    </row>
    <row r="6" spans="1:10">
      <c r="A6" s="1" t="s">
        <v>342</v>
      </c>
      <c r="B6">
        <v>32</v>
      </c>
      <c r="C6" s="3">
        <v>14651700</v>
      </c>
      <c r="D6" s="2">
        <v>15349400</v>
      </c>
      <c r="E6" s="2">
        <v>16047100</v>
      </c>
      <c r="I6" s="3" t="s">
        <v>16</v>
      </c>
      <c r="J6" s="2">
        <v>30001100</v>
      </c>
    </row>
    <row r="7" spans="1:10">
      <c r="A7" s="1" t="s">
        <v>343</v>
      </c>
      <c r="B7">
        <v>28</v>
      </c>
      <c r="C7" s="3">
        <v>12137527</v>
      </c>
      <c r="D7" s="2">
        <v>11667885</v>
      </c>
      <c r="E7" s="2">
        <v>12198243</v>
      </c>
      <c r="I7" s="3" t="s">
        <v>16</v>
      </c>
      <c r="J7" s="2">
        <v>23805412</v>
      </c>
    </row>
    <row r="8" spans="1:10">
      <c r="A8" s="1" t="s">
        <v>344</v>
      </c>
      <c r="B8">
        <v>27</v>
      </c>
      <c r="C8" s="3">
        <v>11550000</v>
      </c>
      <c r="D8" s="2">
        <v>12100000</v>
      </c>
      <c r="E8" s="2">
        <v>12650000</v>
      </c>
      <c r="I8" s="3" t="s">
        <v>16</v>
      </c>
      <c r="J8" s="2">
        <v>36300000</v>
      </c>
    </row>
    <row r="9" spans="1:10">
      <c r="A9" s="1" t="s">
        <v>345</v>
      </c>
      <c r="B9">
        <v>25</v>
      </c>
      <c r="C9" s="3">
        <v>9367200</v>
      </c>
      <c r="D9" s="2">
        <v>10100000</v>
      </c>
      <c r="E9" s="2">
        <v>10800000</v>
      </c>
      <c r="F9" s="2">
        <v>11600000</v>
      </c>
      <c r="I9" s="3" t="s">
        <v>25</v>
      </c>
      <c r="J9" s="2">
        <v>9367200</v>
      </c>
    </row>
    <row r="10" spans="1:10">
      <c r="A10" s="1" t="s">
        <v>346</v>
      </c>
      <c r="B10">
        <v>23</v>
      </c>
      <c r="C10" s="3">
        <v>3448926</v>
      </c>
      <c r="D10" s="2">
        <v>13000000</v>
      </c>
      <c r="E10" s="2">
        <v>13000000</v>
      </c>
      <c r="F10" s="2">
        <v>13000000</v>
      </c>
      <c r="I10" s="3" t="s">
        <v>54</v>
      </c>
      <c r="J10" s="2">
        <v>29448926</v>
      </c>
    </row>
    <row r="11" spans="1:10">
      <c r="A11" s="1" t="s">
        <v>347</v>
      </c>
      <c r="B11">
        <v>22</v>
      </c>
      <c r="C11" s="3">
        <v>2955840</v>
      </c>
      <c r="D11" s="2">
        <v>3454080</v>
      </c>
      <c r="E11" s="2">
        <v>5115492</v>
      </c>
      <c r="I11" s="3" t="s">
        <v>18</v>
      </c>
      <c r="J11" s="2">
        <v>6409920</v>
      </c>
    </row>
    <row r="12" spans="1:10">
      <c r="A12" s="1" t="s">
        <v>348</v>
      </c>
      <c r="B12">
        <v>39</v>
      </c>
      <c r="C12" s="3">
        <v>2393887</v>
      </c>
      <c r="I12" s="3" t="s">
        <v>25</v>
      </c>
      <c r="J12" s="2">
        <v>2393887</v>
      </c>
    </row>
    <row r="13" spans="1:10">
      <c r="A13" s="1" t="s">
        <v>349</v>
      </c>
      <c r="B13">
        <v>37</v>
      </c>
      <c r="C13" s="3">
        <v>2393887</v>
      </c>
      <c r="I13" s="3" t="s">
        <v>25</v>
      </c>
      <c r="J13" s="2">
        <v>2393887</v>
      </c>
    </row>
    <row r="14" spans="1:10">
      <c r="A14" s="1" t="s">
        <v>350</v>
      </c>
      <c r="B14">
        <v>22</v>
      </c>
      <c r="C14" s="3">
        <v>1512601</v>
      </c>
      <c r="D14" s="2">
        <v>1645357</v>
      </c>
      <c r="I14" s="3" t="s">
        <v>25</v>
      </c>
      <c r="J14" s="2">
        <v>1512601</v>
      </c>
    </row>
    <row r="15" spans="1:10">
      <c r="A15" s="1" t="s">
        <v>351</v>
      </c>
      <c r="B15">
        <v>22</v>
      </c>
      <c r="C15" s="3">
        <v>14211</v>
      </c>
      <c r="D15" s="2">
        <v>1416852</v>
      </c>
      <c r="E15" s="2">
        <v>1663861</v>
      </c>
      <c r="I15" s="3" t="s">
        <v>352</v>
      </c>
      <c r="J15" s="2">
        <v>114211</v>
      </c>
    </row>
    <row r="16" spans="1:10">
      <c r="A16" s="1" t="s">
        <v>353</v>
      </c>
      <c r="B16">
        <v>25</v>
      </c>
      <c r="C16" s="3">
        <v>9474</v>
      </c>
      <c r="D16" s="2">
        <v>1416852</v>
      </c>
      <c r="E16" s="2">
        <v>1663861</v>
      </c>
      <c r="J16" s="2">
        <v>1009474</v>
      </c>
    </row>
    <row r="17" spans="1:10">
      <c r="A17" s="1" t="s">
        <v>354</v>
      </c>
      <c r="B17">
        <v>23</v>
      </c>
      <c r="C17" s="3">
        <v>4737</v>
      </c>
      <c r="D17" s="2">
        <v>1416852</v>
      </c>
      <c r="E17" s="2">
        <v>1663861</v>
      </c>
      <c r="J17" s="2">
        <v>4737</v>
      </c>
    </row>
    <row r="18" spans="1:10">
      <c r="A18" s="1" t="s">
        <v>355</v>
      </c>
      <c r="B18">
        <v>35</v>
      </c>
      <c r="C18" s="3">
        <v>26837720</v>
      </c>
      <c r="J18" s="2">
        <v>26837720</v>
      </c>
    </row>
    <row r="19" spans="1:10">
      <c r="A19" s="1" t="s">
        <v>356</v>
      </c>
      <c r="B19">
        <v>26</v>
      </c>
      <c r="C19" s="3">
        <v>350088</v>
      </c>
      <c r="D19" s="2">
        <v>350087</v>
      </c>
      <c r="E19" s="2">
        <v>350087</v>
      </c>
      <c r="J19" s="2">
        <v>1050262</v>
      </c>
    </row>
    <row r="20" spans="1:10">
      <c r="A20" s="1" t="s">
        <v>357</v>
      </c>
      <c r="B20">
        <v>25</v>
      </c>
      <c r="C20" s="3">
        <v>76236</v>
      </c>
      <c r="J20" s="2">
        <v>76236</v>
      </c>
    </row>
    <row r="21" spans="1:10">
      <c r="A21" s="1" t="s">
        <v>189</v>
      </c>
      <c r="B21">
        <v>22</v>
      </c>
      <c r="C21" s="3">
        <v>47371</v>
      </c>
      <c r="J21" s="2">
        <v>47371</v>
      </c>
    </row>
    <row r="22" spans="1:10">
      <c r="A22" s="1" t="s">
        <v>43</v>
      </c>
      <c r="C22" s="3">
        <v>151716389</v>
      </c>
      <c r="D22" s="2">
        <v>123442866</v>
      </c>
      <c r="E22" s="2">
        <v>80367088</v>
      </c>
      <c r="F22" s="2">
        <v>29814584</v>
      </c>
      <c r="J22" s="2">
        <v>269599578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19</v>
      </c>
      <c r="B35" s="5">
        <f>AVERAGE(B3:B30)</f>
        <v>27.736842105263158</v>
      </c>
      <c r="C35" s="6">
        <f>MAX(C3:C30)</f>
        <v>151716389</v>
      </c>
      <c r="D35" s="5">
        <f>_xlfn.STDEV.P(C3:C30)</f>
        <v>32514679.789907783</v>
      </c>
      <c r="E35" s="5">
        <f>KURT(C3:C30)</f>
        <v>16.765321150395639</v>
      </c>
      <c r="F35" s="5">
        <f>LARGE(C3:C30, 2)</f>
        <v>26837720</v>
      </c>
      <c r="G35" s="5">
        <f>COUNTIF(I3:I30, "Two-Way Contract")</f>
        <v>0</v>
      </c>
      <c r="H35" s="6">
        <f>MAX(J3:J30)</f>
        <v>269599578</v>
      </c>
      <c r="I35" s="6">
        <f>C35/A35</f>
        <v>7985073.1052631577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19AE-0D67-4982-9C5F-267D5843F9FF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358</v>
      </c>
      <c r="B3">
        <v>24</v>
      </c>
      <c r="C3" s="3">
        <v>24157304</v>
      </c>
      <c r="D3" s="2">
        <v>25842697</v>
      </c>
      <c r="E3" s="2">
        <v>27528090</v>
      </c>
      <c r="I3" s="3" t="s">
        <v>18</v>
      </c>
      <c r="J3" s="2">
        <v>77528091</v>
      </c>
    </row>
    <row r="4" spans="1:10">
      <c r="A4" s="1" t="s">
        <v>359</v>
      </c>
      <c r="B4">
        <v>33</v>
      </c>
      <c r="C4" s="3">
        <v>19000000</v>
      </c>
      <c r="D4" s="2">
        <v>1000000</v>
      </c>
      <c r="I4" s="3" t="s">
        <v>16</v>
      </c>
      <c r="J4" s="2">
        <v>20000000</v>
      </c>
    </row>
    <row r="5" spans="1:10">
      <c r="A5" s="1" t="s">
        <v>360</v>
      </c>
      <c r="B5">
        <v>29</v>
      </c>
      <c r="C5" s="3">
        <v>15000000</v>
      </c>
      <c r="D5" s="2">
        <v>15625000</v>
      </c>
      <c r="E5" s="2">
        <v>16875000</v>
      </c>
      <c r="F5" s="2">
        <v>18125000</v>
      </c>
      <c r="G5" s="2">
        <v>19375000</v>
      </c>
      <c r="I5" s="3" t="s">
        <v>14</v>
      </c>
      <c r="J5" s="2">
        <v>85000000</v>
      </c>
    </row>
    <row r="6" spans="1:10">
      <c r="A6" s="1" t="s">
        <v>361</v>
      </c>
      <c r="B6">
        <v>27</v>
      </c>
      <c r="C6" s="3">
        <v>13000000</v>
      </c>
      <c r="I6" s="3" t="s">
        <v>14</v>
      </c>
      <c r="J6" s="2">
        <v>13000000</v>
      </c>
    </row>
    <row r="7" spans="1:10">
      <c r="A7" s="1" t="s">
        <v>362</v>
      </c>
      <c r="B7">
        <v>28</v>
      </c>
      <c r="C7" s="3">
        <v>12500000</v>
      </c>
      <c r="I7" s="3" t="s">
        <v>16</v>
      </c>
      <c r="J7" s="2">
        <v>12500000</v>
      </c>
    </row>
    <row r="8" spans="1:10">
      <c r="A8" s="1" t="s">
        <v>363</v>
      </c>
      <c r="B8">
        <v>27</v>
      </c>
      <c r="C8" s="3">
        <v>10607143</v>
      </c>
      <c r="D8" s="2">
        <v>11392857</v>
      </c>
      <c r="E8" s="2">
        <v>12178571</v>
      </c>
      <c r="I8" s="3" t="s">
        <v>16</v>
      </c>
      <c r="J8" s="2">
        <v>10607143</v>
      </c>
    </row>
    <row r="9" spans="1:10">
      <c r="A9" s="1" t="s">
        <v>364</v>
      </c>
      <c r="B9">
        <v>32</v>
      </c>
      <c r="C9" s="3">
        <v>7000000</v>
      </c>
      <c r="D9" s="2">
        <v>7000000</v>
      </c>
      <c r="E9" s="2">
        <v>7000000</v>
      </c>
      <c r="I9" s="3" t="s">
        <v>118</v>
      </c>
      <c r="J9" s="2">
        <v>14000000</v>
      </c>
    </row>
    <row r="10" spans="1:10">
      <c r="A10" s="1" t="s">
        <v>365</v>
      </c>
      <c r="B10">
        <v>31</v>
      </c>
      <c r="C10" s="3">
        <v>3382000</v>
      </c>
      <c r="I10" s="3" t="s">
        <v>366</v>
      </c>
      <c r="J10" s="2">
        <v>3382000</v>
      </c>
    </row>
    <row r="11" spans="1:10">
      <c r="A11" s="1" t="s">
        <v>367</v>
      </c>
      <c r="B11">
        <v>23</v>
      </c>
      <c r="C11" s="3">
        <v>2534280</v>
      </c>
      <c r="D11" s="2">
        <v>2961120</v>
      </c>
      <c r="E11" s="2">
        <v>4548280</v>
      </c>
      <c r="I11" s="3" t="s">
        <v>18</v>
      </c>
      <c r="J11" s="2">
        <v>5495400</v>
      </c>
    </row>
    <row r="12" spans="1:10">
      <c r="A12" s="1" t="s">
        <v>368</v>
      </c>
      <c r="B12">
        <v>22</v>
      </c>
      <c r="C12" s="3">
        <v>2481000</v>
      </c>
      <c r="D12" s="2">
        <v>2905800</v>
      </c>
      <c r="E12" s="2">
        <v>3044160</v>
      </c>
      <c r="F12" s="2">
        <v>4675830</v>
      </c>
      <c r="I12" s="3" t="s">
        <v>18</v>
      </c>
      <c r="J12" s="2">
        <v>5386800</v>
      </c>
    </row>
    <row r="13" spans="1:10">
      <c r="A13" s="1" t="s">
        <v>369</v>
      </c>
      <c r="B13">
        <v>26</v>
      </c>
      <c r="C13" s="3">
        <v>1641000</v>
      </c>
      <c r="D13" s="2">
        <v>1723050</v>
      </c>
      <c r="J13" s="2">
        <v>3364050</v>
      </c>
    </row>
    <row r="14" spans="1:10">
      <c r="A14" s="1" t="s">
        <v>370</v>
      </c>
      <c r="B14">
        <v>26</v>
      </c>
      <c r="C14" s="3">
        <v>1544951</v>
      </c>
      <c r="I14" s="3" t="s">
        <v>12</v>
      </c>
      <c r="J14" s="2">
        <v>1544951</v>
      </c>
    </row>
    <row r="15" spans="1:10">
      <c r="A15" s="1" t="s">
        <v>371</v>
      </c>
      <c r="B15">
        <v>24</v>
      </c>
      <c r="C15" s="3">
        <v>1378242</v>
      </c>
      <c r="D15" s="2">
        <v>1618520</v>
      </c>
      <c r="I15" s="3" t="s">
        <v>118</v>
      </c>
      <c r="J15" s="2">
        <v>2996762</v>
      </c>
    </row>
    <row r="16" spans="1:10">
      <c r="A16" s="1" t="s">
        <v>372</v>
      </c>
      <c r="B16">
        <v>39</v>
      </c>
      <c r="C16" s="3">
        <v>527467</v>
      </c>
      <c r="J16" s="2">
        <v>527467</v>
      </c>
    </row>
    <row r="17" spans="1:10">
      <c r="A17" s="1" t="s">
        <v>373</v>
      </c>
      <c r="B17">
        <v>28</v>
      </c>
      <c r="C17" s="3">
        <v>205098</v>
      </c>
      <c r="J17" s="2">
        <v>205098</v>
      </c>
    </row>
    <row r="18" spans="1:10">
      <c r="A18" s="1" t="s">
        <v>374</v>
      </c>
      <c r="B18">
        <v>23</v>
      </c>
      <c r="I18" s="3" t="s">
        <v>34</v>
      </c>
    </row>
    <row r="19" spans="1:10">
      <c r="A19" s="1" t="s">
        <v>375</v>
      </c>
      <c r="B19">
        <v>33</v>
      </c>
      <c r="C19" s="3">
        <v>3500000</v>
      </c>
      <c r="D19" s="2">
        <v>3500000</v>
      </c>
      <c r="E19" s="2">
        <v>3500000</v>
      </c>
      <c r="J19" s="2">
        <v>10500000</v>
      </c>
    </row>
    <row r="20" spans="1:10">
      <c r="A20" s="1" t="s">
        <v>376</v>
      </c>
      <c r="B20">
        <v>31</v>
      </c>
      <c r="C20" s="3">
        <v>3454500</v>
      </c>
      <c r="J20" s="2">
        <v>3454500</v>
      </c>
    </row>
    <row r="21" spans="1:10">
      <c r="A21" s="1" t="s">
        <v>377</v>
      </c>
      <c r="B21">
        <v>31</v>
      </c>
      <c r="C21" s="3">
        <v>2007058</v>
      </c>
      <c r="D21" s="2">
        <v>2007058</v>
      </c>
      <c r="J21" s="2">
        <v>4014116</v>
      </c>
    </row>
    <row r="22" spans="1:10">
      <c r="A22" s="1" t="s">
        <v>378</v>
      </c>
      <c r="B22">
        <v>30</v>
      </c>
      <c r="C22" s="3">
        <v>1865547</v>
      </c>
      <c r="D22" s="2">
        <v>1865547</v>
      </c>
      <c r="E22" s="2">
        <v>1865547</v>
      </c>
      <c r="F22" s="2">
        <v>1865547</v>
      </c>
      <c r="J22" s="2">
        <v>7462188</v>
      </c>
    </row>
    <row r="23" spans="1:10">
      <c r="A23" s="1" t="s">
        <v>379</v>
      </c>
      <c r="B23">
        <v>28</v>
      </c>
      <c r="C23" s="3">
        <v>99290</v>
      </c>
      <c r="J23" s="2">
        <v>99290</v>
      </c>
    </row>
    <row r="24" spans="1:10">
      <c r="A24" s="1" t="s">
        <v>43</v>
      </c>
      <c r="C24" s="3">
        <v>125884880</v>
      </c>
      <c r="D24" s="2">
        <v>77441649</v>
      </c>
      <c r="E24" s="2">
        <v>76539648</v>
      </c>
      <c r="F24" s="2">
        <v>24666377</v>
      </c>
      <c r="G24" s="2">
        <v>19375000</v>
      </c>
      <c r="J24" s="2">
        <v>281067856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21</v>
      </c>
      <c r="B35" s="5">
        <f>AVERAGE(B3:B30)</f>
        <v>28.333333333333332</v>
      </c>
      <c r="C35" s="6">
        <f>MAX(C3:C30)</f>
        <v>125884880</v>
      </c>
      <c r="D35" s="5">
        <f>_xlfn.STDEV.P(C3:C30)</f>
        <v>26320262.424516294</v>
      </c>
      <c r="E35" s="5">
        <f>KURT(C3:C30)</f>
        <v>17.995113234636648</v>
      </c>
      <c r="F35" s="5">
        <f>LARGE(C3:C30, 2)</f>
        <v>24157304</v>
      </c>
      <c r="G35" s="5">
        <f>COUNTIF(I3:I30, "Two-Way Contract")</f>
        <v>1</v>
      </c>
      <c r="H35" s="6">
        <f>MAX(J3:J30)</f>
        <v>281067856</v>
      </c>
      <c r="I35" s="6">
        <f>C35/A35</f>
        <v>5994518.0952380951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E417-4E26-47EC-8D2A-F9265DB6D620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5.42578125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380</v>
      </c>
      <c r="B3">
        <v>24</v>
      </c>
      <c r="C3" s="3">
        <v>25467250</v>
      </c>
      <c r="D3" s="2">
        <v>27270000</v>
      </c>
      <c r="E3" s="2">
        <v>29290000</v>
      </c>
      <c r="F3" s="2">
        <v>31310000</v>
      </c>
      <c r="G3" s="2">
        <v>33330000</v>
      </c>
      <c r="I3" s="3" t="s">
        <v>18</v>
      </c>
      <c r="J3" s="2">
        <v>146667250</v>
      </c>
    </row>
    <row r="4" spans="1:10">
      <c r="A4" s="1" t="s">
        <v>381</v>
      </c>
      <c r="B4">
        <v>31</v>
      </c>
      <c r="C4" s="3">
        <v>19000000</v>
      </c>
      <c r="D4" s="2">
        <v>19000000</v>
      </c>
      <c r="I4" s="3" t="s">
        <v>16</v>
      </c>
      <c r="J4" s="2">
        <v>38000000</v>
      </c>
    </row>
    <row r="5" spans="1:10">
      <c r="A5" s="1" t="s">
        <v>382</v>
      </c>
      <c r="B5">
        <v>29</v>
      </c>
      <c r="C5" s="3">
        <v>15170787</v>
      </c>
      <c r="D5" s="2">
        <v>16229213</v>
      </c>
      <c r="E5" s="2">
        <v>17287640</v>
      </c>
      <c r="I5" s="3" t="s">
        <v>18</v>
      </c>
      <c r="J5" s="2">
        <v>48687640</v>
      </c>
    </row>
    <row r="6" spans="1:10">
      <c r="A6" s="1" t="s">
        <v>383</v>
      </c>
      <c r="B6">
        <v>34</v>
      </c>
      <c r="C6" s="3">
        <v>14000000</v>
      </c>
      <c r="I6" s="3" t="s">
        <v>16</v>
      </c>
      <c r="J6" s="2">
        <v>14000000</v>
      </c>
    </row>
    <row r="7" spans="1:10">
      <c r="A7" s="1" t="s">
        <v>384</v>
      </c>
      <c r="B7">
        <v>28</v>
      </c>
      <c r="C7" s="3">
        <v>10464092</v>
      </c>
      <c r="D7" s="2">
        <v>11301219</v>
      </c>
      <c r="E7" s="2">
        <v>12138345</v>
      </c>
      <c r="F7" s="2">
        <v>12975471</v>
      </c>
      <c r="I7" s="3" t="s">
        <v>12</v>
      </c>
      <c r="J7" s="2">
        <v>46879127</v>
      </c>
    </row>
    <row r="8" spans="1:10">
      <c r="A8" s="1" t="s">
        <v>385</v>
      </c>
      <c r="B8">
        <v>30</v>
      </c>
      <c r="C8" s="3">
        <v>8575916</v>
      </c>
      <c r="I8" s="3" t="s">
        <v>12</v>
      </c>
      <c r="J8" s="2">
        <v>8575916</v>
      </c>
    </row>
    <row r="9" spans="1:10">
      <c r="A9" s="1" t="s">
        <v>386</v>
      </c>
      <c r="B9">
        <v>23</v>
      </c>
      <c r="C9" s="3">
        <v>7839435</v>
      </c>
      <c r="D9" s="2">
        <v>27250000</v>
      </c>
      <c r="E9" s="2">
        <v>29430000</v>
      </c>
      <c r="F9" s="2">
        <v>31610000</v>
      </c>
      <c r="G9" s="2">
        <v>33790000</v>
      </c>
      <c r="H9" s="3">
        <v>35970000</v>
      </c>
      <c r="I9" s="3" t="s">
        <v>54</v>
      </c>
      <c r="J9" s="2">
        <v>163709435</v>
      </c>
    </row>
    <row r="10" spans="1:10">
      <c r="A10" s="1" t="s">
        <v>387</v>
      </c>
      <c r="B10">
        <v>34</v>
      </c>
      <c r="C10" s="3">
        <v>5750000</v>
      </c>
      <c r="I10" s="3" t="s">
        <v>118</v>
      </c>
      <c r="J10" s="2">
        <v>5750000</v>
      </c>
    </row>
    <row r="11" spans="1:10">
      <c r="A11" s="1" t="s">
        <v>388</v>
      </c>
      <c r="B11">
        <v>25</v>
      </c>
      <c r="C11" s="3">
        <v>2526840</v>
      </c>
      <c r="D11" s="2">
        <v>3481986</v>
      </c>
      <c r="I11" s="3" t="s">
        <v>22</v>
      </c>
      <c r="J11" s="2">
        <v>2526840</v>
      </c>
    </row>
    <row r="12" spans="1:10">
      <c r="A12" s="1" t="s">
        <v>389</v>
      </c>
      <c r="B12">
        <v>23</v>
      </c>
      <c r="C12" s="3">
        <v>2444053</v>
      </c>
      <c r="I12" s="3" t="s">
        <v>22</v>
      </c>
      <c r="J12" s="2">
        <v>2444053</v>
      </c>
    </row>
    <row r="13" spans="1:10">
      <c r="A13" s="1" t="s">
        <v>312</v>
      </c>
      <c r="B13">
        <v>34</v>
      </c>
      <c r="C13" s="3">
        <v>2393887</v>
      </c>
      <c r="J13" s="2">
        <v>2393887</v>
      </c>
    </row>
    <row r="14" spans="1:10">
      <c r="A14" s="1" t="s">
        <v>390</v>
      </c>
      <c r="B14">
        <v>30</v>
      </c>
      <c r="C14" s="3">
        <v>2176260</v>
      </c>
      <c r="I14" s="3" t="s">
        <v>25</v>
      </c>
      <c r="J14" s="2">
        <v>2176260</v>
      </c>
    </row>
    <row r="15" spans="1:10">
      <c r="A15" s="1" t="s">
        <v>391</v>
      </c>
      <c r="B15">
        <v>20</v>
      </c>
      <c r="C15" s="3">
        <v>2160720</v>
      </c>
      <c r="D15" s="2">
        <v>2530680</v>
      </c>
      <c r="E15" s="2">
        <v>2651040</v>
      </c>
      <c r="F15" s="2">
        <v>4087904</v>
      </c>
      <c r="I15" s="3" t="s">
        <v>18</v>
      </c>
      <c r="J15" s="2">
        <v>4691400</v>
      </c>
    </row>
    <row r="16" spans="1:10">
      <c r="A16" s="1" t="s">
        <v>392</v>
      </c>
      <c r="B16">
        <v>23</v>
      </c>
      <c r="C16" s="3">
        <v>838464</v>
      </c>
      <c r="D16" s="2">
        <v>1416852</v>
      </c>
      <c r="E16" s="2">
        <v>1663861</v>
      </c>
      <c r="I16" s="3" t="s">
        <v>118</v>
      </c>
      <c r="J16" s="2">
        <v>2255316</v>
      </c>
    </row>
    <row r="17" spans="1:10">
      <c r="A17" s="1" t="s">
        <v>393</v>
      </c>
      <c r="B17">
        <v>24</v>
      </c>
      <c r="C17" s="3">
        <v>108953</v>
      </c>
      <c r="J17" s="2">
        <v>108953</v>
      </c>
    </row>
    <row r="18" spans="1:10">
      <c r="A18" s="1" t="s">
        <v>85</v>
      </c>
      <c r="B18">
        <v>27</v>
      </c>
      <c r="C18" s="3">
        <v>9474</v>
      </c>
      <c r="J18" s="2">
        <v>9474</v>
      </c>
    </row>
    <row r="19" spans="1:10">
      <c r="A19" s="1" t="s">
        <v>394</v>
      </c>
      <c r="B19">
        <v>29</v>
      </c>
      <c r="I19" s="3" t="s">
        <v>34</v>
      </c>
    </row>
    <row r="20" spans="1:10">
      <c r="A20" s="1" t="s">
        <v>395</v>
      </c>
      <c r="B20">
        <v>24</v>
      </c>
      <c r="I20" s="3" t="s">
        <v>34</v>
      </c>
    </row>
    <row r="21" spans="1:10">
      <c r="A21" s="1" t="s">
        <v>396</v>
      </c>
      <c r="B21">
        <v>36</v>
      </c>
      <c r="C21" s="3">
        <v>1360304</v>
      </c>
      <c r="J21" s="2">
        <v>1360304</v>
      </c>
    </row>
    <row r="22" spans="1:10">
      <c r="A22" s="1" t="s">
        <v>397</v>
      </c>
      <c r="B22">
        <v>30</v>
      </c>
      <c r="C22" s="3">
        <v>685341</v>
      </c>
      <c r="D22" s="2">
        <v>685340</v>
      </c>
      <c r="E22" s="2">
        <v>685340</v>
      </c>
      <c r="J22" s="2">
        <v>2056021</v>
      </c>
    </row>
    <row r="23" spans="1:10">
      <c r="A23" s="1" t="s">
        <v>398</v>
      </c>
      <c r="B23">
        <v>29</v>
      </c>
      <c r="C23" s="3">
        <v>655632</v>
      </c>
      <c r="J23" s="2">
        <v>655632</v>
      </c>
    </row>
    <row r="24" spans="1:10">
      <c r="A24" s="1" t="s">
        <v>379</v>
      </c>
      <c r="B24">
        <v>28</v>
      </c>
      <c r="C24" s="3">
        <v>198580</v>
      </c>
      <c r="J24" s="2">
        <v>198580</v>
      </c>
    </row>
    <row r="25" spans="1:10">
      <c r="A25" s="1" t="s">
        <v>393</v>
      </c>
      <c r="B25">
        <v>24</v>
      </c>
      <c r="C25" s="3">
        <v>94742</v>
      </c>
      <c r="J25" s="2">
        <v>94742</v>
      </c>
    </row>
    <row r="26" spans="1:10">
      <c r="A26" s="1" t="s">
        <v>85</v>
      </c>
      <c r="B26">
        <v>27</v>
      </c>
      <c r="C26" s="3">
        <v>47371</v>
      </c>
      <c r="J26" s="2">
        <v>47371</v>
      </c>
    </row>
    <row r="27" spans="1:10">
      <c r="A27" s="1" t="s">
        <v>43</v>
      </c>
      <c r="C27" s="3">
        <v>121968101</v>
      </c>
      <c r="D27" s="2">
        <v>109165290</v>
      </c>
      <c r="E27" s="2">
        <v>93146226</v>
      </c>
      <c r="F27" s="2">
        <v>79983375</v>
      </c>
      <c r="G27" s="2">
        <v>67120000</v>
      </c>
      <c r="H27" s="3">
        <v>35970000</v>
      </c>
      <c r="J27" s="2">
        <v>493288201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24</v>
      </c>
      <c r="B35" s="5">
        <f>AVERAGE(B3:B30)</f>
        <v>27.75</v>
      </c>
      <c r="C35" s="6">
        <f>MAX(C3:C30)</f>
        <v>121968101</v>
      </c>
      <c r="D35" s="5">
        <f>_xlfn.STDEV.P(C3:C30)</f>
        <v>24701131.120957006</v>
      </c>
      <c r="E35" s="5">
        <f>KURT(C3:C30)</f>
        <v>19.149451958286193</v>
      </c>
      <c r="F35" s="5">
        <f>LARGE(C3:C30, 2)</f>
        <v>25467250</v>
      </c>
      <c r="G35" s="5">
        <f>COUNTIF(I3:I30, "Two-Way Contract")</f>
        <v>2</v>
      </c>
      <c r="H35" s="6">
        <f>MAX(J3:J30)</f>
        <v>493288201</v>
      </c>
      <c r="I35" s="6">
        <f>C35/A35</f>
        <v>5082004.208333333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2A8C-7262-43C9-95B3-69679849EBBD}">
  <dimension ref="A1:J35"/>
  <sheetViews>
    <sheetView workbookViewId="0">
      <selection activeCell="H35" sqref="H35"/>
    </sheetView>
  </sheetViews>
  <sheetFormatPr defaultRowHeight="15"/>
  <cols>
    <col min="1" max="2" width="9.42578125" bestFit="1" customWidth="1"/>
    <col min="3" max="3" width="16.5703125" style="3" bestFit="1" customWidth="1"/>
    <col min="4" max="4" width="13.7109375" bestFit="1" customWidth="1"/>
    <col min="5" max="5" width="9.42578125" bestFit="1" customWidth="1"/>
    <col min="6" max="6" width="13.7109375" bestFit="1" customWidth="1"/>
    <col min="7" max="7" width="9.42578125" bestFit="1" customWidth="1"/>
    <col min="8" max="8" width="16.5703125" style="3" bestFit="1" customWidth="1"/>
    <col min="9" max="9" width="14.855468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11</v>
      </c>
      <c r="B3">
        <v>30</v>
      </c>
      <c r="C3" s="3">
        <v>18089887</v>
      </c>
      <c r="D3" s="2">
        <v>19269662</v>
      </c>
      <c r="I3" s="3" t="s">
        <v>12</v>
      </c>
      <c r="J3" s="2">
        <v>18089887</v>
      </c>
    </row>
    <row r="4" spans="1:10">
      <c r="A4" s="1" t="s">
        <v>13</v>
      </c>
      <c r="B4">
        <v>30</v>
      </c>
      <c r="C4" s="3">
        <v>12500000</v>
      </c>
      <c r="D4" s="2">
        <v>12500000</v>
      </c>
      <c r="I4" s="3" t="s">
        <v>14</v>
      </c>
      <c r="J4" s="2">
        <v>12500000</v>
      </c>
    </row>
    <row r="5" spans="1:10">
      <c r="A5" s="1" t="s">
        <v>15</v>
      </c>
      <c r="B5">
        <v>29</v>
      </c>
      <c r="C5" s="3">
        <v>7200000</v>
      </c>
      <c r="I5" s="3" t="s">
        <v>16</v>
      </c>
      <c r="J5" s="2">
        <v>7200000</v>
      </c>
    </row>
    <row r="6" spans="1:10">
      <c r="A6" s="1" t="s">
        <v>17</v>
      </c>
      <c r="B6">
        <v>20</v>
      </c>
      <c r="C6" s="3">
        <v>5356440</v>
      </c>
      <c r="D6" s="2">
        <v>6273000</v>
      </c>
      <c r="E6" s="2">
        <v>6571800</v>
      </c>
      <c r="F6" s="2">
        <v>8326471</v>
      </c>
      <c r="I6" s="3" t="s">
        <v>18</v>
      </c>
      <c r="J6" s="2">
        <v>11629440</v>
      </c>
    </row>
    <row r="7" spans="1:10">
      <c r="A7" s="1" t="s">
        <v>19</v>
      </c>
      <c r="B7">
        <v>26</v>
      </c>
      <c r="C7" s="3">
        <v>4350000</v>
      </c>
      <c r="D7" s="2">
        <v>4160000</v>
      </c>
      <c r="I7" s="3" t="s">
        <v>20</v>
      </c>
      <c r="J7" s="2">
        <v>8510000</v>
      </c>
    </row>
    <row r="8" spans="1:10">
      <c r="A8" s="1" t="s">
        <v>21</v>
      </c>
      <c r="B8">
        <v>25</v>
      </c>
      <c r="C8" s="3">
        <v>2526840</v>
      </c>
      <c r="D8" s="2">
        <v>3481986</v>
      </c>
      <c r="I8" s="3" t="s">
        <v>22</v>
      </c>
      <c r="J8" s="2">
        <v>2526840</v>
      </c>
    </row>
    <row r="9" spans="1:10">
      <c r="A9" s="1" t="s">
        <v>23</v>
      </c>
      <c r="B9">
        <v>25</v>
      </c>
      <c r="C9" s="3">
        <v>2516048</v>
      </c>
      <c r="I9" s="3" t="s">
        <v>22</v>
      </c>
      <c r="J9" s="2">
        <v>2516048</v>
      </c>
    </row>
    <row r="10" spans="1:10">
      <c r="A10" s="1" t="s">
        <v>24</v>
      </c>
      <c r="B10">
        <v>42</v>
      </c>
      <c r="C10" s="3">
        <v>2393887</v>
      </c>
      <c r="I10" s="3" t="s">
        <v>25</v>
      </c>
      <c r="J10" s="2">
        <v>2393887</v>
      </c>
    </row>
    <row r="11" spans="1:10">
      <c r="A11" s="1" t="s">
        <v>26</v>
      </c>
      <c r="B11">
        <v>21</v>
      </c>
      <c r="C11" s="3">
        <v>2299080</v>
      </c>
      <c r="D11" s="2">
        <v>2686560</v>
      </c>
      <c r="E11" s="2">
        <v>4137302</v>
      </c>
      <c r="I11" s="3" t="s">
        <v>18</v>
      </c>
      <c r="J11" s="2">
        <v>4985640</v>
      </c>
    </row>
    <row r="12" spans="1:10">
      <c r="A12" s="1" t="s">
        <v>27</v>
      </c>
      <c r="B12">
        <v>20</v>
      </c>
      <c r="C12" s="3">
        <v>2250960</v>
      </c>
      <c r="D12" s="2">
        <v>2636280</v>
      </c>
      <c r="E12" s="2">
        <v>2761920</v>
      </c>
      <c r="F12" s="2">
        <v>4253357</v>
      </c>
      <c r="I12" s="3" t="s">
        <v>18</v>
      </c>
      <c r="J12" s="2">
        <v>4887240</v>
      </c>
    </row>
    <row r="13" spans="1:10">
      <c r="A13" s="1" t="s">
        <v>28</v>
      </c>
      <c r="B13">
        <v>25</v>
      </c>
      <c r="C13" s="3">
        <v>1634640</v>
      </c>
      <c r="D13" s="2">
        <v>2603982</v>
      </c>
      <c r="I13" s="3" t="s">
        <v>22</v>
      </c>
      <c r="J13" s="2">
        <v>4238622</v>
      </c>
    </row>
    <row r="14" spans="1:10">
      <c r="A14" s="1" t="s">
        <v>29</v>
      </c>
      <c r="B14">
        <v>21</v>
      </c>
      <c r="C14" s="3">
        <v>1620480</v>
      </c>
      <c r="D14" s="2">
        <v>1897800</v>
      </c>
      <c r="E14" s="2">
        <v>1988280</v>
      </c>
      <c r="F14" s="2">
        <v>3588845</v>
      </c>
      <c r="I14" s="3" t="s">
        <v>18</v>
      </c>
      <c r="J14" s="2">
        <v>1620480</v>
      </c>
    </row>
    <row r="15" spans="1:10">
      <c r="A15" s="1" t="s">
        <v>30</v>
      </c>
      <c r="B15">
        <v>23</v>
      </c>
      <c r="C15" s="3">
        <v>236854</v>
      </c>
      <c r="D15" s="2">
        <v>100000</v>
      </c>
      <c r="J15" s="2">
        <v>336854</v>
      </c>
    </row>
    <row r="16" spans="1:10">
      <c r="A16" s="1" t="s">
        <v>31</v>
      </c>
      <c r="B16">
        <v>21</v>
      </c>
      <c r="C16" s="3">
        <v>47371</v>
      </c>
      <c r="J16" s="2">
        <v>47371</v>
      </c>
    </row>
    <row r="17" spans="1:10">
      <c r="A17" s="1" t="s">
        <v>32</v>
      </c>
      <c r="B17">
        <v>22</v>
      </c>
      <c r="C17" s="3">
        <v>25637</v>
      </c>
      <c r="D17" s="2">
        <v>1645357</v>
      </c>
      <c r="J17" s="2">
        <v>25637</v>
      </c>
    </row>
    <row r="18" spans="1:10">
      <c r="A18" s="1" t="s">
        <v>33</v>
      </c>
      <c r="B18">
        <v>25</v>
      </c>
      <c r="I18" s="3" t="s">
        <v>34</v>
      </c>
    </row>
    <row r="19" spans="1:10">
      <c r="A19" s="1" t="s">
        <v>35</v>
      </c>
      <c r="B19">
        <v>35</v>
      </c>
      <c r="C19" s="3">
        <v>25534253</v>
      </c>
      <c r="J19" s="2">
        <v>25534253</v>
      </c>
    </row>
    <row r="20" spans="1:10">
      <c r="A20" s="1" t="s">
        <v>36</v>
      </c>
      <c r="B20">
        <v>30</v>
      </c>
      <c r="C20" s="3">
        <v>13768421</v>
      </c>
      <c r="J20" s="2">
        <v>13768421</v>
      </c>
    </row>
    <row r="21" spans="1:10">
      <c r="A21" s="1" t="s">
        <v>37</v>
      </c>
      <c r="B21">
        <v>39</v>
      </c>
      <c r="C21" s="3">
        <v>2304226</v>
      </c>
      <c r="J21" s="2">
        <v>2304226</v>
      </c>
    </row>
    <row r="22" spans="1:10">
      <c r="A22" s="1" t="s">
        <v>38</v>
      </c>
      <c r="B22">
        <v>23</v>
      </c>
      <c r="C22" s="3">
        <v>1349383</v>
      </c>
      <c r="J22" s="2">
        <v>1349383</v>
      </c>
    </row>
    <row r="23" spans="1:10">
      <c r="A23" s="1" t="s">
        <v>39</v>
      </c>
      <c r="B23">
        <v>25</v>
      </c>
      <c r="C23" s="3">
        <v>1349383</v>
      </c>
      <c r="J23" s="2">
        <v>1349383</v>
      </c>
    </row>
    <row r="24" spans="1:10">
      <c r="A24" s="1" t="s">
        <v>32</v>
      </c>
      <c r="B24">
        <v>22</v>
      </c>
      <c r="C24" s="3">
        <v>170916</v>
      </c>
      <c r="J24" s="2">
        <v>170916</v>
      </c>
    </row>
    <row r="25" spans="1:10">
      <c r="A25" s="1" t="s">
        <v>40</v>
      </c>
      <c r="B25">
        <v>29</v>
      </c>
      <c r="C25" s="3">
        <v>106974</v>
      </c>
      <c r="J25" s="2">
        <v>106974</v>
      </c>
    </row>
    <row r="26" spans="1:10">
      <c r="A26" s="1" t="s">
        <v>41</v>
      </c>
      <c r="B26">
        <v>23</v>
      </c>
      <c r="C26" s="3">
        <v>94742</v>
      </c>
      <c r="J26" s="2">
        <v>94742</v>
      </c>
    </row>
    <row r="27" spans="1:10">
      <c r="A27" s="1" t="s">
        <v>42</v>
      </c>
      <c r="B27">
        <v>26</v>
      </c>
      <c r="C27" s="3">
        <v>47371</v>
      </c>
      <c r="J27" s="2">
        <v>47371</v>
      </c>
    </row>
    <row r="28" spans="1:10">
      <c r="A28" s="1" t="s">
        <v>43</v>
      </c>
      <c r="C28" s="3">
        <v>107773793</v>
      </c>
      <c r="D28" s="2">
        <v>57254627</v>
      </c>
      <c r="E28" s="2">
        <v>15459302</v>
      </c>
      <c r="F28" s="2">
        <v>16168673</v>
      </c>
      <c r="J28" s="2">
        <v>126233615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25</v>
      </c>
      <c r="B35" s="5">
        <f>AVERAGE(B3:B30)</f>
        <v>26.28</v>
      </c>
      <c r="C35" s="6">
        <f>MAX(C3:C30)</f>
        <v>107773793</v>
      </c>
      <c r="D35" s="5">
        <f>_xlfn.STDEV.P(C3:C30)</f>
        <v>21189086.009488147</v>
      </c>
      <c r="E35" s="5">
        <f>KURT(C3:C30)</f>
        <v>20.272074521724477</v>
      </c>
      <c r="F35" s="5">
        <f>LARGE(C3:C30, 2)</f>
        <v>25534253</v>
      </c>
      <c r="G35" s="5">
        <f>COUNTIF(I3:I30, "Two-Way Contract")</f>
        <v>1</v>
      </c>
      <c r="H35" s="6">
        <f>MAX(J3:J30)</f>
        <v>126233615</v>
      </c>
      <c r="I35" s="6">
        <f>C35/A35</f>
        <v>4310951.72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6BFA-98F4-4429-A39A-1461311DED28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399</v>
      </c>
      <c r="B3">
        <v>29</v>
      </c>
      <c r="C3" s="3">
        <v>25976111</v>
      </c>
      <c r="D3" s="2">
        <v>26131111</v>
      </c>
      <c r="E3" s="2">
        <v>26131111</v>
      </c>
      <c r="F3" s="2">
        <v>27020000</v>
      </c>
      <c r="I3" s="3" t="s">
        <v>14</v>
      </c>
      <c r="J3" s="2">
        <v>78238333</v>
      </c>
    </row>
    <row r="4" spans="1:10">
      <c r="A4" s="1" t="s">
        <v>400</v>
      </c>
      <c r="B4">
        <v>26</v>
      </c>
      <c r="C4" s="3">
        <v>25434263</v>
      </c>
      <c r="D4" s="2">
        <v>27093019</v>
      </c>
      <c r="E4" s="2">
        <v>28751775</v>
      </c>
      <c r="I4" s="3" t="s">
        <v>18</v>
      </c>
      <c r="J4" s="2">
        <v>25434263</v>
      </c>
    </row>
    <row r="5" spans="1:10">
      <c r="A5" s="1" t="s">
        <v>401</v>
      </c>
      <c r="B5">
        <v>28</v>
      </c>
      <c r="C5" s="3">
        <v>12252928</v>
      </c>
      <c r="D5" s="2">
        <v>13258781</v>
      </c>
      <c r="I5" s="3" t="s">
        <v>12</v>
      </c>
      <c r="J5" s="2">
        <v>12252928</v>
      </c>
    </row>
    <row r="6" spans="1:10">
      <c r="A6" s="1" t="s">
        <v>402</v>
      </c>
      <c r="B6">
        <v>30</v>
      </c>
      <c r="C6" s="3">
        <v>8808685</v>
      </c>
      <c r="D6" s="2">
        <v>8664928</v>
      </c>
      <c r="I6" s="3" t="s">
        <v>12</v>
      </c>
      <c r="J6" s="2">
        <v>17473613</v>
      </c>
    </row>
    <row r="7" spans="1:10">
      <c r="A7" s="1" t="s">
        <v>403</v>
      </c>
      <c r="B7">
        <v>24</v>
      </c>
      <c r="C7" s="3">
        <v>8641000</v>
      </c>
      <c r="I7" s="3" t="s">
        <v>118</v>
      </c>
      <c r="J7" s="2">
        <v>8641000</v>
      </c>
    </row>
    <row r="8" spans="1:10">
      <c r="A8" s="1" t="s">
        <v>404</v>
      </c>
      <c r="B8">
        <v>23</v>
      </c>
      <c r="C8" s="3">
        <v>3940402</v>
      </c>
      <c r="I8" s="3" t="s">
        <v>54</v>
      </c>
      <c r="J8" s="2">
        <v>3940402</v>
      </c>
    </row>
    <row r="9" spans="1:10">
      <c r="A9" s="1" t="s">
        <v>405</v>
      </c>
      <c r="B9">
        <v>25</v>
      </c>
      <c r="C9" s="3">
        <v>3000000</v>
      </c>
      <c r="I9" s="3" t="s">
        <v>366</v>
      </c>
      <c r="J9" s="2">
        <v>3000000</v>
      </c>
    </row>
    <row r="10" spans="1:10">
      <c r="A10" s="1" t="s">
        <v>406</v>
      </c>
      <c r="B10">
        <v>29</v>
      </c>
      <c r="C10" s="3">
        <v>2205000</v>
      </c>
      <c r="I10" s="3" t="s">
        <v>118</v>
      </c>
      <c r="J10" s="2">
        <v>2205000</v>
      </c>
    </row>
    <row r="11" spans="1:10">
      <c r="A11" s="1" t="s">
        <v>407</v>
      </c>
      <c r="B11">
        <v>28</v>
      </c>
      <c r="C11" s="3">
        <v>1757429</v>
      </c>
      <c r="I11" s="3" t="s">
        <v>25</v>
      </c>
      <c r="J11" s="2">
        <v>1757429</v>
      </c>
    </row>
    <row r="12" spans="1:10">
      <c r="A12" s="1" t="s">
        <v>408</v>
      </c>
      <c r="B12">
        <v>23</v>
      </c>
      <c r="C12" s="3">
        <v>1567007</v>
      </c>
      <c r="D12" s="2">
        <v>1702486</v>
      </c>
      <c r="I12" s="3" t="s">
        <v>25</v>
      </c>
      <c r="J12" s="2">
        <v>1621330</v>
      </c>
    </row>
    <row r="13" spans="1:10">
      <c r="A13" s="1" t="s">
        <v>409</v>
      </c>
      <c r="B13">
        <v>22</v>
      </c>
      <c r="C13" s="3">
        <v>1544951</v>
      </c>
      <c r="I13" s="3" t="s">
        <v>25</v>
      </c>
      <c r="J13" s="2">
        <v>1544951</v>
      </c>
    </row>
    <row r="14" spans="1:10">
      <c r="A14" s="1" t="s">
        <v>410</v>
      </c>
      <c r="B14">
        <v>23</v>
      </c>
      <c r="C14" s="3">
        <v>1512601</v>
      </c>
      <c r="I14" s="3" t="s">
        <v>25</v>
      </c>
      <c r="J14" s="2">
        <v>1512601</v>
      </c>
    </row>
    <row r="15" spans="1:10">
      <c r="A15" s="1" t="s">
        <v>411</v>
      </c>
      <c r="B15">
        <v>21</v>
      </c>
      <c r="C15" s="3">
        <v>1378242</v>
      </c>
      <c r="D15" s="2">
        <v>1618520</v>
      </c>
      <c r="I15" s="3" t="s">
        <v>118</v>
      </c>
      <c r="J15" s="2">
        <v>2996762</v>
      </c>
    </row>
    <row r="16" spans="1:10">
      <c r="A16" s="1" t="s">
        <v>412</v>
      </c>
      <c r="B16">
        <v>24</v>
      </c>
      <c r="C16" s="3">
        <v>838464</v>
      </c>
      <c r="D16" s="2">
        <v>1443842</v>
      </c>
      <c r="I16" s="3" t="s">
        <v>25</v>
      </c>
      <c r="J16" s="2">
        <v>1038464</v>
      </c>
    </row>
    <row r="17" spans="1:10">
      <c r="A17" s="1" t="s">
        <v>413</v>
      </c>
      <c r="B17">
        <v>29</v>
      </c>
      <c r="C17" s="3">
        <v>194220</v>
      </c>
      <c r="J17" s="2">
        <v>194220</v>
      </c>
    </row>
    <row r="18" spans="1:10">
      <c r="A18" s="1" t="s">
        <v>414</v>
      </c>
      <c r="B18">
        <v>24</v>
      </c>
      <c r="I18" s="3" t="s">
        <v>34</v>
      </c>
    </row>
    <row r="19" spans="1:10">
      <c r="A19" s="1" t="s">
        <v>415</v>
      </c>
      <c r="B19">
        <v>29</v>
      </c>
      <c r="C19" s="3">
        <v>8600000</v>
      </c>
      <c r="J19" s="2">
        <v>8600000</v>
      </c>
    </row>
    <row r="20" spans="1:10">
      <c r="A20" s="1" t="s">
        <v>416</v>
      </c>
      <c r="B20">
        <v>33</v>
      </c>
      <c r="C20" s="3">
        <v>5450000</v>
      </c>
      <c r="J20" s="2">
        <v>5450000</v>
      </c>
    </row>
    <row r="21" spans="1:10">
      <c r="A21" s="1" t="s">
        <v>373</v>
      </c>
      <c r="B21">
        <v>28</v>
      </c>
      <c r="C21" s="3">
        <v>1621415</v>
      </c>
      <c r="J21" s="2">
        <v>1621415</v>
      </c>
    </row>
    <row r="22" spans="1:10">
      <c r="A22" s="1" t="s">
        <v>417</v>
      </c>
      <c r="B22">
        <v>28</v>
      </c>
      <c r="C22" s="3">
        <v>50000</v>
      </c>
      <c r="J22" s="2">
        <v>50000</v>
      </c>
    </row>
    <row r="23" spans="1:10">
      <c r="A23" s="1" t="s">
        <v>246</v>
      </c>
      <c r="B23">
        <v>24</v>
      </c>
      <c r="C23" s="3">
        <v>34183</v>
      </c>
      <c r="J23" s="2">
        <v>34183</v>
      </c>
    </row>
    <row r="24" spans="1:10">
      <c r="A24" s="1" t="s">
        <v>43</v>
      </c>
      <c r="C24" s="3">
        <v>114806901</v>
      </c>
      <c r="D24" s="2">
        <v>79912687</v>
      </c>
      <c r="E24" s="2">
        <v>54882886</v>
      </c>
      <c r="F24" s="2">
        <v>27020000</v>
      </c>
      <c r="J24" s="2">
        <v>177606894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21</v>
      </c>
      <c r="B35" s="5">
        <f>AVERAGE(B3:B30)</f>
        <v>26.19047619047619</v>
      </c>
      <c r="C35" s="6">
        <f>MAX(C3:C30)</f>
        <v>114806901</v>
      </c>
      <c r="D35" s="5">
        <f>_xlfn.STDEV.P(C3:C30)</f>
        <v>24341446.772386182</v>
      </c>
      <c r="E35" s="5">
        <f>KURT(C3:C30)</f>
        <v>16.842956865877962</v>
      </c>
      <c r="F35" s="5">
        <f>LARGE(C3:C30, 2)</f>
        <v>25976111</v>
      </c>
      <c r="G35" s="5">
        <f>COUNTIF(I3:I30, "Two-Way Contract")</f>
        <v>1</v>
      </c>
      <c r="H35" s="6">
        <f>MAX(J3:J30)</f>
        <v>177606894</v>
      </c>
      <c r="I35" s="6">
        <f>C35/A35</f>
        <v>5466995.2857142854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CA7B-5CBB-4BD2-83EA-F176B37ADAEB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418</v>
      </c>
      <c r="B3">
        <v>30</v>
      </c>
      <c r="C3" s="3">
        <v>22900000</v>
      </c>
      <c r="J3" s="2">
        <v>22900000</v>
      </c>
    </row>
    <row r="4" spans="1:10">
      <c r="A4" s="1" t="s">
        <v>419</v>
      </c>
      <c r="B4">
        <v>31</v>
      </c>
      <c r="C4" s="3">
        <v>7119650</v>
      </c>
      <c r="I4" s="3" t="s">
        <v>12</v>
      </c>
      <c r="J4" s="2">
        <v>7119650</v>
      </c>
    </row>
    <row r="5" spans="1:10">
      <c r="A5" s="1" t="s">
        <v>420</v>
      </c>
      <c r="B5">
        <v>24</v>
      </c>
      <c r="C5" s="3">
        <v>6500000</v>
      </c>
      <c r="I5" s="3" t="s">
        <v>118</v>
      </c>
      <c r="J5" s="2">
        <v>6500000</v>
      </c>
    </row>
    <row r="6" spans="1:10">
      <c r="A6" s="1" t="s">
        <v>421</v>
      </c>
      <c r="B6">
        <v>23</v>
      </c>
      <c r="C6" s="3">
        <v>4294480</v>
      </c>
      <c r="I6" s="3" t="s">
        <v>54</v>
      </c>
      <c r="J6" s="2">
        <v>4294480</v>
      </c>
    </row>
    <row r="7" spans="1:10">
      <c r="A7" s="1" t="s">
        <v>422</v>
      </c>
      <c r="B7">
        <v>20</v>
      </c>
      <c r="C7" s="3">
        <v>4155720</v>
      </c>
      <c r="D7" s="2">
        <v>4855800</v>
      </c>
      <c r="E7" s="2">
        <v>6176578</v>
      </c>
      <c r="I7" s="3" t="s">
        <v>18</v>
      </c>
      <c r="J7" s="2">
        <v>9011520</v>
      </c>
    </row>
    <row r="8" spans="1:10">
      <c r="A8" s="1" t="s">
        <v>423</v>
      </c>
      <c r="B8">
        <v>21</v>
      </c>
      <c r="C8" s="3">
        <v>3819960</v>
      </c>
      <c r="D8" s="2">
        <v>4463640</v>
      </c>
      <c r="E8" s="2">
        <v>5686677</v>
      </c>
      <c r="I8" s="3" t="s">
        <v>18</v>
      </c>
      <c r="J8" s="2">
        <v>8283600</v>
      </c>
    </row>
    <row r="9" spans="1:10">
      <c r="A9" s="1" t="s">
        <v>424</v>
      </c>
      <c r="B9">
        <v>19</v>
      </c>
      <c r="C9" s="3">
        <v>3739920</v>
      </c>
      <c r="D9" s="2">
        <v>4380120</v>
      </c>
      <c r="E9" s="2">
        <v>4588680</v>
      </c>
      <c r="F9" s="2">
        <v>5845978</v>
      </c>
      <c r="I9" s="3" t="s">
        <v>18</v>
      </c>
      <c r="J9" s="2">
        <v>8120040</v>
      </c>
    </row>
    <row r="10" spans="1:10">
      <c r="A10" s="1" t="s">
        <v>425</v>
      </c>
      <c r="B10">
        <v>23</v>
      </c>
      <c r="C10" s="3">
        <v>3382000</v>
      </c>
      <c r="D10" s="2">
        <v>3551100</v>
      </c>
      <c r="I10" s="3" t="s">
        <v>426</v>
      </c>
      <c r="J10" s="2">
        <v>6933100</v>
      </c>
    </row>
    <row r="11" spans="1:10">
      <c r="A11" s="1" t="s">
        <v>427</v>
      </c>
      <c r="B11">
        <v>23</v>
      </c>
      <c r="C11" s="3">
        <v>1621415</v>
      </c>
      <c r="I11" s="3" t="s">
        <v>25</v>
      </c>
      <c r="J11" s="2">
        <v>1621415</v>
      </c>
    </row>
    <row r="12" spans="1:10">
      <c r="A12" s="1" t="s">
        <v>428</v>
      </c>
      <c r="B12">
        <v>24</v>
      </c>
      <c r="C12" s="3">
        <v>1619000</v>
      </c>
      <c r="J12" s="2">
        <v>1619000</v>
      </c>
    </row>
    <row r="13" spans="1:10">
      <c r="A13" s="1" t="s">
        <v>429</v>
      </c>
      <c r="B13">
        <v>21</v>
      </c>
      <c r="C13" s="3">
        <v>1485440</v>
      </c>
      <c r="D13" s="2">
        <v>1559712</v>
      </c>
      <c r="E13" s="2">
        <v>1663861</v>
      </c>
      <c r="F13" s="2">
        <v>1802057</v>
      </c>
      <c r="I13" s="3" t="s">
        <v>118</v>
      </c>
      <c r="J13" s="2">
        <v>3045152</v>
      </c>
    </row>
    <row r="14" spans="1:10">
      <c r="A14" s="1" t="s">
        <v>430</v>
      </c>
      <c r="B14">
        <v>25</v>
      </c>
      <c r="C14" s="3">
        <v>1378242</v>
      </c>
      <c r="D14" s="2">
        <v>1618520</v>
      </c>
      <c r="I14" s="3" t="s">
        <v>25</v>
      </c>
      <c r="J14" s="2">
        <v>2996762</v>
      </c>
    </row>
    <row r="15" spans="1:10">
      <c r="A15" s="1" t="s">
        <v>208</v>
      </c>
      <c r="B15">
        <v>22</v>
      </c>
      <c r="C15" s="3">
        <v>341831</v>
      </c>
      <c r="J15" s="2">
        <v>341831</v>
      </c>
    </row>
    <row r="16" spans="1:10">
      <c r="A16" s="1" t="s">
        <v>431</v>
      </c>
      <c r="B16">
        <v>28</v>
      </c>
      <c r="C16" s="3">
        <v>99290</v>
      </c>
      <c r="J16" s="2">
        <v>99290</v>
      </c>
    </row>
    <row r="17" spans="1:10">
      <c r="A17" s="1" t="s">
        <v>432</v>
      </c>
      <c r="B17">
        <v>24</v>
      </c>
      <c r="C17" s="3">
        <v>42634</v>
      </c>
      <c r="J17" s="2">
        <v>42634</v>
      </c>
    </row>
    <row r="18" spans="1:10">
      <c r="A18" s="1" t="s">
        <v>433</v>
      </c>
      <c r="B18">
        <v>26</v>
      </c>
      <c r="I18" s="3" t="s">
        <v>34</v>
      </c>
    </row>
    <row r="19" spans="1:10">
      <c r="A19" s="1" t="s">
        <v>434</v>
      </c>
      <c r="B19">
        <v>24</v>
      </c>
      <c r="I19" s="3" t="s">
        <v>34</v>
      </c>
    </row>
    <row r="20" spans="1:10">
      <c r="A20" s="1" t="s">
        <v>260</v>
      </c>
      <c r="B20">
        <v>32</v>
      </c>
      <c r="C20" s="3">
        <v>18622514</v>
      </c>
      <c r="J20" s="2">
        <v>18622514</v>
      </c>
    </row>
    <row r="21" spans="1:10">
      <c r="A21" s="1" t="s">
        <v>435</v>
      </c>
      <c r="B21">
        <v>27</v>
      </c>
      <c r="C21" s="3">
        <v>18622514</v>
      </c>
      <c r="J21" s="2">
        <v>18622514</v>
      </c>
    </row>
    <row r="22" spans="1:10">
      <c r="A22" s="1" t="s">
        <v>324</v>
      </c>
      <c r="B22">
        <v>34</v>
      </c>
      <c r="C22" s="3">
        <v>18530000</v>
      </c>
      <c r="D22" s="2">
        <v>6431666</v>
      </c>
      <c r="E22" s="2">
        <v>6431666</v>
      </c>
      <c r="F22" s="2">
        <v>6431666</v>
      </c>
      <c r="J22" s="2">
        <v>37824998</v>
      </c>
    </row>
    <row r="23" spans="1:10">
      <c r="A23" s="1" t="s">
        <v>436</v>
      </c>
      <c r="B23">
        <v>26</v>
      </c>
      <c r="C23" s="3">
        <v>4544400</v>
      </c>
      <c r="J23" s="2">
        <v>4544400</v>
      </c>
    </row>
    <row r="24" spans="1:10">
      <c r="A24" s="1" t="s">
        <v>431</v>
      </c>
      <c r="B24">
        <v>28</v>
      </c>
      <c r="C24" s="3">
        <v>99290</v>
      </c>
      <c r="J24" s="2">
        <v>99290</v>
      </c>
    </row>
    <row r="25" spans="1:10">
      <c r="A25" s="1" t="s">
        <v>208</v>
      </c>
      <c r="B25">
        <v>22</v>
      </c>
      <c r="C25" s="3">
        <v>85458</v>
      </c>
      <c r="J25" s="2">
        <v>85458</v>
      </c>
    </row>
    <row r="26" spans="1:10">
      <c r="A26" s="1" t="s">
        <v>43</v>
      </c>
      <c r="C26" s="3">
        <v>123003758</v>
      </c>
      <c r="D26" s="2">
        <v>26860558</v>
      </c>
      <c r="E26" s="2">
        <v>24547462</v>
      </c>
      <c r="F26" s="2">
        <v>14079701</v>
      </c>
      <c r="J26" s="2">
        <v>162727648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23</v>
      </c>
      <c r="B35" s="5">
        <f>AVERAGE(B3:B30)</f>
        <v>25.086956521739129</v>
      </c>
      <c r="C35" s="6">
        <f>MAX(C3:C30)</f>
        <v>123003758</v>
      </c>
      <c r="D35" s="5">
        <f>_xlfn.STDEV.P(C3:C30)</f>
        <v>25351365.902372278</v>
      </c>
      <c r="E35" s="5">
        <f>KURT(C3:C30)</f>
        <v>18.409473792783899</v>
      </c>
      <c r="F35" s="5">
        <f>LARGE(C3:C30, 2)</f>
        <v>22900000</v>
      </c>
      <c r="G35" s="5">
        <f>COUNTIF(I3:I30, "Two-Way Contract")</f>
        <v>2</v>
      </c>
      <c r="H35" s="6">
        <f>MAX(J3:J30)</f>
        <v>162727648</v>
      </c>
      <c r="I35" s="6">
        <f>C35/A35</f>
        <v>5347989.4782608692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C1B8-7877-4DD5-B58F-B557933405A7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437</v>
      </c>
      <c r="B3">
        <v>30</v>
      </c>
      <c r="C3" s="3">
        <v>35654150</v>
      </c>
      <c r="D3" s="2">
        <v>38178000</v>
      </c>
      <c r="E3" s="2">
        <v>41006000</v>
      </c>
      <c r="F3" s="2">
        <v>43848000</v>
      </c>
      <c r="G3" s="2">
        <v>46662000</v>
      </c>
      <c r="I3" s="3" t="s">
        <v>14</v>
      </c>
      <c r="J3" s="2">
        <v>35654150</v>
      </c>
    </row>
    <row r="4" spans="1:10">
      <c r="A4" s="1" t="s">
        <v>438</v>
      </c>
      <c r="B4">
        <v>29</v>
      </c>
      <c r="C4" s="3">
        <v>30560700</v>
      </c>
      <c r="D4" s="2">
        <v>33005556</v>
      </c>
      <c r="E4" s="2">
        <v>35450412</v>
      </c>
      <c r="F4" s="2">
        <v>37895268</v>
      </c>
      <c r="I4" s="3" t="s">
        <v>439</v>
      </c>
      <c r="J4" s="2">
        <v>30560700</v>
      </c>
    </row>
    <row r="5" spans="1:10">
      <c r="A5" s="1" t="s">
        <v>440</v>
      </c>
      <c r="B5">
        <v>25</v>
      </c>
      <c r="C5" s="3">
        <v>24157304</v>
      </c>
      <c r="D5" s="2">
        <v>25842697</v>
      </c>
      <c r="E5" s="2">
        <v>27528090</v>
      </c>
      <c r="I5" s="3" t="s">
        <v>18</v>
      </c>
      <c r="J5" s="2">
        <v>77528091</v>
      </c>
    </row>
    <row r="6" spans="1:10">
      <c r="A6" s="1" t="s">
        <v>441</v>
      </c>
      <c r="B6">
        <v>25</v>
      </c>
      <c r="C6" s="3">
        <v>15500000</v>
      </c>
      <c r="D6" s="2">
        <v>15500000</v>
      </c>
      <c r="E6" s="2">
        <v>15500000</v>
      </c>
      <c r="I6" s="3" t="s">
        <v>18</v>
      </c>
      <c r="J6" s="2">
        <v>46500000</v>
      </c>
    </row>
    <row r="7" spans="1:10">
      <c r="A7" s="1" t="s">
        <v>442</v>
      </c>
      <c r="B7">
        <v>27</v>
      </c>
      <c r="C7" s="3">
        <v>10000000</v>
      </c>
      <c r="D7" s="2">
        <v>10740741</v>
      </c>
      <c r="I7" s="3" t="s">
        <v>14</v>
      </c>
      <c r="J7" s="2">
        <v>20740741</v>
      </c>
    </row>
    <row r="8" spans="1:10">
      <c r="A8" s="1" t="s">
        <v>443</v>
      </c>
      <c r="B8">
        <v>25</v>
      </c>
      <c r="C8" s="3">
        <v>8653847</v>
      </c>
      <c r="D8" s="2">
        <v>9346153</v>
      </c>
      <c r="E8" s="2">
        <v>9346153</v>
      </c>
      <c r="J8" s="2">
        <v>8653847</v>
      </c>
    </row>
    <row r="9" spans="1:10">
      <c r="A9" s="1" t="s">
        <v>444</v>
      </c>
      <c r="B9">
        <v>30</v>
      </c>
      <c r="C9" s="3">
        <v>5451600</v>
      </c>
      <c r="D9" s="2">
        <v>5711200</v>
      </c>
      <c r="I9" s="3" t="s">
        <v>118</v>
      </c>
      <c r="J9" s="2">
        <v>11162800</v>
      </c>
    </row>
    <row r="10" spans="1:10">
      <c r="A10" s="1" t="s">
        <v>445</v>
      </c>
      <c r="B10">
        <v>35</v>
      </c>
      <c r="C10" s="3">
        <v>2393887</v>
      </c>
      <c r="I10" s="3" t="s">
        <v>25</v>
      </c>
      <c r="J10" s="2">
        <v>2393887</v>
      </c>
    </row>
    <row r="11" spans="1:10">
      <c r="A11" s="1" t="s">
        <v>446</v>
      </c>
      <c r="B11">
        <v>21</v>
      </c>
      <c r="C11" s="3">
        <v>2118840</v>
      </c>
      <c r="D11" s="2">
        <v>2475840</v>
      </c>
      <c r="E11" s="2">
        <v>3944013</v>
      </c>
      <c r="I11" s="3" t="s">
        <v>18</v>
      </c>
      <c r="J11" s="2">
        <v>4594680</v>
      </c>
    </row>
    <row r="12" spans="1:10">
      <c r="A12" s="1" t="s">
        <v>447</v>
      </c>
      <c r="B12">
        <v>25</v>
      </c>
      <c r="C12" s="3">
        <v>1757429</v>
      </c>
      <c r="I12" s="3" t="s">
        <v>25</v>
      </c>
      <c r="J12" s="2">
        <v>1757429</v>
      </c>
    </row>
    <row r="13" spans="1:10">
      <c r="A13" s="1" t="s">
        <v>448</v>
      </c>
      <c r="B13">
        <v>25</v>
      </c>
      <c r="C13" s="3">
        <v>1378242</v>
      </c>
      <c r="D13" s="2">
        <v>1618520</v>
      </c>
      <c r="E13" s="2">
        <v>1752950</v>
      </c>
      <c r="J13" s="2">
        <v>2996762</v>
      </c>
    </row>
    <row r="14" spans="1:10">
      <c r="A14" s="1" t="s">
        <v>449</v>
      </c>
      <c r="B14">
        <v>20</v>
      </c>
      <c r="C14" s="3">
        <v>838464</v>
      </c>
      <c r="D14" s="2">
        <v>1416852</v>
      </c>
      <c r="E14" s="2">
        <v>1663861</v>
      </c>
      <c r="I14" s="3" t="s">
        <v>118</v>
      </c>
      <c r="J14" s="2">
        <v>2255316</v>
      </c>
    </row>
    <row r="15" spans="1:10">
      <c r="A15" s="1" t="s">
        <v>415</v>
      </c>
      <c r="B15">
        <v>29</v>
      </c>
      <c r="C15" s="3">
        <v>573295</v>
      </c>
      <c r="I15" s="3" t="s">
        <v>12</v>
      </c>
      <c r="J15" s="2">
        <v>573295</v>
      </c>
    </row>
    <row r="16" spans="1:10">
      <c r="A16" s="1" t="s">
        <v>450</v>
      </c>
      <c r="B16">
        <v>25</v>
      </c>
      <c r="C16" s="3">
        <v>151587</v>
      </c>
      <c r="D16" s="2">
        <v>1416852</v>
      </c>
      <c r="J16" s="2">
        <v>151587</v>
      </c>
    </row>
    <row r="17" spans="1:10">
      <c r="A17" s="1" t="s">
        <v>451</v>
      </c>
      <c r="B17">
        <v>24</v>
      </c>
      <c r="I17" s="3" t="s">
        <v>34</v>
      </c>
    </row>
    <row r="18" spans="1:10">
      <c r="A18" s="1" t="s">
        <v>291</v>
      </c>
      <c r="B18">
        <v>22</v>
      </c>
      <c r="I18" s="3" t="s">
        <v>34</v>
      </c>
    </row>
    <row r="19" spans="1:10">
      <c r="A19" s="1" t="s">
        <v>452</v>
      </c>
      <c r="B19">
        <v>25</v>
      </c>
      <c r="C19" s="3">
        <v>5455236</v>
      </c>
      <c r="J19" s="2">
        <v>5455236</v>
      </c>
    </row>
    <row r="20" spans="1:10">
      <c r="A20" s="1" t="s">
        <v>453</v>
      </c>
      <c r="B20">
        <v>31</v>
      </c>
      <c r="C20" s="3">
        <v>999200</v>
      </c>
      <c r="D20" s="2">
        <v>999200</v>
      </c>
      <c r="E20" s="2">
        <v>999200</v>
      </c>
      <c r="F20" s="2">
        <v>999200</v>
      </c>
      <c r="G20" s="2">
        <v>999200</v>
      </c>
      <c r="J20" s="2">
        <v>4996000</v>
      </c>
    </row>
    <row r="21" spans="1:10">
      <c r="A21" s="1" t="s">
        <v>454</v>
      </c>
      <c r="B21">
        <v>29</v>
      </c>
      <c r="C21" s="3">
        <v>85458</v>
      </c>
      <c r="J21" s="2">
        <v>85458</v>
      </c>
    </row>
    <row r="22" spans="1:10">
      <c r="A22" s="1" t="s">
        <v>455</v>
      </c>
      <c r="B22">
        <v>27</v>
      </c>
      <c r="C22" s="3">
        <v>47371</v>
      </c>
      <c r="J22" s="2">
        <v>47371</v>
      </c>
    </row>
    <row r="23" spans="1:10">
      <c r="A23" s="1" t="s">
        <v>43</v>
      </c>
      <c r="C23" s="3">
        <v>145776610</v>
      </c>
      <c r="D23" s="2">
        <v>146251611</v>
      </c>
      <c r="E23" s="2">
        <v>137190679</v>
      </c>
      <c r="F23" s="2">
        <v>82742468</v>
      </c>
      <c r="G23" s="2">
        <v>47661200</v>
      </c>
      <c r="J23" s="2">
        <v>256107350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20</v>
      </c>
      <c r="B35" s="5">
        <f>AVERAGE(B3:B30)</f>
        <v>26.45</v>
      </c>
      <c r="C35" s="6">
        <f>MAX(C3:C30)</f>
        <v>145776610</v>
      </c>
      <c r="D35" s="5">
        <f>_xlfn.STDEV.P(C3:C30)</f>
        <v>32490972.690120231</v>
      </c>
      <c r="E35" s="5">
        <f>KURT(C3:C30)</f>
        <v>14.559888137485583</v>
      </c>
      <c r="F35" s="5">
        <f>LARGE(C3:C30, 2)</f>
        <v>35654150</v>
      </c>
      <c r="G35" s="5">
        <f>COUNTIF(I3:I30, "Two-Way Contract")</f>
        <v>2</v>
      </c>
      <c r="H35" s="6">
        <f>MAX(J3:J30)</f>
        <v>256107350</v>
      </c>
      <c r="I35" s="6">
        <f>C35/A35</f>
        <v>7288830.5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3F43-B5F3-412F-8DA5-E792FC3F709A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456</v>
      </c>
      <c r="B3">
        <v>23</v>
      </c>
      <c r="C3" s="3">
        <v>21590909</v>
      </c>
      <c r="D3" s="2">
        <v>19863636</v>
      </c>
      <c r="E3" s="2">
        <v>18136364</v>
      </c>
      <c r="F3" s="2">
        <v>16409091</v>
      </c>
      <c r="J3" s="2">
        <v>76000000</v>
      </c>
    </row>
    <row r="4" spans="1:10">
      <c r="A4" s="1" t="s">
        <v>457</v>
      </c>
      <c r="B4">
        <v>26</v>
      </c>
      <c r="C4" s="3">
        <v>17000000</v>
      </c>
      <c r="D4" s="2">
        <v>17000000</v>
      </c>
      <c r="E4" s="2">
        <v>17000000</v>
      </c>
      <c r="I4" s="3" t="s">
        <v>12</v>
      </c>
      <c r="J4" s="2">
        <v>34000000</v>
      </c>
    </row>
    <row r="5" spans="1:10">
      <c r="A5" s="1" t="s">
        <v>458</v>
      </c>
      <c r="B5">
        <v>33</v>
      </c>
      <c r="C5" s="3">
        <v>16000000</v>
      </c>
      <c r="D5" s="2">
        <v>5573333</v>
      </c>
      <c r="E5" s="2">
        <v>5573333</v>
      </c>
      <c r="F5" s="2">
        <v>5573334</v>
      </c>
      <c r="I5" s="3" t="s">
        <v>12</v>
      </c>
      <c r="J5" s="2">
        <v>32720000</v>
      </c>
    </row>
    <row r="6" spans="1:10">
      <c r="A6" s="1" t="s">
        <v>459</v>
      </c>
      <c r="B6">
        <v>28</v>
      </c>
      <c r="C6" s="3">
        <v>12750000</v>
      </c>
      <c r="I6" s="3" t="s">
        <v>14</v>
      </c>
      <c r="J6" s="2">
        <v>12750000</v>
      </c>
    </row>
    <row r="7" spans="1:10">
      <c r="A7" s="1" t="s">
        <v>460</v>
      </c>
      <c r="B7">
        <v>28</v>
      </c>
      <c r="C7" s="3">
        <v>10500000</v>
      </c>
      <c r="I7" s="3" t="s">
        <v>116</v>
      </c>
      <c r="J7" s="2">
        <v>10500000</v>
      </c>
    </row>
    <row r="8" spans="1:10">
      <c r="A8" s="1" t="s">
        <v>461</v>
      </c>
      <c r="B8">
        <v>21</v>
      </c>
      <c r="C8" s="3">
        <v>8339880</v>
      </c>
      <c r="D8" s="2">
        <v>9745200</v>
      </c>
      <c r="E8" s="2">
        <v>12288697</v>
      </c>
      <c r="I8" s="3" t="s">
        <v>18</v>
      </c>
      <c r="J8" s="2">
        <v>18085080</v>
      </c>
    </row>
    <row r="9" spans="1:10">
      <c r="A9" s="1" t="s">
        <v>462</v>
      </c>
      <c r="B9">
        <v>31</v>
      </c>
      <c r="C9" s="3">
        <v>7250000</v>
      </c>
      <c r="D9" s="2">
        <v>7250000</v>
      </c>
      <c r="I9" s="3" t="s">
        <v>12</v>
      </c>
      <c r="J9" s="2">
        <v>14500000</v>
      </c>
    </row>
    <row r="10" spans="1:10">
      <c r="A10" s="1" t="s">
        <v>463</v>
      </c>
      <c r="B10">
        <v>21</v>
      </c>
      <c r="C10" s="3">
        <v>4969080</v>
      </c>
      <c r="D10" s="2">
        <v>5806440</v>
      </c>
      <c r="E10" s="2">
        <v>7362566</v>
      </c>
      <c r="I10" s="3" t="s">
        <v>18</v>
      </c>
      <c r="J10" s="2">
        <v>10775520</v>
      </c>
    </row>
    <row r="11" spans="1:10">
      <c r="A11" s="1" t="s">
        <v>464</v>
      </c>
      <c r="B11">
        <v>21</v>
      </c>
      <c r="C11" s="3">
        <v>4865040</v>
      </c>
      <c r="D11" s="2">
        <v>5697600</v>
      </c>
      <c r="E11" s="2">
        <v>5969040</v>
      </c>
      <c r="F11" s="2">
        <v>7568742</v>
      </c>
      <c r="I11" s="3" t="s">
        <v>18</v>
      </c>
      <c r="J11" s="2">
        <v>24100422</v>
      </c>
    </row>
    <row r="12" spans="1:10">
      <c r="A12" s="1" t="s">
        <v>465</v>
      </c>
      <c r="B12">
        <v>26</v>
      </c>
      <c r="C12" s="3">
        <v>2639314</v>
      </c>
      <c r="I12" s="3" t="s">
        <v>22</v>
      </c>
      <c r="J12" s="2">
        <v>2639314</v>
      </c>
    </row>
    <row r="13" spans="1:10">
      <c r="A13" s="1" t="s">
        <v>466</v>
      </c>
      <c r="B13">
        <v>25</v>
      </c>
      <c r="C13" s="3">
        <v>2416222</v>
      </c>
      <c r="I13" s="3" t="s">
        <v>22</v>
      </c>
      <c r="J13" s="2">
        <v>2416222</v>
      </c>
    </row>
    <row r="14" spans="1:10">
      <c r="A14" s="1" t="s">
        <v>467</v>
      </c>
      <c r="B14">
        <v>24</v>
      </c>
      <c r="C14" s="3">
        <v>1378242</v>
      </c>
      <c r="D14" s="2">
        <v>1618520</v>
      </c>
      <c r="J14" s="2">
        <v>2996762</v>
      </c>
    </row>
    <row r="15" spans="1:10">
      <c r="A15" s="1" t="s">
        <v>468</v>
      </c>
      <c r="B15">
        <v>26</v>
      </c>
      <c r="C15" s="3">
        <v>1378242</v>
      </c>
      <c r="I15" s="3" t="s">
        <v>25</v>
      </c>
      <c r="J15" s="2">
        <v>1378242</v>
      </c>
    </row>
    <row r="16" spans="1:10">
      <c r="A16" s="1" t="s">
        <v>469</v>
      </c>
      <c r="B16">
        <v>22</v>
      </c>
      <c r="C16" s="3">
        <v>1050000</v>
      </c>
      <c r="D16" s="2">
        <v>1416852</v>
      </c>
      <c r="E16" s="2">
        <v>1663861</v>
      </c>
      <c r="I16" s="3" t="s">
        <v>118</v>
      </c>
      <c r="J16" s="2">
        <v>2466852</v>
      </c>
    </row>
    <row r="17" spans="1:10">
      <c r="A17" s="1" t="s">
        <v>107</v>
      </c>
      <c r="B17">
        <v>27</v>
      </c>
      <c r="C17" s="3">
        <v>99290</v>
      </c>
      <c r="J17" s="2">
        <v>99290</v>
      </c>
    </row>
    <row r="18" spans="1:10">
      <c r="A18" s="1" t="s">
        <v>470</v>
      </c>
      <c r="B18">
        <v>26</v>
      </c>
      <c r="I18" s="3" t="s">
        <v>34</v>
      </c>
    </row>
    <row r="19" spans="1:10">
      <c r="A19" s="1" t="s">
        <v>471</v>
      </c>
      <c r="B19">
        <v>23</v>
      </c>
      <c r="I19" s="3" t="s">
        <v>34</v>
      </c>
    </row>
    <row r="20" spans="1:10">
      <c r="A20" s="1" t="s">
        <v>122</v>
      </c>
      <c r="B20">
        <v>29</v>
      </c>
      <c r="C20" s="3">
        <v>1000000</v>
      </c>
      <c r="J20" s="2">
        <v>1000000</v>
      </c>
    </row>
    <row r="21" spans="1:10">
      <c r="A21" s="1" t="s">
        <v>472</v>
      </c>
      <c r="B21">
        <v>23</v>
      </c>
      <c r="C21" s="3">
        <v>838464</v>
      </c>
      <c r="J21" s="2">
        <v>838464</v>
      </c>
    </row>
    <row r="22" spans="1:10">
      <c r="A22" s="1" t="s">
        <v>473</v>
      </c>
      <c r="B22">
        <v>35</v>
      </c>
      <c r="C22" s="3">
        <v>333333</v>
      </c>
      <c r="D22" s="2">
        <v>333333</v>
      </c>
      <c r="J22" s="2">
        <v>666666</v>
      </c>
    </row>
    <row r="23" spans="1:10">
      <c r="A23" s="1" t="s">
        <v>107</v>
      </c>
      <c r="B23">
        <v>27</v>
      </c>
      <c r="C23" s="3">
        <v>198580</v>
      </c>
      <c r="J23" s="2">
        <v>198580</v>
      </c>
    </row>
    <row r="24" spans="1:10">
      <c r="A24" s="1" t="s">
        <v>43</v>
      </c>
      <c r="C24" s="3">
        <v>114596596</v>
      </c>
      <c r="D24" s="2">
        <v>74304914</v>
      </c>
      <c r="E24" s="2">
        <v>67993861</v>
      </c>
      <c r="F24" s="2">
        <v>29551167</v>
      </c>
      <c r="J24" s="2">
        <v>248131414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21</v>
      </c>
      <c r="B35" s="5">
        <f>AVERAGE(B3:B30)</f>
        <v>25.952380952380953</v>
      </c>
      <c r="C35" s="6">
        <f>MAX(C3:C30)</f>
        <v>114596596</v>
      </c>
      <c r="D35" s="5">
        <f>_xlfn.STDEV.P(C3:C30)</f>
        <v>24474404.289371528</v>
      </c>
      <c r="E35" s="5">
        <f>KURT(C3:C30)</f>
        <v>17.045431222836488</v>
      </c>
      <c r="F35" s="5">
        <f>LARGE(C3:C30, 2)</f>
        <v>21590909</v>
      </c>
      <c r="G35" s="5">
        <f>COUNTIF(I3:I30, "Two-Way Contract")</f>
        <v>2</v>
      </c>
      <c r="H35" s="6">
        <f>MAX(J3:J30)</f>
        <v>248131414</v>
      </c>
      <c r="I35" s="6">
        <f>C35/A35</f>
        <v>5456980.7619047621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4FCE-C4A0-48B1-B1AD-81D5C95F74E4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474</v>
      </c>
      <c r="B3">
        <v>25</v>
      </c>
      <c r="C3" s="3">
        <v>25467250</v>
      </c>
      <c r="D3" s="2">
        <v>27270000</v>
      </c>
      <c r="E3" s="2">
        <v>29290000</v>
      </c>
      <c r="F3" s="2">
        <v>31310000</v>
      </c>
      <c r="G3" s="2">
        <v>33330000</v>
      </c>
      <c r="I3" s="3" t="s">
        <v>18</v>
      </c>
      <c r="J3" s="2">
        <v>25467250</v>
      </c>
    </row>
    <row r="4" spans="1:10">
      <c r="A4" s="1" t="s">
        <v>475</v>
      </c>
      <c r="B4">
        <v>29</v>
      </c>
      <c r="C4" s="3">
        <v>20445779</v>
      </c>
      <c r="I4" s="3" t="s">
        <v>14</v>
      </c>
      <c r="J4" s="2">
        <v>20445779</v>
      </c>
    </row>
    <row r="5" spans="1:10">
      <c r="A5" s="1" t="s">
        <v>476</v>
      </c>
      <c r="B5">
        <v>27</v>
      </c>
      <c r="C5" s="3">
        <v>14800000</v>
      </c>
      <c r="I5" s="3" t="s">
        <v>14</v>
      </c>
      <c r="J5" s="2">
        <v>14800000</v>
      </c>
    </row>
    <row r="6" spans="1:10">
      <c r="A6" s="1" t="s">
        <v>477</v>
      </c>
      <c r="B6">
        <v>35</v>
      </c>
      <c r="C6" s="3">
        <v>12250000</v>
      </c>
      <c r="J6" s="2">
        <v>12250000</v>
      </c>
    </row>
    <row r="7" spans="1:10">
      <c r="A7" s="1" t="s">
        <v>478</v>
      </c>
      <c r="B7">
        <v>30</v>
      </c>
      <c r="C7" s="3">
        <v>7000000</v>
      </c>
      <c r="I7" s="3" t="s">
        <v>12</v>
      </c>
      <c r="J7" s="2">
        <v>7000000</v>
      </c>
    </row>
    <row r="8" spans="1:10">
      <c r="A8" s="1" t="s">
        <v>479</v>
      </c>
      <c r="B8">
        <v>22</v>
      </c>
      <c r="C8" s="3">
        <v>6434520</v>
      </c>
      <c r="D8" s="2">
        <v>8113930</v>
      </c>
      <c r="I8" s="3" t="s">
        <v>22</v>
      </c>
      <c r="J8" s="2">
        <v>14548450</v>
      </c>
    </row>
    <row r="9" spans="1:10">
      <c r="A9" s="1" t="s">
        <v>480</v>
      </c>
      <c r="B9">
        <v>29</v>
      </c>
      <c r="C9" s="3">
        <v>6000000</v>
      </c>
      <c r="D9" s="2">
        <v>1000000</v>
      </c>
      <c r="I9" s="3" t="s">
        <v>16</v>
      </c>
      <c r="J9" s="2">
        <v>6000000</v>
      </c>
    </row>
    <row r="10" spans="1:10">
      <c r="A10" s="1" t="s">
        <v>481</v>
      </c>
      <c r="B10">
        <v>31</v>
      </c>
      <c r="C10" s="3">
        <v>4320500</v>
      </c>
      <c r="I10" s="3" t="s">
        <v>118</v>
      </c>
      <c r="J10" s="2">
        <v>4320500</v>
      </c>
    </row>
    <row r="11" spans="1:10">
      <c r="A11" s="1" t="s">
        <v>482</v>
      </c>
      <c r="B11">
        <v>20</v>
      </c>
      <c r="C11" s="3">
        <v>2611800</v>
      </c>
      <c r="D11" s="2">
        <v>3058800</v>
      </c>
      <c r="E11" s="2">
        <v>3204600</v>
      </c>
      <c r="F11" s="2">
        <v>4915856</v>
      </c>
      <c r="I11" s="3" t="s">
        <v>18</v>
      </c>
      <c r="J11" s="2">
        <v>5670600</v>
      </c>
    </row>
    <row r="12" spans="1:10">
      <c r="A12" s="1" t="s">
        <v>483</v>
      </c>
      <c r="B12">
        <v>32</v>
      </c>
      <c r="C12" s="3">
        <v>2393887</v>
      </c>
      <c r="I12" s="3" t="s">
        <v>25</v>
      </c>
      <c r="J12" s="2">
        <v>2393887</v>
      </c>
    </row>
    <row r="13" spans="1:10">
      <c r="A13" s="1" t="s">
        <v>484</v>
      </c>
      <c r="B13">
        <v>21</v>
      </c>
      <c r="C13" s="3">
        <v>1740000</v>
      </c>
      <c r="I13" s="3" t="s">
        <v>18</v>
      </c>
      <c r="J13" s="2">
        <v>1740000</v>
      </c>
    </row>
    <row r="14" spans="1:10">
      <c r="A14" s="1" t="s">
        <v>485</v>
      </c>
      <c r="B14">
        <v>23</v>
      </c>
      <c r="C14" s="3">
        <v>1690000</v>
      </c>
      <c r="D14" s="2">
        <v>1698450</v>
      </c>
      <c r="E14" s="2">
        <v>1766550</v>
      </c>
      <c r="F14" s="2">
        <v>1845000</v>
      </c>
      <c r="J14" s="2">
        <v>3388450</v>
      </c>
    </row>
    <row r="15" spans="1:10">
      <c r="A15" s="1" t="s">
        <v>486</v>
      </c>
      <c r="B15">
        <v>29</v>
      </c>
      <c r="C15" s="3">
        <v>1621415</v>
      </c>
      <c r="J15" s="2">
        <v>1621415</v>
      </c>
    </row>
    <row r="16" spans="1:10">
      <c r="A16" s="1" t="s">
        <v>487</v>
      </c>
      <c r="B16">
        <v>27</v>
      </c>
      <c r="C16" s="3">
        <v>1600520</v>
      </c>
      <c r="I16" s="3" t="s">
        <v>25</v>
      </c>
      <c r="J16" s="2">
        <v>1600520</v>
      </c>
    </row>
    <row r="17" spans="1:10">
      <c r="A17" s="1" t="s">
        <v>63</v>
      </c>
      <c r="B17">
        <v>29</v>
      </c>
      <c r="C17" s="3">
        <v>59820</v>
      </c>
      <c r="J17" s="2">
        <v>59820</v>
      </c>
    </row>
    <row r="18" spans="1:10">
      <c r="A18" s="1" t="s">
        <v>488</v>
      </c>
      <c r="B18">
        <v>22</v>
      </c>
      <c r="D18" s="2">
        <v>1445697</v>
      </c>
      <c r="E18" s="2">
        <v>1701593</v>
      </c>
      <c r="F18" s="2">
        <v>1846738</v>
      </c>
      <c r="G18" s="2">
        <v>1997718</v>
      </c>
      <c r="I18" s="3" t="s">
        <v>34</v>
      </c>
      <c r="J18" s="2">
        <v>4994028</v>
      </c>
    </row>
    <row r="19" spans="1:10">
      <c r="A19" s="1" t="s">
        <v>489</v>
      </c>
      <c r="B19">
        <v>22</v>
      </c>
      <c r="I19" s="3" t="s">
        <v>34</v>
      </c>
    </row>
    <row r="20" spans="1:10">
      <c r="A20" s="1" t="s">
        <v>490</v>
      </c>
      <c r="B20">
        <v>22</v>
      </c>
      <c r="C20" s="3">
        <v>2667600</v>
      </c>
      <c r="J20" s="2">
        <v>2667600</v>
      </c>
    </row>
    <row r="21" spans="1:10">
      <c r="A21" s="1" t="s">
        <v>491</v>
      </c>
      <c r="B21">
        <v>23</v>
      </c>
      <c r="C21" s="3">
        <v>1569360</v>
      </c>
      <c r="J21" s="2">
        <v>1569360</v>
      </c>
    </row>
    <row r="22" spans="1:10">
      <c r="A22" s="1" t="s">
        <v>492</v>
      </c>
      <c r="B22">
        <v>33</v>
      </c>
      <c r="C22" s="3">
        <v>270496</v>
      </c>
      <c r="J22" s="2">
        <v>270496</v>
      </c>
    </row>
    <row r="23" spans="1:10">
      <c r="A23" s="1" t="s">
        <v>43</v>
      </c>
      <c r="C23" s="3">
        <v>112942947</v>
      </c>
      <c r="D23" s="2">
        <v>42586877</v>
      </c>
      <c r="E23" s="2">
        <v>35962743</v>
      </c>
      <c r="F23" s="2">
        <v>39917594</v>
      </c>
      <c r="G23" s="2">
        <v>35327718</v>
      </c>
      <c r="J23" s="2">
        <v>130808155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20</v>
      </c>
      <c r="B35" s="5">
        <f>AVERAGE(B3:B30)</f>
        <v>26.55</v>
      </c>
      <c r="C35" s="6">
        <f>MAX(C3:C30)</f>
        <v>112942947</v>
      </c>
      <c r="D35" s="5">
        <f>_xlfn.STDEV.P(C3:C30)</f>
        <v>24798851.659183726</v>
      </c>
      <c r="E35" s="5">
        <f>KURT(C3:C30)</f>
        <v>15.66365414654199</v>
      </c>
      <c r="F35" s="5">
        <f>LARGE(C3:C30, 2)</f>
        <v>25467250</v>
      </c>
      <c r="G35" s="5">
        <f>COUNTIF(I3:I30, "Two-Way Contract")</f>
        <v>2</v>
      </c>
      <c r="H35" s="6">
        <f>MAX(J3:J30)</f>
        <v>130808155</v>
      </c>
      <c r="I35" s="6">
        <f>C35/A35</f>
        <v>5647147.3499999996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B1CE-C1F6-4814-BF7A-A88BC51CF5DC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5.42578125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493</v>
      </c>
      <c r="B3">
        <v>27</v>
      </c>
      <c r="C3" s="3">
        <v>19245370</v>
      </c>
      <c r="D3" s="2">
        <v>19245370</v>
      </c>
      <c r="I3" s="3" t="s">
        <v>12</v>
      </c>
      <c r="J3" s="2">
        <v>38490740</v>
      </c>
    </row>
    <row r="4" spans="1:10">
      <c r="A4" s="1" t="s">
        <v>494</v>
      </c>
      <c r="B4">
        <v>25</v>
      </c>
      <c r="C4" s="3">
        <v>11750000</v>
      </c>
      <c r="D4" s="2">
        <v>10810000</v>
      </c>
      <c r="E4" s="2">
        <v>11750000</v>
      </c>
      <c r="F4" s="2">
        <v>12690000</v>
      </c>
      <c r="I4" s="3" t="s">
        <v>18</v>
      </c>
      <c r="J4" s="2">
        <v>11750000</v>
      </c>
    </row>
    <row r="5" spans="1:10">
      <c r="A5" s="1" t="s">
        <v>495</v>
      </c>
      <c r="B5">
        <v>20</v>
      </c>
      <c r="C5" s="3">
        <v>8165160</v>
      </c>
      <c r="D5" s="2">
        <v>9562920</v>
      </c>
      <c r="E5" s="2">
        <v>10018200</v>
      </c>
      <c r="F5" s="2">
        <v>12632950</v>
      </c>
      <c r="I5" s="3" t="s">
        <v>18</v>
      </c>
      <c r="J5" s="2">
        <v>17728080</v>
      </c>
    </row>
    <row r="6" spans="1:10">
      <c r="A6" s="1" t="s">
        <v>496</v>
      </c>
      <c r="B6">
        <v>22</v>
      </c>
      <c r="C6" s="3">
        <v>6041520</v>
      </c>
      <c r="D6" s="2">
        <v>7059480</v>
      </c>
      <c r="E6" s="2">
        <v>8930242</v>
      </c>
      <c r="I6" s="3" t="s">
        <v>18</v>
      </c>
      <c r="J6" s="2">
        <v>6041520</v>
      </c>
    </row>
    <row r="7" spans="1:10">
      <c r="A7" s="1" t="s">
        <v>497</v>
      </c>
      <c r="B7">
        <v>21</v>
      </c>
      <c r="C7" s="3">
        <v>4661280</v>
      </c>
      <c r="I7" s="3" t="s">
        <v>22</v>
      </c>
      <c r="J7" s="2">
        <v>4661280</v>
      </c>
    </row>
    <row r="8" spans="1:10">
      <c r="A8" s="1" t="s">
        <v>498</v>
      </c>
      <c r="B8">
        <v>22</v>
      </c>
      <c r="C8" s="3">
        <v>3552960</v>
      </c>
      <c r="D8" s="2">
        <v>4161000</v>
      </c>
      <c r="E8" s="2">
        <v>4359000</v>
      </c>
      <c r="F8" s="2">
        <v>5557725</v>
      </c>
      <c r="I8" s="3" t="s">
        <v>18</v>
      </c>
      <c r="J8" s="2">
        <v>7713960</v>
      </c>
    </row>
    <row r="9" spans="1:10">
      <c r="A9" s="1" t="s">
        <v>499</v>
      </c>
      <c r="B9">
        <v>22</v>
      </c>
      <c r="C9" s="3">
        <v>3314365</v>
      </c>
      <c r="D9" s="2">
        <v>27250000</v>
      </c>
      <c r="E9" s="2">
        <v>29430000</v>
      </c>
      <c r="F9" s="2">
        <v>31610000</v>
      </c>
      <c r="G9" s="2">
        <v>33790000</v>
      </c>
      <c r="H9" s="3">
        <v>35970000</v>
      </c>
      <c r="I9" s="3" t="s">
        <v>54</v>
      </c>
      <c r="J9" s="2">
        <v>161364365</v>
      </c>
    </row>
    <row r="10" spans="1:10">
      <c r="A10" s="1" t="s">
        <v>500</v>
      </c>
      <c r="B10">
        <v>28</v>
      </c>
      <c r="C10" s="3">
        <v>3258539</v>
      </c>
      <c r="I10" s="3" t="s">
        <v>12</v>
      </c>
      <c r="J10" s="2">
        <v>3258539</v>
      </c>
    </row>
    <row r="11" spans="1:10">
      <c r="A11" s="1" t="s">
        <v>501</v>
      </c>
      <c r="B11">
        <v>23</v>
      </c>
      <c r="C11" s="3">
        <v>3208630</v>
      </c>
      <c r="I11" s="3" t="s">
        <v>54</v>
      </c>
      <c r="J11" s="2">
        <v>3208630</v>
      </c>
    </row>
    <row r="12" spans="1:10">
      <c r="A12" s="1" t="s">
        <v>37</v>
      </c>
      <c r="B12">
        <v>39</v>
      </c>
      <c r="C12" s="3">
        <v>2393887</v>
      </c>
      <c r="I12" s="3" t="s">
        <v>25</v>
      </c>
    </row>
    <row r="13" spans="1:10">
      <c r="A13" s="1" t="s">
        <v>502</v>
      </c>
      <c r="B13">
        <v>25</v>
      </c>
      <c r="C13" s="3">
        <v>1600520</v>
      </c>
      <c r="I13" s="3" t="s">
        <v>12</v>
      </c>
      <c r="J13" s="2">
        <v>1600520</v>
      </c>
    </row>
    <row r="14" spans="1:10">
      <c r="A14" s="1" t="s">
        <v>503</v>
      </c>
      <c r="B14">
        <v>21</v>
      </c>
      <c r="C14" s="3">
        <v>1238464</v>
      </c>
      <c r="D14" s="2">
        <v>1416852</v>
      </c>
      <c r="E14" s="2">
        <v>1663861</v>
      </c>
      <c r="F14" s="2">
        <v>1802057</v>
      </c>
      <c r="J14" s="2">
        <v>2655316</v>
      </c>
    </row>
    <row r="15" spans="1:10">
      <c r="A15" s="1" t="s">
        <v>504</v>
      </c>
      <c r="B15">
        <v>21</v>
      </c>
      <c r="C15" s="3">
        <v>949000</v>
      </c>
      <c r="D15" s="2">
        <v>1416852</v>
      </c>
      <c r="J15" s="2">
        <v>949000</v>
      </c>
    </row>
    <row r="16" spans="1:10">
      <c r="A16" s="1" t="s">
        <v>505</v>
      </c>
      <c r="B16">
        <v>30</v>
      </c>
      <c r="C16" s="3">
        <v>198580</v>
      </c>
      <c r="J16" s="2">
        <v>198580</v>
      </c>
    </row>
    <row r="17" spans="1:10">
      <c r="A17" s="1" t="s">
        <v>168</v>
      </c>
      <c r="B17">
        <v>22</v>
      </c>
      <c r="C17" s="3">
        <v>184746</v>
      </c>
      <c r="J17" s="2">
        <v>184746</v>
      </c>
    </row>
    <row r="18" spans="1:10">
      <c r="A18" s="1" t="s">
        <v>506</v>
      </c>
      <c r="B18">
        <v>25</v>
      </c>
      <c r="I18" s="3" t="s">
        <v>34</v>
      </c>
    </row>
    <row r="19" spans="1:10">
      <c r="A19" s="1" t="s">
        <v>303</v>
      </c>
      <c r="B19">
        <v>36</v>
      </c>
      <c r="C19" s="3">
        <v>13585000</v>
      </c>
      <c r="J19" s="2">
        <v>13585000</v>
      </c>
    </row>
    <row r="20" spans="1:10">
      <c r="A20" s="1" t="s">
        <v>236</v>
      </c>
      <c r="B20">
        <v>26</v>
      </c>
      <c r="C20" s="3">
        <v>12000000</v>
      </c>
      <c r="J20" s="2">
        <v>12000000</v>
      </c>
    </row>
    <row r="21" spans="1:10">
      <c r="A21" s="1" t="s">
        <v>507</v>
      </c>
      <c r="B21">
        <v>31</v>
      </c>
      <c r="C21" s="3">
        <v>7464912</v>
      </c>
      <c r="J21" s="2">
        <v>7464912</v>
      </c>
    </row>
    <row r="22" spans="1:10">
      <c r="A22" s="1" t="s">
        <v>201</v>
      </c>
      <c r="B22">
        <v>31</v>
      </c>
      <c r="C22" s="3">
        <v>6270000</v>
      </c>
      <c r="J22" s="2">
        <v>6270000</v>
      </c>
    </row>
    <row r="23" spans="1:10">
      <c r="A23" s="1" t="s">
        <v>262</v>
      </c>
      <c r="B23">
        <v>24</v>
      </c>
      <c r="C23" s="3">
        <v>1378242</v>
      </c>
      <c r="J23" s="2">
        <v>1378242</v>
      </c>
    </row>
    <row r="24" spans="1:10">
      <c r="A24" s="1" t="s">
        <v>379</v>
      </c>
      <c r="B24">
        <v>28</v>
      </c>
      <c r="C24" s="3">
        <v>456733</v>
      </c>
      <c r="J24" s="2">
        <v>456733</v>
      </c>
    </row>
    <row r="25" spans="1:10">
      <c r="A25" s="1" t="s">
        <v>508</v>
      </c>
      <c r="B25">
        <v>27</v>
      </c>
      <c r="C25" s="3">
        <v>239035</v>
      </c>
      <c r="J25" s="2">
        <v>239035</v>
      </c>
    </row>
    <row r="26" spans="1:10">
      <c r="A26" s="1" t="s">
        <v>509</v>
      </c>
      <c r="B26">
        <v>28</v>
      </c>
      <c r="C26" s="3">
        <v>213949</v>
      </c>
      <c r="J26" s="2">
        <v>213949</v>
      </c>
    </row>
    <row r="27" spans="1:10">
      <c r="A27" s="1" t="s">
        <v>100</v>
      </c>
      <c r="B27">
        <v>25</v>
      </c>
      <c r="C27" s="3">
        <v>50000</v>
      </c>
      <c r="J27" s="2">
        <v>50000</v>
      </c>
    </row>
    <row r="28" spans="1:10">
      <c r="A28" s="1" t="s">
        <v>189</v>
      </c>
      <c r="B28">
        <v>22</v>
      </c>
      <c r="C28" s="3">
        <v>47371</v>
      </c>
      <c r="J28" s="2">
        <v>47371</v>
      </c>
    </row>
    <row r="29" spans="1:10">
      <c r="A29" s="1" t="s">
        <v>168</v>
      </c>
      <c r="B29">
        <v>22</v>
      </c>
      <c r="C29" s="3">
        <v>47371</v>
      </c>
      <c r="J29" s="2">
        <v>47371</v>
      </c>
    </row>
    <row r="30" spans="1:10">
      <c r="A30" s="1" t="s">
        <v>43</v>
      </c>
      <c r="C30" s="3">
        <v>111515634</v>
      </c>
      <c r="D30" s="2">
        <v>80922474</v>
      </c>
      <c r="E30" s="2">
        <v>66151303</v>
      </c>
      <c r="F30" s="2">
        <v>64292732</v>
      </c>
      <c r="G30" s="2">
        <v>33790000</v>
      </c>
      <c r="H30" s="3">
        <v>35970000</v>
      </c>
      <c r="J30" s="2">
        <v>301557889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27</v>
      </c>
      <c r="B35" s="5">
        <f>AVERAGE(B3:B30)</f>
        <v>25.666666666666668</v>
      </c>
      <c r="C35" s="6">
        <f>MAX(C3:C30)</f>
        <v>111515634</v>
      </c>
      <c r="D35" s="5">
        <f>_xlfn.STDEV.P(C3:C30)</f>
        <v>20823668.609200869</v>
      </c>
      <c r="E35" s="5">
        <f>KURT(C3:C30)</f>
        <v>23.801694590178073</v>
      </c>
      <c r="F35" s="5">
        <f>LARGE(C3:C30, 2)</f>
        <v>19245370</v>
      </c>
      <c r="G35" s="5">
        <f>COUNTIF(I3:I30, "Two-Way Contract")</f>
        <v>1</v>
      </c>
      <c r="H35" s="6">
        <f>MAX(J3:J30)</f>
        <v>301557889</v>
      </c>
      <c r="I35" s="6">
        <f>C35/A35</f>
        <v>4130208.6666666665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8D92-A101-4DAB-A29A-13C97A40CC4A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5.42578125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510</v>
      </c>
      <c r="B3">
        <v>29</v>
      </c>
      <c r="C3" s="3">
        <v>27977689</v>
      </c>
      <c r="D3" s="2">
        <v>29802321</v>
      </c>
      <c r="E3" s="2">
        <v>31626953</v>
      </c>
      <c r="F3" s="2">
        <v>43750000</v>
      </c>
      <c r="G3" s="2">
        <v>47250000</v>
      </c>
      <c r="H3" s="3">
        <v>50750000</v>
      </c>
      <c r="I3" s="3" t="s">
        <v>18</v>
      </c>
      <c r="J3" s="2">
        <v>285406963</v>
      </c>
    </row>
    <row r="4" spans="1:10">
      <c r="A4" s="1" t="s">
        <v>511</v>
      </c>
      <c r="B4">
        <v>27</v>
      </c>
      <c r="C4" s="3">
        <v>25759766</v>
      </c>
      <c r="D4" s="2">
        <v>27556959</v>
      </c>
      <c r="E4" s="2">
        <v>29354152</v>
      </c>
      <c r="I4" s="3" t="s">
        <v>18</v>
      </c>
      <c r="J4" s="2">
        <v>82670877</v>
      </c>
    </row>
    <row r="5" spans="1:10">
      <c r="A5" s="1" t="s">
        <v>512</v>
      </c>
      <c r="B5">
        <v>30</v>
      </c>
      <c r="C5" s="3">
        <v>17868852</v>
      </c>
      <c r="D5" s="2">
        <v>18606557</v>
      </c>
      <c r="I5" s="3" t="s">
        <v>12</v>
      </c>
      <c r="J5" s="2">
        <v>17868852</v>
      </c>
    </row>
    <row r="6" spans="1:10">
      <c r="A6" s="1" t="s">
        <v>513</v>
      </c>
      <c r="B6">
        <v>24</v>
      </c>
      <c r="C6" s="3">
        <v>11111111</v>
      </c>
      <c r="D6" s="2">
        <v>12000000</v>
      </c>
      <c r="E6" s="2">
        <v>12000000</v>
      </c>
      <c r="F6" s="2">
        <v>12000000</v>
      </c>
      <c r="J6" s="2">
        <v>39111111</v>
      </c>
    </row>
    <row r="7" spans="1:10">
      <c r="A7" s="1" t="s">
        <v>514</v>
      </c>
      <c r="B7">
        <v>26</v>
      </c>
      <c r="C7" s="3">
        <v>10837079</v>
      </c>
      <c r="D7" s="2">
        <v>11511234</v>
      </c>
      <c r="I7" s="3" t="s">
        <v>12</v>
      </c>
      <c r="J7" s="2">
        <v>10837079</v>
      </c>
    </row>
    <row r="8" spans="1:10">
      <c r="A8" s="1" t="s">
        <v>515</v>
      </c>
      <c r="B8">
        <v>27</v>
      </c>
      <c r="C8" s="3">
        <v>10595506</v>
      </c>
      <c r="D8" s="2">
        <v>11286515</v>
      </c>
      <c r="I8" s="3" t="s">
        <v>12</v>
      </c>
      <c r="J8" s="2">
        <v>10595506</v>
      </c>
    </row>
    <row r="9" spans="1:10">
      <c r="A9" s="1" t="s">
        <v>516</v>
      </c>
      <c r="B9">
        <v>28</v>
      </c>
      <c r="C9" s="3">
        <v>6957105</v>
      </c>
      <c r="I9" s="3" t="s">
        <v>12</v>
      </c>
      <c r="J9" s="2">
        <v>6957105</v>
      </c>
    </row>
    <row r="10" spans="1:10">
      <c r="A10" s="1" t="s">
        <v>517</v>
      </c>
      <c r="B10">
        <v>21</v>
      </c>
      <c r="C10" s="3">
        <v>3628920</v>
      </c>
      <c r="D10" s="2">
        <v>4240200</v>
      </c>
      <c r="E10" s="2">
        <v>5406255</v>
      </c>
      <c r="I10" s="3" t="s">
        <v>18</v>
      </c>
      <c r="J10" s="2">
        <v>7869120</v>
      </c>
    </row>
    <row r="11" spans="1:10">
      <c r="A11" s="1" t="s">
        <v>518</v>
      </c>
      <c r="B11">
        <v>26</v>
      </c>
      <c r="C11" s="3">
        <v>3472887</v>
      </c>
      <c r="J11" s="2">
        <v>3472887</v>
      </c>
    </row>
    <row r="12" spans="1:10">
      <c r="A12" s="1" t="s">
        <v>519</v>
      </c>
      <c r="B12">
        <v>28</v>
      </c>
      <c r="C12" s="3">
        <v>2795000</v>
      </c>
      <c r="I12" s="3" t="s">
        <v>118</v>
      </c>
      <c r="J12" s="2">
        <v>2795000</v>
      </c>
    </row>
    <row r="13" spans="1:10">
      <c r="A13" s="1" t="s">
        <v>520</v>
      </c>
      <c r="B13">
        <v>20</v>
      </c>
      <c r="C13" s="3">
        <v>1835520</v>
      </c>
      <c r="D13" s="2">
        <v>2149560</v>
      </c>
      <c r="E13" s="2">
        <v>2252040</v>
      </c>
      <c r="F13" s="2">
        <v>3938818</v>
      </c>
      <c r="I13" s="3" t="s">
        <v>18</v>
      </c>
      <c r="J13" s="2">
        <v>3985080</v>
      </c>
    </row>
    <row r="14" spans="1:10">
      <c r="A14" s="1" t="s">
        <v>521</v>
      </c>
      <c r="B14">
        <v>25</v>
      </c>
      <c r="C14" s="3">
        <v>1544951</v>
      </c>
      <c r="I14" s="3" t="s">
        <v>12</v>
      </c>
      <c r="J14" s="2">
        <v>1544951</v>
      </c>
    </row>
    <row r="15" spans="1:10">
      <c r="A15" s="1" t="s">
        <v>522</v>
      </c>
      <c r="B15">
        <v>23</v>
      </c>
      <c r="C15" s="3">
        <v>1544951</v>
      </c>
      <c r="D15" s="2">
        <v>2338847</v>
      </c>
      <c r="I15" s="3" t="s">
        <v>22</v>
      </c>
      <c r="J15" s="2">
        <v>3883798</v>
      </c>
    </row>
    <row r="16" spans="1:10">
      <c r="A16" s="1" t="s">
        <v>523</v>
      </c>
      <c r="B16">
        <v>20</v>
      </c>
      <c r="C16" s="3">
        <v>838464</v>
      </c>
      <c r="D16" s="2">
        <v>1416852</v>
      </c>
      <c r="E16" s="2">
        <v>1663861</v>
      </c>
      <c r="I16" s="3" t="s">
        <v>118</v>
      </c>
      <c r="J16" s="2">
        <v>3919177</v>
      </c>
    </row>
    <row r="17" spans="1:10">
      <c r="A17" s="1" t="s">
        <v>435</v>
      </c>
      <c r="B17">
        <v>27</v>
      </c>
      <c r="C17" s="3">
        <v>653556</v>
      </c>
      <c r="J17" s="2">
        <v>653556</v>
      </c>
    </row>
    <row r="18" spans="1:10">
      <c r="A18" s="1" t="s">
        <v>524</v>
      </c>
      <c r="B18">
        <v>29</v>
      </c>
      <c r="C18" s="3">
        <v>2844429</v>
      </c>
      <c r="D18" s="2">
        <v>2844429</v>
      </c>
      <c r="E18" s="2">
        <v>2844429</v>
      </c>
      <c r="F18" s="2">
        <v>2844429</v>
      </c>
      <c r="G18" s="2">
        <v>2844429</v>
      </c>
      <c r="H18" s="3">
        <v>2844429</v>
      </c>
      <c r="J18" s="2">
        <v>17066574</v>
      </c>
    </row>
    <row r="19" spans="1:10">
      <c r="A19" s="1" t="s">
        <v>525</v>
      </c>
      <c r="B19">
        <v>36</v>
      </c>
      <c r="C19" s="3">
        <v>1913345</v>
      </c>
      <c r="D19" s="2">
        <v>1913345</v>
      </c>
      <c r="E19" s="2">
        <v>1913345</v>
      </c>
      <c r="J19" s="2">
        <v>5740035</v>
      </c>
    </row>
    <row r="20" spans="1:10">
      <c r="A20" s="1" t="s">
        <v>526</v>
      </c>
      <c r="B20">
        <v>29</v>
      </c>
      <c r="C20" s="3">
        <v>333333</v>
      </c>
      <c r="D20" s="2">
        <v>333333</v>
      </c>
      <c r="J20" s="2">
        <v>666666</v>
      </c>
    </row>
    <row r="21" spans="1:10">
      <c r="A21" s="1" t="s">
        <v>43</v>
      </c>
      <c r="C21" s="3">
        <v>132512464</v>
      </c>
      <c r="D21" s="2">
        <v>126000152</v>
      </c>
      <c r="E21" s="2">
        <v>87061035</v>
      </c>
      <c r="F21" s="2">
        <v>62533247</v>
      </c>
      <c r="G21" s="2">
        <v>50094429</v>
      </c>
      <c r="H21" s="3">
        <v>53594429</v>
      </c>
      <c r="J21" s="2">
        <v>505044337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18</v>
      </c>
      <c r="B35" s="5">
        <f>AVERAGE(B3:B30)</f>
        <v>26.388888888888889</v>
      </c>
      <c r="C35" s="6">
        <f>MAX(C3:C30)</f>
        <v>132512464</v>
      </c>
      <c r="D35" s="5">
        <f>_xlfn.STDEV.P(C3:C30)</f>
        <v>29095270.513913762</v>
      </c>
      <c r="E35" s="5">
        <f>KURT(C3:C30)</f>
        <v>15.664376842152794</v>
      </c>
      <c r="F35" s="5">
        <f>LARGE(C3:C30, 2)</f>
        <v>27977689</v>
      </c>
      <c r="G35" s="5">
        <f>COUNTIF(I3:I30, "Two-Way Contract")</f>
        <v>0</v>
      </c>
      <c r="H35" s="6">
        <f>MAX(J3:J30)</f>
        <v>505044337</v>
      </c>
      <c r="I35" s="6">
        <f>C35/A35</f>
        <v>7361803.555555556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7E60-250B-4037-A2A0-1D826AD7A35C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527</v>
      </c>
      <c r="B3">
        <v>27</v>
      </c>
      <c r="C3" s="3">
        <v>24107258</v>
      </c>
      <c r="I3" s="3" t="s">
        <v>12</v>
      </c>
      <c r="J3" s="2">
        <v>24107258</v>
      </c>
    </row>
    <row r="4" spans="1:10">
      <c r="A4" s="1" t="s">
        <v>528</v>
      </c>
      <c r="B4">
        <v>27</v>
      </c>
      <c r="C4" s="3">
        <v>11536515</v>
      </c>
      <c r="I4" s="3" t="s">
        <v>18</v>
      </c>
      <c r="J4" s="2">
        <v>11536515</v>
      </c>
    </row>
    <row r="5" spans="1:10">
      <c r="A5" s="1" t="s">
        <v>529</v>
      </c>
      <c r="B5">
        <v>26</v>
      </c>
      <c r="C5" s="3">
        <v>9000000</v>
      </c>
      <c r="D5" s="2">
        <v>8529386</v>
      </c>
      <c r="I5" s="3" t="s">
        <v>16</v>
      </c>
      <c r="J5" s="2">
        <v>17529386</v>
      </c>
    </row>
    <row r="6" spans="1:10">
      <c r="A6" s="1" t="s">
        <v>530</v>
      </c>
      <c r="B6">
        <v>30</v>
      </c>
      <c r="C6" s="3">
        <v>8739500</v>
      </c>
      <c r="I6" s="3" t="s">
        <v>12</v>
      </c>
      <c r="J6" s="2">
        <v>8739500</v>
      </c>
    </row>
    <row r="7" spans="1:10">
      <c r="A7" s="1" t="s">
        <v>531</v>
      </c>
      <c r="B7">
        <v>20</v>
      </c>
      <c r="C7" s="3">
        <v>7305600</v>
      </c>
      <c r="D7" s="2">
        <v>8556120</v>
      </c>
      <c r="E7" s="2">
        <v>8963640</v>
      </c>
      <c r="F7" s="2">
        <v>11312114</v>
      </c>
      <c r="I7" s="3" t="s">
        <v>18</v>
      </c>
      <c r="J7" s="2">
        <v>15861720</v>
      </c>
    </row>
    <row r="8" spans="1:10">
      <c r="A8" s="1" t="s">
        <v>532</v>
      </c>
      <c r="B8">
        <v>31</v>
      </c>
      <c r="C8" s="3">
        <v>6500000</v>
      </c>
      <c r="D8" s="2">
        <v>6825000</v>
      </c>
      <c r="E8" s="2">
        <v>7150000</v>
      </c>
      <c r="J8" s="2">
        <v>13325000</v>
      </c>
    </row>
    <row r="9" spans="1:10">
      <c r="A9" s="1" t="s">
        <v>533</v>
      </c>
      <c r="B9">
        <v>21</v>
      </c>
      <c r="C9" s="3">
        <v>5470920</v>
      </c>
      <c r="D9" s="2">
        <v>6392760</v>
      </c>
      <c r="E9" s="2">
        <v>8099627</v>
      </c>
      <c r="I9" s="3" t="s">
        <v>18</v>
      </c>
      <c r="J9" s="2">
        <v>11863680</v>
      </c>
    </row>
    <row r="10" spans="1:10">
      <c r="A10" s="1" t="s">
        <v>534</v>
      </c>
      <c r="B10">
        <v>25</v>
      </c>
      <c r="C10" s="3">
        <v>4696875</v>
      </c>
      <c r="I10" s="3" t="s">
        <v>54</v>
      </c>
      <c r="J10" s="2">
        <v>4696875</v>
      </c>
    </row>
    <row r="11" spans="1:10">
      <c r="A11" s="1" t="s">
        <v>535</v>
      </c>
      <c r="B11">
        <v>26</v>
      </c>
      <c r="C11" s="3">
        <v>3833760</v>
      </c>
      <c r="D11" s="2">
        <v>4861208</v>
      </c>
      <c r="I11" s="3" t="s">
        <v>22</v>
      </c>
      <c r="J11" s="2">
        <v>8694968</v>
      </c>
    </row>
    <row r="12" spans="1:10">
      <c r="A12" s="1" t="s">
        <v>536</v>
      </c>
      <c r="B12">
        <v>26</v>
      </c>
      <c r="C12" s="3">
        <v>3000000</v>
      </c>
      <c r="D12" s="2">
        <v>3150000</v>
      </c>
      <c r="I12" s="3" t="s">
        <v>12</v>
      </c>
      <c r="J12" s="2">
        <v>6150000</v>
      </c>
    </row>
    <row r="13" spans="1:10">
      <c r="A13" s="1" t="s">
        <v>537</v>
      </c>
      <c r="B13">
        <v>21</v>
      </c>
      <c r="C13" s="3">
        <v>2207040</v>
      </c>
      <c r="D13" s="2">
        <v>2578800</v>
      </c>
      <c r="E13" s="2">
        <v>3976510</v>
      </c>
      <c r="I13" s="3" t="s">
        <v>18</v>
      </c>
      <c r="J13" s="2">
        <v>4785840</v>
      </c>
    </row>
    <row r="14" spans="1:10">
      <c r="A14" s="1" t="s">
        <v>492</v>
      </c>
      <c r="B14">
        <v>33</v>
      </c>
      <c r="C14" s="3">
        <v>2000000</v>
      </c>
      <c r="J14" s="2">
        <v>2000000</v>
      </c>
    </row>
    <row r="15" spans="1:10">
      <c r="A15" s="1" t="s">
        <v>538</v>
      </c>
      <c r="B15">
        <v>22</v>
      </c>
      <c r="C15" s="3">
        <v>1740000</v>
      </c>
      <c r="D15" s="2">
        <v>2033160</v>
      </c>
      <c r="E15" s="2">
        <v>3665787</v>
      </c>
      <c r="I15" s="3" t="s">
        <v>18</v>
      </c>
      <c r="J15" s="2">
        <v>3773160</v>
      </c>
    </row>
    <row r="16" spans="1:10">
      <c r="A16" s="1" t="s">
        <v>539</v>
      </c>
      <c r="B16">
        <v>25</v>
      </c>
      <c r="C16" s="3">
        <v>1378242</v>
      </c>
      <c r="J16" s="2">
        <v>1378242</v>
      </c>
    </row>
    <row r="17" spans="1:10">
      <c r="A17" s="1" t="s">
        <v>41</v>
      </c>
      <c r="B17">
        <v>23</v>
      </c>
      <c r="C17" s="3">
        <v>47371</v>
      </c>
      <c r="D17" s="2">
        <v>1416852</v>
      </c>
      <c r="J17" s="2">
        <v>47371</v>
      </c>
    </row>
    <row r="18" spans="1:10">
      <c r="A18" s="1" t="s">
        <v>540</v>
      </c>
      <c r="B18">
        <v>22</v>
      </c>
      <c r="I18" s="3" t="s">
        <v>34</v>
      </c>
    </row>
    <row r="19" spans="1:10">
      <c r="A19" s="1" t="s">
        <v>246</v>
      </c>
      <c r="B19">
        <v>24</v>
      </c>
      <c r="I19" s="3" t="s">
        <v>34</v>
      </c>
    </row>
    <row r="20" spans="1:10">
      <c r="A20" s="1" t="s">
        <v>541</v>
      </c>
      <c r="B20">
        <v>26</v>
      </c>
      <c r="C20" s="3">
        <v>5460000</v>
      </c>
      <c r="J20" s="2">
        <v>5460000</v>
      </c>
    </row>
    <row r="21" spans="1:10">
      <c r="A21" s="1" t="s">
        <v>542</v>
      </c>
      <c r="B21">
        <v>39</v>
      </c>
      <c r="C21" s="3">
        <v>2133542</v>
      </c>
      <c r="D21" s="2">
        <v>2133541</v>
      </c>
      <c r="J21" s="2">
        <v>4267083</v>
      </c>
    </row>
    <row r="22" spans="1:10">
      <c r="A22" s="1" t="s">
        <v>543</v>
      </c>
      <c r="B22">
        <v>22</v>
      </c>
      <c r="C22" s="3">
        <v>2000400</v>
      </c>
      <c r="J22" s="2">
        <v>2000400</v>
      </c>
    </row>
    <row r="23" spans="1:10">
      <c r="A23" s="1" t="s">
        <v>32</v>
      </c>
      <c r="B23">
        <v>22</v>
      </c>
      <c r="C23" s="3">
        <v>1544951</v>
      </c>
      <c r="J23" s="2">
        <v>1544951</v>
      </c>
    </row>
    <row r="24" spans="1:10">
      <c r="A24" s="1" t="s">
        <v>544</v>
      </c>
      <c r="B24">
        <v>39</v>
      </c>
      <c r="C24" s="3">
        <v>517219</v>
      </c>
      <c r="J24" s="2">
        <v>517219</v>
      </c>
    </row>
    <row r="25" spans="1:10">
      <c r="A25" s="1" t="s">
        <v>492</v>
      </c>
      <c r="B25">
        <v>33</v>
      </c>
      <c r="C25" s="3">
        <v>270496</v>
      </c>
      <c r="J25" s="2">
        <v>270496</v>
      </c>
    </row>
    <row r="26" spans="1:10">
      <c r="A26" s="1" t="s">
        <v>545</v>
      </c>
      <c r="B26">
        <v>25</v>
      </c>
      <c r="C26" s="3">
        <v>47371</v>
      </c>
      <c r="J26" s="2">
        <v>47371</v>
      </c>
    </row>
    <row r="27" spans="1:10">
      <c r="A27" s="1" t="s">
        <v>43</v>
      </c>
      <c r="C27" s="3">
        <v>103537060</v>
      </c>
      <c r="D27" s="2">
        <v>46476827</v>
      </c>
      <c r="E27" s="2">
        <v>31855564</v>
      </c>
      <c r="F27" s="2">
        <v>11312114</v>
      </c>
      <c r="J27" s="2">
        <v>148597035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24</v>
      </c>
      <c r="B35" s="5">
        <f>AVERAGE(B3:B30)</f>
        <v>26.458333333333332</v>
      </c>
      <c r="C35" s="6">
        <f>MAX(C3:C30)</f>
        <v>103537060</v>
      </c>
      <c r="D35" s="5">
        <f>_xlfn.STDEV.P(C3:C30)</f>
        <v>20802826.785717331</v>
      </c>
      <c r="E35" s="5">
        <f>KURT(C3:C30)</f>
        <v>19.879814578746917</v>
      </c>
      <c r="F35" s="5">
        <f>LARGE(C3:C30, 2)</f>
        <v>24107258</v>
      </c>
      <c r="G35" s="5">
        <f>COUNTIF(I3:I30, "Two-Way Contract")</f>
        <v>2</v>
      </c>
      <c r="H35" s="6">
        <f>MAX(J3:J30)</f>
        <v>148597035</v>
      </c>
      <c r="I35" s="6">
        <f>C35/A35</f>
        <v>4314044.166666667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F9ED-4877-4182-BA93-25D8181B31A4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546</v>
      </c>
      <c r="B3">
        <v>29</v>
      </c>
      <c r="C3" s="3">
        <v>27739975</v>
      </c>
      <c r="D3" s="2">
        <v>27739975</v>
      </c>
      <c r="E3" s="2">
        <v>27739975</v>
      </c>
      <c r="I3" s="3" t="s">
        <v>12</v>
      </c>
      <c r="J3" s="2">
        <v>55479950</v>
      </c>
    </row>
    <row r="4" spans="1:10">
      <c r="A4" s="1" t="s">
        <v>547</v>
      </c>
      <c r="B4">
        <v>33</v>
      </c>
      <c r="C4" s="3">
        <v>22347015</v>
      </c>
      <c r="D4" s="2">
        <v>26000000</v>
      </c>
      <c r="E4" s="2">
        <v>24000000</v>
      </c>
      <c r="I4" s="3" t="s">
        <v>12</v>
      </c>
      <c r="J4" s="2">
        <v>55347015</v>
      </c>
    </row>
    <row r="5" spans="1:10">
      <c r="A5" s="1" t="s">
        <v>548</v>
      </c>
      <c r="B5">
        <v>30</v>
      </c>
      <c r="C5" s="3">
        <v>11571429</v>
      </c>
      <c r="D5" s="2">
        <v>12428571</v>
      </c>
      <c r="E5" s="2">
        <v>13285714</v>
      </c>
      <c r="I5" s="3" t="s">
        <v>14</v>
      </c>
      <c r="J5" s="2">
        <v>37285714</v>
      </c>
    </row>
    <row r="6" spans="1:10">
      <c r="A6" s="1" t="s">
        <v>549</v>
      </c>
      <c r="B6">
        <v>32</v>
      </c>
      <c r="C6" s="3">
        <v>10087200</v>
      </c>
      <c r="I6" s="3" t="s">
        <v>234</v>
      </c>
      <c r="J6" s="2">
        <v>10087200</v>
      </c>
    </row>
    <row r="7" spans="1:10">
      <c r="A7" s="1" t="s">
        <v>550</v>
      </c>
      <c r="B7">
        <v>26</v>
      </c>
      <c r="C7" s="3">
        <v>7000000</v>
      </c>
      <c r="D7" s="2">
        <v>7000000</v>
      </c>
      <c r="I7" s="3" t="s">
        <v>69</v>
      </c>
      <c r="J7" s="2">
        <v>7000000</v>
      </c>
    </row>
    <row r="8" spans="1:10">
      <c r="A8" s="1" t="s">
        <v>551</v>
      </c>
      <c r="B8">
        <v>33</v>
      </c>
      <c r="C8" s="3">
        <v>6153846</v>
      </c>
      <c r="D8" s="2">
        <v>5846154</v>
      </c>
      <c r="I8" s="3" t="s">
        <v>118</v>
      </c>
      <c r="J8" s="2">
        <v>12000000</v>
      </c>
    </row>
    <row r="9" spans="1:10">
      <c r="A9" s="1" t="s">
        <v>552</v>
      </c>
      <c r="B9">
        <v>25</v>
      </c>
      <c r="C9" s="3">
        <v>3125000</v>
      </c>
      <c r="D9" s="2">
        <v>2875000</v>
      </c>
      <c r="I9" s="3" t="s">
        <v>69</v>
      </c>
      <c r="J9" s="2">
        <v>6000000</v>
      </c>
    </row>
    <row r="10" spans="1:10">
      <c r="A10" s="1" t="s">
        <v>553</v>
      </c>
      <c r="B10">
        <v>23</v>
      </c>
      <c r="C10" s="3">
        <v>2947320</v>
      </c>
      <c r="D10" s="2">
        <v>3754886</v>
      </c>
      <c r="I10" s="3" t="s">
        <v>22</v>
      </c>
      <c r="J10" s="2">
        <v>6702206</v>
      </c>
    </row>
    <row r="11" spans="1:10">
      <c r="A11" s="1" t="s">
        <v>554</v>
      </c>
      <c r="B11">
        <v>32</v>
      </c>
      <c r="C11" s="3">
        <v>2500000</v>
      </c>
      <c r="I11" s="3" t="s">
        <v>366</v>
      </c>
      <c r="J11" s="2">
        <v>2500000</v>
      </c>
    </row>
    <row r="12" spans="1:10">
      <c r="A12" s="1" t="s">
        <v>555</v>
      </c>
      <c r="B12">
        <v>20</v>
      </c>
      <c r="C12" s="3">
        <v>2357160</v>
      </c>
      <c r="D12" s="2">
        <v>2760480</v>
      </c>
      <c r="E12" s="2">
        <v>2892000</v>
      </c>
      <c r="F12" s="2">
        <v>4447896</v>
      </c>
      <c r="I12" s="3" t="s">
        <v>18</v>
      </c>
      <c r="J12" s="2">
        <v>5117640</v>
      </c>
    </row>
    <row r="13" spans="1:10">
      <c r="A13" s="1" t="s">
        <v>556</v>
      </c>
      <c r="B13">
        <v>31</v>
      </c>
      <c r="C13" s="3">
        <v>2165481</v>
      </c>
      <c r="J13" s="2">
        <v>2165481</v>
      </c>
    </row>
    <row r="14" spans="1:10">
      <c r="A14" s="1" t="s">
        <v>557</v>
      </c>
      <c r="B14">
        <v>25</v>
      </c>
      <c r="C14" s="3">
        <v>1667160</v>
      </c>
      <c r="D14" s="2">
        <v>1948080</v>
      </c>
      <c r="E14" s="2">
        <v>3516284</v>
      </c>
      <c r="I14" s="3" t="s">
        <v>18</v>
      </c>
      <c r="J14" s="2">
        <v>3615240</v>
      </c>
    </row>
    <row r="15" spans="1:10">
      <c r="A15" s="1" t="s">
        <v>558</v>
      </c>
      <c r="B15">
        <v>22</v>
      </c>
      <c r="C15" s="3">
        <v>1544951</v>
      </c>
      <c r="D15" s="2">
        <v>2321735</v>
      </c>
      <c r="I15" s="3" t="s">
        <v>22</v>
      </c>
      <c r="J15" s="2">
        <v>3866686</v>
      </c>
    </row>
    <row r="16" spans="1:10">
      <c r="A16" s="1" t="s">
        <v>559</v>
      </c>
      <c r="B16">
        <v>22</v>
      </c>
      <c r="C16" s="3">
        <v>838464</v>
      </c>
      <c r="D16" s="2">
        <v>1416852</v>
      </c>
      <c r="E16" s="2">
        <v>1663861</v>
      </c>
      <c r="I16" s="3" t="s">
        <v>118</v>
      </c>
      <c r="J16" s="2">
        <v>2255316</v>
      </c>
    </row>
    <row r="17" spans="1:10">
      <c r="A17" s="1" t="s">
        <v>560</v>
      </c>
      <c r="B17">
        <v>28</v>
      </c>
      <c r="C17" s="3">
        <v>59820</v>
      </c>
      <c r="J17" s="2">
        <v>59820</v>
      </c>
    </row>
    <row r="18" spans="1:10">
      <c r="A18" s="1" t="s">
        <v>267</v>
      </c>
      <c r="B18">
        <v>24</v>
      </c>
      <c r="I18" s="3" t="s">
        <v>145</v>
      </c>
    </row>
    <row r="19" spans="1:10">
      <c r="A19" s="1" t="s">
        <v>561</v>
      </c>
      <c r="B19">
        <v>22</v>
      </c>
      <c r="I19" s="3" t="s">
        <v>34</v>
      </c>
    </row>
    <row r="20" spans="1:10">
      <c r="A20" s="1" t="s">
        <v>372</v>
      </c>
      <c r="B20">
        <v>39</v>
      </c>
      <c r="C20" s="3">
        <v>15100000</v>
      </c>
      <c r="D20" s="2">
        <v>5100000</v>
      </c>
      <c r="J20" s="2">
        <v>20200000</v>
      </c>
    </row>
    <row r="21" spans="1:10">
      <c r="A21" s="1" t="s">
        <v>562</v>
      </c>
      <c r="B21">
        <v>41</v>
      </c>
      <c r="C21" s="3">
        <v>2500000</v>
      </c>
      <c r="J21" s="2">
        <v>2500000</v>
      </c>
    </row>
    <row r="22" spans="1:10">
      <c r="A22" s="1" t="s">
        <v>563</v>
      </c>
      <c r="B22">
        <v>43</v>
      </c>
      <c r="C22" s="3">
        <v>1881250</v>
      </c>
      <c r="J22" s="2">
        <v>1881250</v>
      </c>
    </row>
    <row r="23" spans="1:10">
      <c r="A23" s="1" t="s">
        <v>43</v>
      </c>
      <c r="C23" s="3">
        <v>121586071</v>
      </c>
      <c r="D23" s="2">
        <v>99191733</v>
      </c>
      <c r="E23" s="2">
        <v>73097834</v>
      </c>
      <c r="F23" s="2">
        <v>4447896</v>
      </c>
      <c r="J23" s="2">
        <v>234063518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20</v>
      </c>
      <c r="B35" s="5">
        <f>AVERAGE(B3:B30)</f>
        <v>29</v>
      </c>
      <c r="C35" s="6">
        <f>MAX(C3:C30)</f>
        <v>121586071</v>
      </c>
      <c r="D35" s="5">
        <f>_xlfn.STDEV.P(C3:C30)</f>
        <v>26696106.852436576</v>
      </c>
      <c r="E35" s="5">
        <f>KURT(C3:C30)</f>
        <v>15.665516621771879</v>
      </c>
      <c r="F35" s="5">
        <f>LARGE(C3:C30, 2)</f>
        <v>27739975</v>
      </c>
      <c r="G35" s="5">
        <f>COUNTIF(I3:I30, "Two-Way Contract")</f>
        <v>2</v>
      </c>
      <c r="H35" s="6">
        <f>MAX(J3:J30)</f>
        <v>234063518</v>
      </c>
      <c r="I35" s="6">
        <f>C35/A35</f>
        <v>6079303.5499999998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BDDA-2256-4CC8-9EAE-62B974151AA8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564</v>
      </c>
      <c r="B3">
        <v>33</v>
      </c>
      <c r="C3" s="3">
        <v>31200000</v>
      </c>
      <c r="D3" s="2">
        <v>33296296</v>
      </c>
      <c r="I3" s="3" t="s">
        <v>14</v>
      </c>
      <c r="J3" s="2">
        <v>64496296</v>
      </c>
    </row>
    <row r="4" spans="1:10">
      <c r="A4" s="1" t="s">
        <v>565</v>
      </c>
      <c r="B4">
        <v>34</v>
      </c>
      <c r="C4" s="3">
        <v>24119025</v>
      </c>
      <c r="D4" s="2">
        <v>25595700</v>
      </c>
      <c r="I4" s="3" t="s">
        <v>14</v>
      </c>
      <c r="J4" s="2">
        <v>49714725</v>
      </c>
    </row>
    <row r="5" spans="1:10">
      <c r="A5" s="1" t="s">
        <v>566</v>
      </c>
      <c r="B5">
        <v>28</v>
      </c>
      <c r="C5" s="3">
        <v>23114067</v>
      </c>
      <c r="I5" s="3" t="s">
        <v>14</v>
      </c>
      <c r="J5" s="2">
        <v>23114067</v>
      </c>
    </row>
    <row r="6" spans="1:10">
      <c r="A6" s="1" t="s">
        <v>567</v>
      </c>
      <c r="B6">
        <v>29</v>
      </c>
      <c r="C6" s="3">
        <v>21666667</v>
      </c>
      <c r="D6" s="2">
        <v>23271604</v>
      </c>
      <c r="I6" s="3" t="s">
        <v>16</v>
      </c>
      <c r="J6" s="2">
        <v>44938271</v>
      </c>
    </row>
    <row r="7" spans="1:10">
      <c r="A7" s="1" t="s">
        <v>568</v>
      </c>
      <c r="B7">
        <v>32</v>
      </c>
      <c r="C7" s="3">
        <v>10000000</v>
      </c>
      <c r="I7" s="3" t="s">
        <v>14</v>
      </c>
      <c r="J7" s="2">
        <v>10000000</v>
      </c>
    </row>
    <row r="8" spans="1:10">
      <c r="A8" s="1" t="s">
        <v>569</v>
      </c>
      <c r="B8">
        <v>26</v>
      </c>
      <c r="C8" s="3">
        <v>9367200</v>
      </c>
      <c r="D8" s="2">
        <v>10116576</v>
      </c>
      <c r="E8" s="2">
        <v>10865952</v>
      </c>
      <c r="F8" s="2">
        <v>11615328</v>
      </c>
      <c r="I8" s="3" t="s">
        <v>12</v>
      </c>
      <c r="J8" s="2">
        <v>30349728</v>
      </c>
    </row>
    <row r="9" spans="1:10">
      <c r="A9" s="1" t="s">
        <v>570</v>
      </c>
      <c r="B9">
        <v>25</v>
      </c>
      <c r="C9" s="3">
        <v>8653847</v>
      </c>
      <c r="D9" s="2">
        <v>9000000</v>
      </c>
      <c r="I9" s="3" t="s">
        <v>14</v>
      </c>
      <c r="J9" s="2">
        <v>17653847</v>
      </c>
    </row>
    <row r="10" spans="1:10">
      <c r="A10" s="1" t="s">
        <v>571</v>
      </c>
      <c r="B10">
        <v>22</v>
      </c>
      <c r="C10" s="3">
        <v>1952760</v>
      </c>
      <c r="D10" s="2">
        <v>2281800</v>
      </c>
      <c r="E10" s="2">
        <v>3872215</v>
      </c>
      <c r="I10" s="3" t="s">
        <v>18</v>
      </c>
      <c r="J10" s="2">
        <v>4234560</v>
      </c>
    </row>
    <row r="11" spans="1:10">
      <c r="A11" s="1" t="s">
        <v>572</v>
      </c>
      <c r="B11">
        <v>25</v>
      </c>
      <c r="C11" s="3">
        <v>1544951</v>
      </c>
      <c r="D11" s="2">
        <v>2351839</v>
      </c>
      <c r="I11" s="3" t="s">
        <v>22</v>
      </c>
      <c r="J11" s="2">
        <v>3896790</v>
      </c>
    </row>
    <row r="12" spans="1:10">
      <c r="A12" s="1" t="s">
        <v>147</v>
      </c>
      <c r="B12">
        <v>23</v>
      </c>
      <c r="C12" s="3">
        <v>786000</v>
      </c>
      <c r="J12" s="2">
        <v>786000</v>
      </c>
    </row>
    <row r="13" spans="1:10">
      <c r="A13" s="1" t="s">
        <v>36</v>
      </c>
      <c r="B13">
        <v>30</v>
      </c>
      <c r="C13" s="3">
        <v>697000</v>
      </c>
      <c r="J13" s="2">
        <v>697000</v>
      </c>
    </row>
    <row r="14" spans="1:10">
      <c r="A14" s="1" t="s">
        <v>573</v>
      </c>
      <c r="B14">
        <v>26</v>
      </c>
      <c r="C14" s="3">
        <v>457418</v>
      </c>
      <c r="D14" s="2">
        <v>1588231</v>
      </c>
      <c r="J14" s="2">
        <v>457418</v>
      </c>
    </row>
    <row r="15" spans="1:10">
      <c r="A15" s="1" t="s">
        <v>574</v>
      </c>
      <c r="B15">
        <v>26</v>
      </c>
      <c r="C15" s="3">
        <v>457418</v>
      </c>
      <c r="D15" s="2">
        <v>1588231</v>
      </c>
      <c r="J15" s="2">
        <v>582418</v>
      </c>
    </row>
    <row r="16" spans="1:10">
      <c r="A16" s="1" t="s">
        <v>376</v>
      </c>
      <c r="B16">
        <v>31</v>
      </c>
      <c r="C16" s="3">
        <v>196724</v>
      </c>
      <c r="J16" s="2">
        <v>196724</v>
      </c>
    </row>
    <row r="17" spans="1:10">
      <c r="A17" s="1" t="s">
        <v>508</v>
      </c>
      <c r="B17">
        <v>27</v>
      </c>
      <c r="C17" s="3">
        <v>17706</v>
      </c>
      <c r="J17" s="2">
        <v>17706</v>
      </c>
    </row>
    <row r="18" spans="1:10">
      <c r="A18" s="1" t="s">
        <v>575</v>
      </c>
      <c r="B18">
        <v>25</v>
      </c>
      <c r="I18" s="3" t="s">
        <v>34</v>
      </c>
    </row>
    <row r="19" spans="1:10">
      <c r="A19" s="1" t="s">
        <v>576</v>
      </c>
      <c r="B19">
        <v>29</v>
      </c>
      <c r="C19" s="3">
        <v>1000000</v>
      </c>
      <c r="D19" s="2">
        <v>1000000</v>
      </c>
      <c r="J19" s="2">
        <v>2000000</v>
      </c>
    </row>
    <row r="20" spans="1:10">
      <c r="A20" s="1" t="s">
        <v>577</v>
      </c>
      <c r="B20">
        <v>28</v>
      </c>
      <c r="C20" s="3">
        <v>800000</v>
      </c>
      <c r="J20" s="2">
        <v>800000</v>
      </c>
    </row>
    <row r="21" spans="1:10">
      <c r="A21" s="1" t="s">
        <v>376</v>
      </c>
      <c r="B21">
        <v>31</v>
      </c>
      <c r="C21" s="3">
        <v>122953</v>
      </c>
      <c r="J21" s="2">
        <v>122953</v>
      </c>
    </row>
    <row r="22" spans="1:10">
      <c r="A22" s="1" t="s">
        <v>508</v>
      </c>
      <c r="B22">
        <v>27</v>
      </c>
      <c r="C22" s="3">
        <v>88531</v>
      </c>
      <c r="J22" s="2">
        <v>88531</v>
      </c>
    </row>
    <row r="23" spans="1:10">
      <c r="A23" s="1" t="s">
        <v>43</v>
      </c>
      <c r="C23" s="3">
        <v>136242267</v>
      </c>
      <c r="D23" s="2">
        <v>110090277</v>
      </c>
      <c r="E23" s="2">
        <v>14738167</v>
      </c>
      <c r="F23" s="2">
        <v>11615328</v>
      </c>
      <c r="J23" s="2">
        <v>254147034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20</v>
      </c>
      <c r="B35" s="5">
        <f>AVERAGE(B3:B30)</f>
        <v>27.85</v>
      </c>
      <c r="C35" s="6">
        <f>MAX(C3:C30)</f>
        <v>136242267</v>
      </c>
      <c r="D35" s="5">
        <f>_xlfn.STDEV.P(C3:C30)</f>
        <v>29732552.748103444</v>
      </c>
      <c r="E35" s="5">
        <f>KURT(C3:C30)</f>
        <v>15.357960322955922</v>
      </c>
      <c r="F35" s="5">
        <f>LARGE(C3:C30, 2)</f>
        <v>31200000</v>
      </c>
      <c r="G35" s="5">
        <f>COUNTIF(I3:I30, "Two-Way Contract")</f>
        <v>1</v>
      </c>
      <c r="H35" s="6">
        <f>MAX(J3:J30)</f>
        <v>254147034</v>
      </c>
      <c r="I35" s="6">
        <f>C35/A35</f>
        <v>6812113.3499999996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5C46-E1A6-4E16-8526-950C039DB4E6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44</v>
      </c>
      <c r="B3">
        <v>29</v>
      </c>
      <c r="C3" s="3">
        <v>31214295</v>
      </c>
      <c r="D3" s="2">
        <v>32700690</v>
      </c>
      <c r="E3" s="2">
        <v>34187085</v>
      </c>
      <c r="I3" s="3" t="s">
        <v>16</v>
      </c>
      <c r="J3" s="2">
        <v>63914985</v>
      </c>
    </row>
    <row r="4" spans="1:10">
      <c r="A4" s="1" t="s">
        <v>45</v>
      </c>
      <c r="B4">
        <v>33</v>
      </c>
      <c r="C4" s="3">
        <v>28928710</v>
      </c>
      <c r="I4" s="3" t="s">
        <v>12</v>
      </c>
      <c r="J4" s="2">
        <v>28928710</v>
      </c>
    </row>
    <row r="5" spans="1:10">
      <c r="A5" s="1" t="s">
        <v>46</v>
      </c>
      <c r="B5">
        <v>27</v>
      </c>
      <c r="C5" s="3">
        <v>20099189</v>
      </c>
      <c r="I5" s="3" t="s">
        <v>14</v>
      </c>
      <c r="J5" s="2">
        <v>20099189</v>
      </c>
    </row>
    <row r="6" spans="1:10">
      <c r="A6" s="1" t="s">
        <v>47</v>
      </c>
      <c r="B6">
        <v>25</v>
      </c>
      <c r="C6" s="3">
        <v>11660716</v>
      </c>
      <c r="D6" s="2">
        <v>12553471</v>
      </c>
      <c r="E6" s="2">
        <v>13446428</v>
      </c>
      <c r="F6" s="2">
        <v>14339285</v>
      </c>
      <c r="J6" s="2">
        <v>51999900</v>
      </c>
    </row>
    <row r="7" spans="1:10">
      <c r="A7" s="1" t="s">
        <v>48</v>
      </c>
      <c r="B7">
        <v>21</v>
      </c>
      <c r="C7" s="3">
        <v>6700800</v>
      </c>
      <c r="D7" s="2">
        <v>7830000</v>
      </c>
      <c r="E7" s="2">
        <v>9897120</v>
      </c>
      <c r="I7" s="3" t="s">
        <v>18</v>
      </c>
      <c r="J7" s="2">
        <v>14530800</v>
      </c>
    </row>
    <row r="8" spans="1:10">
      <c r="A8" s="1" t="s">
        <v>49</v>
      </c>
      <c r="B8">
        <v>29</v>
      </c>
      <c r="C8" s="3">
        <v>5375000</v>
      </c>
      <c r="I8" s="3" t="s">
        <v>14</v>
      </c>
      <c r="J8" s="2">
        <v>5375000</v>
      </c>
    </row>
    <row r="9" spans="1:10">
      <c r="A9" s="1" t="s">
        <v>50</v>
      </c>
      <c r="B9">
        <v>32</v>
      </c>
      <c r="C9" s="3">
        <v>5193600</v>
      </c>
      <c r="D9" s="2">
        <v>5453280</v>
      </c>
      <c r="J9" s="2">
        <v>5193600</v>
      </c>
    </row>
    <row r="10" spans="1:10">
      <c r="A10" s="1" t="s">
        <v>51</v>
      </c>
      <c r="B10">
        <v>22</v>
      </c>
      <c r="C10" s="3">
        <v>5169960</v>
      </c>
      <c r="D10" s="2">
        <v>6534829</v>
      </c>
      <c r="I10" s="3" t="s">
        <v>52</v>
      </c>
      <c r="J10" s="2">
        <v>11704789</v>
      </c>
    </row>
    <row r="11" spans="1:10">
      <c r="A11" s="1" t="s">
        <v>53</v>
      </c>
      <c r="B11">
        <v>25</v>
      </c>
      <c r="C11" s="3">
        <v>3050390</v>
      </c>
      <c r="I11" s="3" t="s">
        <v>54</v>
      </c>
      <c r="J11" s="2">
        <v>3050390</v>
      </c>
    </row>
    <row r="12" spans="1:10">
      <c r="A12" s="1" t="s">
        <v>55</v>
      </c>
      <c r="B12">
        <v>23</v>
      </c>
      <c r="C12" s="3">
        <v>2667600</v>
      </c>
      <c r="D12" s="2">
        <v>3117240</v>
      </c>
      <c r="I12" s="3" t="s">
        <v>18</v>
      </c>
      <c r="J12" s="2">
        <v>5784840</v>
      </c>
    </row>
    <row r="13" spans="1:10">
      <c r="A13" s="1" t="s">
        <v>56</v>
      </c>
      <c r="B13">
        <v>21</v>
      </c>
      <c r="C13" s="3">
        <v>1654440</v>
      </c>
      <c r="D13" s="2">
        <v>1937520</v>
      </c>
      <c r="E13" s="2">
        <v>2029920</v>
      </c>
      <c r="F13" s="2">
        <v>3661976</v>
      </c>
      <c r="I13" s="3" t="s">
        <v>18</v>
      </c>
      <c r="J13" s="2">
        <v>3591960</v>
      </c>
    </row>
    <row r="14" spans="1:10">
      <c r="A14" s="1" t="s">
        <v>57</v>
      </c>
      <c r="B14">
        <v>27</v>
      </c>
      <c r="C14" s="3">
        <v>1378242</v>
      </c>
      <c r="I14" s="3" t="s">
        <v>25</v>
      </c>
      <c r="J14" s="2">
        <v>1378242</v>
      </c>
    </row>
    <row r="15" spans="1:10">
      <c r="A15" s="1" t="s">
        <v>58</v>
      </c>
      <c r="B15">
        <v>24</v>
      </c>
      <c r="C15" s="3">
        <v>1378242</v>
      </c>
      <c r="D15" s="2">
        <v>1618520</v>
      </c>
      <c r="E15" s="2">
        <v>1752950</v>
      </c>
      <c r="J15" s="2">
        <v>2996762</v>
      </c>
    </row>
    <row r="16" spans="1:10">
      <c r="A16" s="1" t="s">
        <v>59</v>
      </c>
      <c r="B16">
        <v>29</v>
      </c>
      <c r="C16" s="3">
        <v>838464</v>
      </c>
      <c r="I16" s="3" t="s">
        <v>25</v>
      </c>
      <c r="J16" s="2">
        <v>838464</v>
      </c>
    </row>
    <row r="17" spans="1:10">
      <c r="A17" s="1" t="s">
        <v>60</v>
      </c>
      <c r="B17">
        <v>31</v>
      </c>
      <c r="C17" s="3">
        <v>17092</v>
      </c>
      <c r="J17" s="2">
        <v>17092</v>
      </c>
    </row>
    <row r="18" spans="1:10">
      <c r="A18" s="1" t="s">
        <v>61</v>
      </c>
      <c r="B18">
        <v>25</v>
      </c>
      <c r="I18" s="3" t="s">
        <v>34</v>
      </c>
    </row>
    <row r="19" spans="1:10">
      <c r="A19" s="1" t="s">
        <v>62</v>
      </c>
      <c r="B19">
        <v>22</v>
      </c>
      <c r="I19" s="3" t="s">
        <v>34</v>
      </c>
    </row>
    <row r="20" spans="1:10">
      <c r="A20" s="1" t="s">
        <v>63</v>
      </c>
      <c r="B20">
        <v>29</v>
      </c>
      <c r="C20" s="3">
        <v>122344</v>
      </c>
      <c r="J20" s="2">
        <v>122344</v>
      </c>
    </row>
    <row r="21" spans="1:10">
      <c r="A21" s="1" t="s">
        <v>64</v>
      </c>
      <c r="B21">
        <v>24</v>
      </c>
      <c r="C21" s="3">
        <v>92857</v>
      </c>
      <c r="D21" s="2">
        <v>92857</v>
      </c>
      <c r="E21" s="2">
        <v>92857</v>
      </c>
      <c r="F21" s="2">
        <v>92857</v>
      </c>
      <c r="G21" s="2">
        <v>92857</v>
      </c>
      <c r="H21" s="3">
        <v>92857</v>
      </c>
      <c r="J21" s="2">
        <v>557142</v>
      </c>
    </row>
    <row r="22" spans="1:10">
      <c r="A22" s="1" t="s">
        <v>43</v>
      </c>
      <c r="C22" s="3">
        <v>125541941</v>
      </c>
      <c r="D22" s="2">
        <v>71838407</v>
      </c>
      <c r="E22" s="2">
        <v>61406360</v>
      </c>
      <c r="F22" s="2">
        <v>18094118</v>
      </c>
      <c r="G22" s="2">
        <v>92857</v>
      </c>
      <c r="H22" s="3">
        <v>92857</v>
      </c>
      <c r="J22" s="2">
        <v>220084209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19</v>
      </c>
      <c r="B35" s="5">
        <f>AVERAGE(B3:B30)</f>
        <v>26.210526315789473</v>
      </c>
      <c r="C35" s="6">
        <f>MAX(C3:C30)</f>
        <v>125541941</v>
      </c>
      <c r="D35" s="5">
        <f>_xlfn.STDEV.P(C3:C30)</f>
        <v>28636334.009103794</v>
      </c>
      <c r="E35" s="5">
        <f>KURT(C3:C30)</f>
        <v>13.674728189028105</v>
      </c>
      <c r="F35" s="5">
        <f>LARGE(C3:C30, 2)</f>
        <v>31214295</v>
      </c>
      <c r="G35" s="5">
        <f>COUNTIF(I3:I30, "Two-Way Contract")</f>
        <v>2</v>
      </c>
      <c r="H35" s="6">
        <f>MAX(J3:J30)</f>
        <v>220084209</v>
      </c>
      <c r="I35" s="6">
        <f>C35/A35</f>
        <v>6607470.5789473681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F2DD-4B6D-4C48-A3AF-D5D2076E1558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578</v>
      </c>
      <c r="B3">
        <v>27</v>
      </c>
      <c r="C3" s="3">
        <v>23241573</v>
      </c>
      <c r="D3" s="2">
        <v>25008427</v>
      </c>
      <c r="E3" s="2">
        <v>26525281</v>
      </c>
      <c r="I3" s="3" t="s">
        <v>18</v>
      </c>
      <c r="J3" s="2">
        <v>74775281</v>
      </c>
    </row>
    <row r="4" spans="1:10">
      <c r="A4" s="1" t="s">
        <v>579</v>
      </c>
      <c r="B4">
        <v>28</v>
      </c>
      <c r="C4" s="3">
        <v>16900000</v>
      </c>
      <c r="D4" s="2">
        <v>16900000</v>
      </c>
      <c r="J4" s="2">
        <v>16000000</v>
      </c>
    </row>
    <row r="5" spans="1:10">
      <c r="A5" s="1" t="s">
        <v>580</v>
      </c>
      <c r="B5">
        <v>28</v>
      </c>
      <c r="C5" s="3">
        <v>14975000</v>
      </c>
      <c r="I5" s="3" t="s">
        <v>18</v>
      </c>
      <c r="J5" s="2">
        <v>14975000</v>
      </c>
    </row>
    <row r="6" spans="1:10">
      <c r="A6" s="1" t="s">
        <v>581</v>
      </c>
      <c r="B6">
        <v>31</v>
      </c>
      <c r="C6" s="3">
        <v>13045455</v>
      </c>
      <c r="D6" s="2">
        <v>11954546</v>
      </c>
      <c r="E6" s="2">
        <v>10863637</v>
      </c>
      <c r="I6" s="3" t="s">
        <v>14</v>
      </c>
      <c r="J6" s="2">
        <v>35863638</v>
      </c>
    </row>
    <row r="7" spans="1:10">
      <c r="A7" s="1" t="s">
        <v>582</v>
      </c>
      <c r="B7">
        <v>24</v>
      </c>
      <c r="C7" s="3">
        <v>9600000</v>
      </c>
      <c r="D7" s="2">
        <v>9600000</v>
      </c>
      <c r="E7" s="2">
        <v>9600000</v>
      </c>
      <c r="I7" s="3" t="s">
        <v>12</v>
      </c>
      <c r="J7" s="2">
        <v>27300000</v>
      </c>
    </row>
    <row r="8" spans="1:10">
      <c r="A8" s="1" t="s">
        <v>583</v>
      </c>
      <c r="B8">
        <v>38</v>
      </c>
      <c r="C8" s="3">
        <v>7560000</v>
      </c>
      <c r="D8" s="2">
        <v>3440000</v>
      </c>
      <c r="I8" s="3" t="s">
        <v>14</v>
      </c>
      <c r="J8" s="2">
        <v>7560000</v>
      </c>
    </row>
    <row r="9" spans="1:10">
      <c r="A9" s="1" t="s">
        <v>584</v>
      </c>
      <c r="B9">
        <v>29</v>
      </c>
      <c r="C9" s="3">
        <v>7305825</v>
      </c>
      <c r="D9" s="2">
        <v>7815533</v>
      </c>
      <c r="I9" s="3" t="s">
        <v>14</v>
      </c>
      <c r="J9" s="2">
        <v>7305825</v>
      </c>
    </row>
    <row r="10" spans="1:10">
      <c r="A10" s="1" t="s">
        <v>585</v>
      </c>
      <c r="B10">
        <v>35</v>
      </c>
      <c r="C10" s="3">
        <v>5250000</v>
      </c>
      <c r="I10" s="3" t="s">
        <v>16</v>
      </c>
      <c r="J10" s="2">
        <v>5250000</v>
      </c>
    </row>
    <row r="11" spans="1:10">
      <c r="A11" s="1" t="s">
        <v>586</v>
      </c>
      <c r="B11">
        <v>32</v>
      </c>
      <c r="C11" s="3">
        <v>3360000</v>
      </c>
      <c r="I11" s="3" t="s">
        <v>20</v>
      </c>
      <c r="J11" s="2">
        <v>3360000</v>
      </c>
    </row>
    <row r="12" spans="1:10">
      <c r="A12" s="1" t="s">
        <v>587</v>
      </c>
      <c r="B12">
        <v>22</v>
      </c>
      <c r="C12" s="3">
        <v>3111480</v>
      </c>
      <c r="D12" s="2">
        <v>3635760</v>
      </c>
      <c r="E12" s="2">
        <v>5195501</v>
      </c>
      <c r="I12" s="3" t="s">
        <v>18</v>
      </c>
      <c r="J12" s="2">
        <v>6747240</v>
      </c>
    </row>
    <row r="13" spans="1:10">
      <c r="A13" s="1" t="s">
        <v>588</v>
      </c>
      <c r="B13">
        <v>27</v>
      </c>
      <c r="C13" s="3">
        <v>2150000</v>
      </c>
      <c r="J13" s="2">
        <v>2150000</v>
      </c>
    </row>
    <row r="14" spans="1:10">
      <c r="A14" s="1" t="s">
        <v>589</v>
      </c>
      <c r="B14">
        <v>23</v>
      </c>
      <c r="C14" s="3">
        <v>2074320</v>
      </c>
      <c r="D14" s="2">
        <v>2429400</v>
      </c>
      <c r="E14" s="2">
        <v>2545320</v>
      </c>
      <c r="F14" s="2">
        <v>4054695</v>
      </c>
      <c r="I14" s="3" t="s">
        <v>18</v>
      </c>
      <c r="J14" s="2">
        <v>2074320</v>
      </c>
    </row>
    <row r="15" spans="1:10">
      <c r="A15" s="1" t="s">
        <v>590</v>
      </c>
      <c r="B15">
        <v>21</v>
      </c>
      <c r="C15" s="3">
        <v>1679520</v>
      </c>
      <c r="D15" s="2">
        <v>1962360</v>
      </c>
      <c r="E15" s="2">
        <v>3542060</v>
      </c>
      <c r="I15" s="3" t="s">
        <v>18</v>
      </c>
      <c r="J15" s="2">
        <v>3641880</v>
      </c>
    </row>
    <row r="16" spans="1:10">
      <c r="A16" s="1" t="s">
        <v>591</v>
      </c>
      <c r="B16">
        <v>26</v>
      </c>
      <c r="C16" s="3">
        <v>1512601</v>
      </c>
      <c r="D16" s="2">
        <v>1645357</v>
      </c>
      <c r="E16" s="2">
        <v>1783557</v>
      </c>
      <c r="J16" s="2">
        <v>1512601</v>
      </c>
    </row>
    <row r="17" spans="1:10">
      <c r="A17" s="1" t="s">
        <v>592</v>
      </c>
      <c r="B17">
        <v>26</v>
      </c>
      <c r="C17" s="3">
        <v>1378242</v>
      </c>
      <c r="D17" s="2">
        <v>1618520</v>
      </c>
      <c r="I17" s="3" t="s">
        <v>16</v>
      </c>
      <c r="J17" s="2">
        <v>1378242</v>
      </c>
    </row>
    <row r="18" spans="1:10">
      <c r="A18" s="1" t="s">
        <v>593</v>
      </c>
      <c r="B18">
        <v>25</v>
      </c>
      <c r="I18" s="3" t="s">
        <v>34</v>
      </c>
    </row>
    <row r="19" spans="1:10">
      <c r="A19" s="1" t="s">
        <v>594</v>
      </c>
      <c r="B19">
        <v>25</v>
      </c>
      <c r="I19" s="3" t="s">
        <v>34</v>
      </c>
    </row>
    <row r="20" spans="1:10">
      <c r="A20" s="1" t="s">
        <v>43</v>
      </c>
      <c r="C20" s="3">
        <v>113144016</v>
      </c>
      <c r="D20" s="2">
        <v>86009903</v>
      </c>
      <c r="E20" s="2">
        <v>60055356</v>
      </c>
      <c r="F20" s="2">
        <v>4054695</v>
      </c>
      <c r="J20" s="2">
        <v>209894027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17</v>
      </c>
      <c r="B35" s="5">
        <f>AVERAGE(B3:B30)</f>
        <v>27.470588235294116</v>
      </c>
      <c r="C35" s="6">
        <f>MAX(C3:C30)</f>
        <v>113144016</v>
      </c>
      <c r="D35" s="5">
        <f>_xlfn.STDEV.P(C3:C30)</f>
        <v>26325542.722963396</v>
      </c>
      <c r="E35" s="5">
        <f>KURT(C3:C30)</f>
        <v>13.835624841111748</v>
      </c>
      <c r="F35" s="5">
        <f>LARGE(C3:C30, 2)</f>
        <v>23241573</v>
      </c>
      <c r="G35" s="5">
        <f>COUNTIF(I3:I30, "Two-Way Contract")</f>
        <v>2</v>
      </c>
      <c r="H35" s="6">
        <f>MAX(J3:J30)</f>
        <v>209894027</v>
      </c>
      <c r="I35" s="6">
        <f>C35/A35</f>
        <v>6655530.3529411769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C2-55CA-4C4E-9156-F5825799D5B1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595</v>
      </c>
      <c r="B3">
        <v>26</v>
      </c>
      <c r="C3" s="3">
        <v>25434263</v>
      </c>
      <c r="D3" s="2">
        <v>27093019</v>
      </c>
      <c r="E3" s="2">
        <v>28751775</v>
      </c>
      <c r="I3" s="3" t="s">
        <v>12</v>
      </c>
      <c r="J3" s="2">
        <v>81279057</v>
      </c>
    </row>
    <row r="4" spans="1:10">
      <c r="A4" s="1" t="s">
        <v>596</v>
      </c>
      <c r="B4">
        <v>24</v>
      </c>
      <c r="C4" s="3">
        <v>20000000</v>
      </c>
      <c r="J4" s="2">
        <v>20000000</v>
      </c>
    </row>
    <row r="5" spans="1:10">
      <c r="A5" s="1" t="s">
        <v>597</v>
      </c>
      <c r="B5">
        <v>28</v>
      </c>
      <c r="C5" s="3">
        <v>19169800</v>
      </c>
      <c r="D5" s="2">
        <v>37800000</v>
      </c>
      <c r="E5" s="2">
        <v>40824000</v>
      </c>
      <c r="F5" s="2">
        <v>43848000</v>
      </c>
      <c r="G5" s="2">
        <v>46872000</v>
      </c>
      <c r="I5" s="3" t="s">
        <v>14</v>
      </c>
      <c r="J5" s="2">
        <v>141641800</v>
      </c>
    </row>
    <row r="6" spans="1:10">
      <c r="A6" s="1" t="s">
        <v>598</v>
      </c>
      <c r="B6">
        <v>32</v>
      </c>
      <c r="C6" s="3">
        <v>15944154</v>
      </c>
      <c r="D6" s="2">
        <v>15450051</v>
      </c>
      <c r="I6" s="3" t="s">
        <v>12</v>
      </c>
      <c r="J6" s="2">
        <v>31394205</v>
      </c>
    </row>
    <row r="7" spans="1:10">
      <c r="A7" s="1" t="s">
        <v>599</v>
      </c>
      <c r="B7">
        <v>34</v>
      </c>
      <c r="C7" s="3">
        <v>15000000</v>
      </c>
      <c r="I7" s="3" t="s">
        <v>12</v>
      </c>
      <c r="J7" s="2">
        <v>15000000</v>
      </c>
    </row>
    <row r="8" spans="1:10">
      <c r="A8" s="1" t="s">
        <v>82</v>
      </c>
      <c r="B8">
        <v>33</v>
      </c>
      <c r="C8" s="3">
        <v>5337000</v>
      </c>
      <c r="D8" s="2">
        <v>5603850</v>
      </c>
      <c r="I8" s="3" t="s">
        <v>118</v>
      </c>
      <c r="J8" s="2">
        <v>5337000</v>
      </c>
    </row>
    <row r="9" spans="1:10">
      <c r="A9" s="1" t="s">
        <v>600</v>
      </c>
      <c r="B9">
        <v>27</v>
      </c>
      <c r="C9" s="3">
        <v>3129187</v>
      </c>
      <c r="I9" s="3" t="s">
        <v>12</v>
      </c>
      <c r="J9" s="2">
        <v>3129187</v>
      </c>
    </row>
    <row r="10" spans="1:10">
      <c r="A10" s="1" t="s">
        <v>601</v>
      </c>
      <c r="B10">
        <v>25</v>
      </c>
      <c r="C10" s="3">
        <v>2760095</v>
      </c>
      <c r="I10" s="3" t="s">
        <v>22</v>
      </c>
      <c r="J10" s="2">
        <v>2760095</v>
      </c>
    </row>
    <row r="11" spans="1:10">
      <c r="A11" s="1" t="s">
        <v>602</v>
      </c>
      <c r="B11">
        <v>19</v>
      </c>
      <c r="C11" s="3">
        <v>2749080</v>
      </c>
      <c r="D11" s="2">
        <v>3219480</v>
      </c>
      <c r="E11" s="2">
        <v>3372840</v>
      </c>
      <c r="F11" s="2">
        <v>5170564</v>
      </c>
      <c r="I11" s="3" t="s">
        <v>18</v>
      </c>
      <c r="J11" s="2">
        <v>5968560</v>
      </c>
    </row>
    <row r="12" spans="1:10">
      <c r="A12" s="1" t="s">
        <v>603</v>
      </c>
      <c r="B12">
        <v>24</v>
      </c>
      <c r="C12" s="3">
        <v>2494346</v>
      </c>
      <c r="I12" s="3" t="s">
        <v>22</v>
      </c>
      <c r="J12" s="2">
        <v>2494346</v>
      </c>
    </row>
    <row r="13" spans="1:10">
      <c r="A13" s="1" t="s">
        <v>604</v>
      </c>
      <c r="B13">
        <v>32</v>
      </c>
      <c r="C13" s="3">
        <v>2393887</v>
      </c>
      <c r="I13" s="3" t="s">
        <v>25</v>
      </c>
      <c r="J13" s="2">
        <v>2393887</v>
      </c>
    </row>
    <row r="14" spans="1:10">
      <c r="A14" s="1" t="s">
        <v>605</v>
      </c>
      <c r="B14">
        <v>21</v>
      </c>
      <c r="C14" s="3">
        <v>1378242</v>
      </c>
      <c r="I14" s="3" t="s">
        <v>25</v>
      </c>
      <c r="J14" s="2">
        <v>1378242</v>
      </c>
    </row>
    <row r="15" spans="1:10">
      <c r="A15" s="1" t="s">
        <v>606</v>
      </c>
      <c r="B15">
        <v>26</v>
      </c>
      <c r="C15" s="3">
        <v>869094</v>
      </c>
      <c r="I15" s="3" t="s">
        <v>25</v>
      </c>
      <c r="J15" s="2">
        <v>869094</v>
      </c>
    </row>
    <row r="16" spans="1:10">
      <c r="A16" s="1" t="s">
        <v>607</v>
      </c>
      <c r="B16">
        <v>28</v>
      </c>
      <c r="C16" s="3">
        <v>17092</v>
      </c>
      <c r="D16" s="2">
        <v>1645357</v>
      </c>
      <c r="J16" s="2">
        <v>17092</v>
      </c>
    </row>
    <row r="17" spans="1:10">
      <c r="A17" s="1" t="s">
        <v>608</v>
      </c>
      <c r="B17">
        <v>25</v>
      </c>
      <c r="C17" s="3">
        <v>9474</v>
      </c>
      <c r="D17" s="2">
        <v>1443842</v>
      </c>
      <c r="J17" s="2">
        <v>9474</v>
      </c>
    </row>
    <row r="18" spans="1:10">
      <c r="A18" s="1" t="s">
        <v>609</v>
      </c>
      <c r="B18">
        <v>24</v>
      </c>
      <c r="I18" s="3" t="s">
        <v>34</v>
      </c>
    </row>
    <row r="19" spans="1:10">
      <c r="A19" s="1" t="s">
        <v>610</v>
      </c>
      <c r="B19">
        <v>32</v>
      </c>
      <c r="C19" s="3">
        <v>6134520</v>
      </c>
      <c r="J19" s="2">
        <v>6134520</v>
      </c>
    </row>
    <row r="20" spans="1:10">
      <c r="A20" s="1" t="s">
        <v>611</v>
      </c>
      <c r="B20">
        <v>32</v>
      </c>
      <c r="C20" s="3">
        <v>833333</v>
      </c>
      <c r="J20" s="2">
        <v>833333</v>
      </c>
    </row>
    <row r="21" spans="1:10">
      <c r="A21" s="1" t="s">
        <v>612</v>
      </c>
      <c r="B21">
        <v>26</v>
      </c>
      <c r="C21" s="3">
        <v>264919</v>
      </c>
      <c r="J21" s="2">
        <v>264919</v>
      </c>
    </row>
    <row r="22" spans="1:10">
      <c r="A22" s="1" t="s">
        <v>436</v>
      </c>
      <c r="B22">
        <v>26</v>
      </c>
      <c r="C22" s="3">
        <v>170915</v>
      </c>
      <c r="J22" s="2">
        <v>170915</v>
      </c>
    </row>
    <row r="23" spans="1:10">
      <c r="A23" s="1" t="s">
        <v>431</v>
      </c>
      <c r="B23">
        <v>28</v>
      </c>
      <c r="C23" s="3">
        <v>99290</v>
      </c>
      <c r="J23" s="2">
        <v>99290</v>
      </c>
    </row>
    <row r="24" spans="1:10">
      <c r="A24" s="1" t="s">
        <v>613</v>
      </c>
      <c r="B24">
        <v>26</v>
      </c>
      <c r="C24" s="3">
        <v>85458</v>
      </c>
      <c r="J24" s="2">
        <v>85458</v>
      </c>
    </row>
    <row r="25" spans="1:10">
      <c r="A25" s="1" t="s">
        <v>43</v>
      </c>
      <c r="C25" s="3">
        <v>124274149</v>
      </c>
      <c r="D25" s="2">
        <v>92255599</v>
      </c>
      <c r="E25" s="2">
        <v>72948615</v>
      </c>
      <c r="F25" s="2">
        <v>49018564</v>
      </c>
      <c r="G25" s="2">
        <v>46872000</v>
      </c>
      <c r="J25" s="2">
        <v>321260474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22</v>
      </c>
      <c r="B35" s="5">
        <f>AVERAGE(B3:B30)</f>
        <v>27.181818181818183</v>
      </c>
      <c r="C35" s="6">
        <f>MAX(C3:C30)</f>
        <v>124274149</v>
      </c>
      <c r="D35" s="5">
        <f>_xlfn.STDEV.P(C3:C30)</f>
        <v>25793016.550823353</v>
      </c>
      <c r="E35" s="5">
        <f>KURT(C3:C30)</f>
        <v>17.811408706649125</v>
      </c>
      <c r="F35" s="5">
        <f>LARGE(C3:C30, 2)</f>
        <v>25434263</v>
      </c>
      <c r="G35" s="5">
        <f>COUNTIF(I3:I30, "Two-Way Contract")</f>
        <v>1</v>
      </c>
      <c r="H35" s="6">
        <f>MAX(J3:J30)</f>
        <v>321260474</v>
      </c>
      <c r="I35" s="6">
        <f>C35/A35</f>
        <v>5648824.9545454541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B2B-25F6-466C-BD8B-E20E0917D014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65</v>
      </c>
      <c r="B3">
        <v>27</v>
      </c>
      <c r="C3" s="3">
        <v>18500000</v>
      </c>
      <c r="D3" s="2">
        <v>18500000</v>
      </c>
      <c r="I3" s="3" t="s">
        <v>12</v>
      </c>
      <c r="J3" s="2">
        <v>18500000</v>
      </c>
    </row>
    <row r="4" spans="1:10">
      <c r="A4" s="1" t="s">
        <v>66</v>
      </c>
      <c r="B4">
        <v>32</v>
      </c>
      <c r="C4" s="3">
        <v>15400000</v>
      </c>
      <c r="I4" s="3" t="s">
        <v>12</v>
      </c>
      <c r="J4" s="2">
        <v>15400000</v>
      </c>
    </row>
    <row r="5" spans="1:10">
      <c r="A5" s="1" t="s">
        <v>67</v>
      </c>
      <c r="B5">
        <v>34</v>
      </c>
      <c r="C5" s="3">
        <v>9530000</v>
      </c>
      <c r="I5" s="3" t="s">
        <v>12</v>
      </c>
      <c r="J5" s="2">
        <v>9530000</v>
      </c>
    </row>
    <row r="6" spans="1:10">
      <c r="A6" s="1" t="s">
        <v>68</v>
      </c>
      <c r="B6">
        <v>27</v>
      </c>
      <c r="C6" s="3">
        <v>8333333</v>
      </c>
      <c r="D6" s="2">
        <v>7670000</v>
      </c>
      <c r="I6" s="3" t="s">
        <v>69</v>
      </c>
      <c r="J6" s="2">
        <v>16003333</v>
      </c>
    </row>
    <row r="7" spans="1:10">
      <c r="A7" s="1" t="s">
        <v>70</v>
      </c>
      <c r="B7">
        <v>23</v>
      </c>
      <c r="C7" s="3">
        <v>7019698</v>
      </c>
      <c r="I7" s="3" t="s">
        <v>54</v>
      </c>
      <c r="J7" s="2">
        <v>7019698</v>
      </c>
    </row>
    <row r="8" spans="1:10">
      <c r="A8" s="1" t="s">
        <v>71</v>
      </c>
      <c r="B8">
        <v>30</v>
      </c>
      <c r="C8" s="3">
        <v>4449000</v>
      </c>
      <c r="I8" s="3" t="s">
        <v>20</v>
      </c>
      <c r="J8" s="2">
        <v>4449000</v>
      </c>
    </row>
    <row r="9" spans="1:10">
      <c r="A9" s="1" t="s">
        <v>72</v>
      </c>
      <c r="B9">
        <v>24</v>
      </c>
      <c r="C9" s="3">
        <v>2470357</v>
      </c>
      <c r="I9" s="3" t="s">
        <v>22</v>
      </c>
      <c r="J9" s="2">
        <v>2470357</v>
      </c>
    </row>
    <row r="10" spans="1:10">
      <c r="A10" s="1" t="s">
        <v>73</v>
      </c>
      <c r="B10">
        <v>21</v>
      </c>
      <c r="C10" s="3">
        <v>2034120</v>
      </c>
      <c r="D10" s="2">
        <v>2376840</v>
      </c>
      <c r="E10" s="2">
        <v>3909902</v>
      </c>
      <c r="I10" s="3" t="s">
        <v>18</v>
      </c>
      <c r="J10" s="2">
        <v>4410960</v>
      </c>
    </row>
    <row r="11" spans="1:10">
      <c r="A11" s="1" t="s">
        <v>74</v>
      </c>
      <c r="B11">
        <v>28</v>
      </c>
      <c r="C11" s="3">
        <v>1942422</v>
      </c>
      <c r="D11" s="2">
        <v>1845301</v>
      </c>
      <c r="I11" s="3" t="s">
        <v>12</v>
      </c>
      <c r="J11" s="2">
        <v>1942422</v>
      </c>
    </row>
    <row r="12" spans="1:10">
      <c r="A12" s="1" t="s">
        <v>75</v>
      </c>
      <c r="B12">
        <v>24</v>
      </c>
      <c r="C12" s="3">
        <v>1702800</v>
      </c>
      <c r="D12" s="2">
        <v>2625718</v>
      </c>
      <c r="I12" s="3" t="s">
        <v>22</v>
      </c>
      <c r="J12" s="2">
        <v>4328518</v>
      </c>
    </row>
    <row r="13" spans="1:10">
      <c r="A13" s="1" t="s">
        <v>76</v>
      </c>
      <c r="B13">
        <v>26</v>
      </c>
      <c r="C13" s="3">
        <v>1656092</v>
      </c>
      <c r="D13" s="2">
        <v>10600000</v>
      </c>
      <c r="E13" s="2">
        <v>11400000</v>
      </c>
      <c r="F13" s="2">
        <v>12300000</v>
      </c>
      <c r="I13" s="3" t="s">
        <v>25</v>
      </c>
      <c r="J13" s="2">
        <v>23656092</v>
      </c>
    </row>
    <row r="14" spans="1:10">
      <c r="A14" s="1" t="s">
        <v>77</v>
      </c>
      <c r="B14">
        <v>20</v>
      </c>
      <c r="C14" s="3">
        <v>1632240</v>
      </c>
      <c r="D14" s="2">
        <v>1911600</v>
      </c>
      <c r="E14" s="2">
        <v>2002800</v>
      </c>
      <c r="F14" s="2">
        <v>3615054</v>
      </c>
      <c r="I14" s="3" t="s">
        <v>18</v>
      </c>
      <c r="J14" s="2">
        <v>3543840</v>
      </c>
    </row>
    <row r="15" spans="1:10">
      <c r="A15" s="1" t="s">
        <v>78</v>
      </c>
      <c r="B15">
        <v>21</v>
      </c>
      <c r="C15" s="3">
        <v>1618320</v>
      </c>
      <c r="D15" s="2">
        <v>1699236</v>
      </c>
      <c r="E15" s="2">
        <v>1780152</v>
      </c>
      <c r="F15" s="2">
        <v>1861068</v>
      </c>
      <c r="J15" s="2">
        <v>5097708</v>
      </c>
    </row>
    <row r="16" spans="1:10">
      <c r="A16" s="1" t="s">
        <v>79</v>
      </c>
      <c r="B16">
        <v>25</v>
      </c>
      <c r="C16" s="3">
        <v>1512601</v>
      </c>
      <c r="D16" s="2">
        <v>1645357</v>
      </c>
      <c r="I16" s="3" t="s">
        <v>25</v>
      </c>
      <c r="J16" s="2">
        <v>1512601</v>
      </c>
    </row>
    <row r="17" spans="1:10">
      <c r="A17" s="1" t="s">
        <v>80</v>
      </c>
      <c r="B17">
        <v>23</v>
      </c>
      <c r="I17" s="3" t="s">
        <v>34</v>
      </c>
      <c r="J17" s="2">
        <v>4737</v>
      </c>
    </row>
    <row r="18" spans="1:10">
      <c r="A18" s="1" t="s">
        <v>81</v>
      </c>
      <c r="B18">
        <v>26</v>
      </c>
      <c r="I18" s="3" t="s">
        <v>34</v>
      </c>
    </row>
    <row r="19" spans="1:10">
      <c r="A19" s="1" t="s">
        <v>82</v>
      </c>
      <c r="B19">
        <v>33</v>
      </c>
      <c r="C19" s="3">
        <v>18919725</v>
      </c>
      <c r="J19" s="2">
        <v>18919725</v>
      </c>
    </row>
    <row r="20" spans="1:10">
      <c r="A20" s="1" t="s">
        <v>83</v>
      </c>
      <c r="B20">
        <v>29</v>
      </c>
      <c r="C20" s="3">
        <v>13764045</v>
      </c>
      <c r="J20" s="2">
        <v>13764045</v>
      </c>
    </row>
    <row r="21" spans="1:10">
      <c r="A21" s="1" t="s">
        <v>84</v>
      </c>
      <c r="B21">
        <v>35</v>
      </c>
      <c r="C21" s="3">
        <v>5474787</v>
      </c>
      <c r="D21" s="2">
        <v>5474787</v>
      </c>
      <c r="J21" s="2">
        <v>10949574</v>
      </c>
    </row>
    <row r="22" spans="1:10">
      <c r="A22" s="1" t="s">
        <v>63</v>
      </c>
      <c r="B22">
        <v>29</v>
      </c>
      <c r="C22" s="3">
        <v>2165481</v>
      </c>
      <c r="J22" s="2">
        <v>2165481</v>
      </c>
    </row>
    <row r="23" spans="1:10">
      <c r="A23" s="1" t="s">
        <v>85</v>
      </c>
      <c r="B23">
        <v>27</v>
      </c>
      <c r="C23" s="3">
        <v>94742</v>
      </c>
      <c r="J23" s="2">
        <v>94742</v>
      </c>
    </row>
    <row r="24" spans="1:10">
      <c r="A24" s="1" t="s">
        <v>86</v>
      </c>
      <c r="B24">
        <v>24</v>
      </c>
      <c r="C24" s="3">
        <v>47371</v>
      </c>
      <c r="J24" s="2">
        <v>47371</v>
      </c>
    </row>
    <row r="25" spans="1:10">
      <c r="A25" s="1" t="s">
        <v>43</v>
      </c>
      <c r="C25" s="3">
        <v>118271871</v>
      </c>
      <c r="D25" s="2">
        <v>54348839</v>
      </c>
      <c r="E25" s="2">
        <v>19092854</v>
      </c>
      <c r="F25" s="2">
        <v>17776122</v>
      </c>
      <c r="J25" s="2">
        <v>163810204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22</v>
      </c>
      <c r="B35" s="5">
        <f>AVERAGE(B3:B30)</f>
        <v>26.727272727272727</v>
      </c>
      <c r="C35" s="6">
        <f>MAX(C3:C30)</f>
        <v>118271871</v>
      </c>
      <c r="D35" s="5">
        <f>_xlfn.STDEV.P(C3:C30)</f>
        <v>24632505.467708837</v>
      </c>
      <c r="E35" s="5">
        <f>KURT(C3:C30)</f>
        <v>18.329175651943661</v>
      </c>
      <c r="F35" s="5">
        <f>LARGE(C3:C30, 2)</f>
        <v>18919725</v>
      </c>
      <c r="G35" s="5">
        <f>COUNTIF(I3:I30, "Two-Way Contract")</f>
        <v>2</v>
      </c>
      <c r="H35" s="6">
        <f>MAX(J3:J30)</f>
        <v>163810204</v>
      </c>
      <c r="I35" s="6">
        <f>C35/A35</f>
        <v>5375994.1363636367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A355-1F97-4653-A405-1F3B6036EE5A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87</v>
      </c>
      <c r="B3">
        <v>26</v>
      </c>
      <c r="C3" s="3">
        <v>26011913</v>
      </c>
      <c r="D3" s="2">
        <v>27250576</v>
      </c>
      <c r="E3" s="2">
        <v>28489239</v>
      </c>
      <c r="I3" s="3" t="s">
        <v>14</v>
      </c>
      <c r="J3" s="2">
        <v>53262489</v>
      </c>
    </row>
    <row r="4" spans="1:10">
      <c r="A4" s="1" t="s">
        <v>88</v>
      </c>
      <c r="B4">
        <v>24</v>
      </c>
      <c r="C4" s="3">
        <v>19500000</v>
      </c>
      <c r="D4" s="2">
        <v>19500000</v>
      </c>
      <c r="E4" s="2">
        <v>19500000</v>
      </c>
      <c r="F4" s="2">
        <v>19500000</v>
      </c>
      <c r="J4" s="2">
        <v>78000000</v>
      </c>
    </row>
    <row r="5" spans="1:10">
      <c r="A5" s="1" t="s">
        <v>89</v>
      </c>
      <c r="B5">
        <v>31</v>
      </c>
      <c r="C5" s="3">
        <v>14357750</v>
      </c>
      <c r="I5" s="3" t="s">
        <v>12</v>
      </c>
      <c r="J5" s="2">
        <v>14357750</v>
      </c>
    </row>
    <row r="6" spans="1:10">
      <c r="A6" s="1" t="s">
        <v>90</v>
      </c>
      <c r="B6">
        <v>27</v>
      </c>
      <c r="C6" s="3">
        <v>8470980</v>
      </c>
      <c r="D6" s="2">
        <v>8156500</v>
      </c>
      <c r="E6" s="2">
        <v>7529020</v>
      </c>
      <c r="I6" s="3" t="s">
        <v>16</v>
      </c>
      <c r="J6" s="2">
        <v>24156500</v>
      </c>
    </row>
    <row r="7" spans="1:10">
      <c r="A7" s="1" t="s">
        <v>91</v>
      </c>
      <c r="B7">
        <v>22</v>
      </c>
      <c r="C7" s="3">
        <v>4536120</v>
      </c>
      <c r="D7" s="2">
        <v>5300400</v>
      </c>
      <c r="E7" s="2">
        <v>6731508</v>
      </c>
      <c r="I7" s="3" t="s">
        <v>18</v>
      </c>
      <c r="J7" s="2">
        <v>9836520</v>
      </c>
    </row>
    <row r="8" spans="1:10">
      <c r="A8" s="1" t="s">
        <v>92</v>
      </c>
      <c r="B8">
        <v>20</v>
      </c>
      <c r="C8" s="3">
        <v>4441200</v>
      </c>
      <c r="D8" s="2">
        <v>5201400</v>
      </c>
      <c r="E8" s="2">
        <v>5448840</v>
      </c>
      <c r="F8" s="2">
        <v>6920027</v>
      </c>
      <c r="I8" s="3" t="s">
        <v>18</v>
      </c>
      <c r="J8" s="2">
        <v>9642600</v>
      </c>
    </row>
    <row r="9" spans="1:10">
      <c r="A9" s="1" t="s">
        <v>93</v>
      </c>
      <c r="B9">
        <v>25</v>
      </c>
      <c r="C9" s="3">
        <v>4221000</v>
      </c>
      <c r="D9" s="2">
        <v>5348007</v>
      </c>
      <c r="I9" s="3" t="s">
        <v>22</v>
      </c>
      <c r="J9" s="2">
        <v>9569007</v>
      </c>
    </row>
    <row r="10" spans="1:10">
      <c r="A10" s="1" t="s">
        <v>94</v>
      </c>
      <c r="B10">
        <v>25</v>
      </c>
      <c r="C10" s="3">
        <v>2280600</v>
      </c>
      <c r="D10" s="2">
        <v>3377569</v>
      </c>
      <c r="I10" s="3" t="s">
        <v>22</v>
      </c>
      <c r="J10" s="2">
        <v>5658169</v>
      </c>
    </row>
    <row r="11" spans="1:10">
      <c r="A11" s="1" t="s">
        <v>95</v>
      </c>
      <c r="B11">
        <v>23</v>
      </c>
      <c r="C11" s="3">
        <v>1991520</v>
      </c>
      <c r="D11" s="2">
        <v>2332320</v>
      </c>
      <c r="E11" s="2">
        <v>2443440</v>
      </c>
      <c r="F11" s="2">
        <v>4019459</v>
      </c>
      <c r="I11" s="3" t="s">
        <v>18</v>
      </c>
      <c r="J11" s="2">
        <v>4323840</v>
      </c>
    </row>
    <row r="12" spans="1:10">
      <c r="A12" s="1" t="s">
        <v>96</v>
      </c>
      <c r="B12">
        <v>24</v>
      </c>
      <c r="C12" s="3">
        <v>1544951</v>
      </c>
      <c r="I12" s="3" t="s">
        <v>22</v>
      </c>
      <c r="J12" s="2">
        <v>1544951</v>
      </c>
    </row>
    <row r="13" spans="1:10">
      <c r="A13" s="1" t="s">
        <v>97</v>
      </c>
      <c r="B13">
        <v>24</v>
      </c>
      <c r="C13" s="3">
        <v>1544951</v>
      </c>
      <c r="J13" s="2">
        <v>1544951</v>
      </c>
    </row>
    <row r="14" spans="1:10">
      <c r="A14" s="1" t="s">
        <v>98</v>
      </c>
      <c r="B14">
        <v>25</v>
      </c>
      <c r="C14" s="3">
        <v>1349383</v>
      </c>
      <c r="I14" s="3" t="s">
        <v>25</v>
      </c>
      <c r="J14" s="2">
        <v>1349383</v>
      </c>
    </row>
    <row r="15" spans="1:10">
      <c r="A15" s="1" t="s">
        <v>99</v>
      </c>
      <c r="B15">
        <v>22</v>
      </c>
      <c r="C15" s="3">
        <v>1349383</v>
      </c>
      <c r="D15" s="2">
        <v>1588231</v>
      </c>
      <c r="I15" s="3" t="s">
        <v>25</v>
      </c>
      <c r="J15" s="2">
        <v>2937614</v>
      </c>
    </row>
    <row r="16" spans="1:10">
      <c r="A16" s="1" t="s">
        <v>100</v>
      </c>
      <c r="B16">
        <v>25</v>
      </c>
      <c r="C16" s="3">
        <v>1311265</v>
      </c>
      <c r="J16" s="2">
        <v>1311265</v>
      </c>
    </row>
    <row r="17" spans="1:10">
      <c r="A17" s="1" t="s">
        <v>101</v>
      </c>
      <c r="B17">
        <v>26</v>
      </c>
      <c r="C17" s="3">
        <v>99107</v>
      </c>
      <c r="J17" s="2">
        <v>99107</v>
      </c>
    </row>
    <row r="18" spans="1:10">
      <c r="A18" s="1" t="s">
        <v>102</v>
      </c>
      <c r="B18">
        <v>22</v>
      </c>
      <c r="I18" s="3" t="s">
        <v>34</v>
      </c>
    </row>
    <row r="19" spans="1:10">
      <c r="A19" s="1" t="s">
        <v>103</v>
      </c>
      <c r="B19">
        <v>21</v>
      </c>
      <c r="I19" s="3" t="s">
        <v>34</v>
      </c>
    </row>
    <row r="20" spans="1:10">
      <c r="A20" s="1" t="s">
        <v>104</v>
      </c>
      <c r="B20">
        <v>33</v>
      </c>
      <c r="C20" s="3">
        <v>11286516</v>
      </c>
      <c r="D20" s="2">
        <v>3000000</v>
      </c>
      <c r="J20" s="2">
        <v>14286516</v>
      </c>
    </row>
    <row r="21" spans="1:10">
      <c r="A21" s="1" t="s">
        <v>105</v>
      </c>
      <c r="B21">
        <v>24</v>
      </c>
      <c r="C21" s="3">
        <v>3263295</v>
      </c>
      <c r="J21" s="2">
        <v>3263295</v>
      </c>
    </row>
    <row r="22" spans="1:10">
      <c r="A22" s="1" t="s">
        <v>35</v>
      </c>
      <c r="B22">
        <v>35</v>
      </c>
      <c r="C22" s="3">
        <v>2393887</v>
      </c>
      <c r="J22" s="2">
        <v>2393887</v>
      </c>
    </row>
    <row r="23" spans="1:10">
      <c r="A23" s="1" t="s">
        <v>106</v>
      </c>
      <c r="B23">
        <v>30</v>
      </c>
      <c r="C23" s="3">
        <v>1656092</v>
      </c>
      <c r="J23" s="2">
        <v>1656092</v>
      </c>
    </row>
    <row r="24" spans="1:10">
      <c r="A24" s="1" t="s">
        <v>107</v>
      </c>
      <c r="B24">
        <v>27</v>
      </c>
      <c r="C24" s="3">
        <v>1200000</v>
      </c>
      <c r="J24" s="2">
        <v>1200000</v>
      </c>
    </row>
    <row r="25" spans="1:10">
      <c r="A25" s="1" t="s">
        <v>108</v>
      </c>
      <c r="B25">
        <v>26</v>
      </c>
      <c r="C25" s="3">
        <v>88531</v>
      </c>
      <c r="J25" s="2">
        <v>88531</v>
      </c>
    </row>
    <row r="26" spans="1:10">
      <c r="A26" s="1" t="s">
        <v>43</v>
      </c>
      <c r="C26" s="3">
        <v>112898444</v>
      </c>
      <c r="D26" s="2">
        <v>81055003</v>
      </c>
      <c r="E26" s="2">
        <v>70142047</v>
      </c>
      <c r="F26" s="2">
        <v>30439486</v>
      </c>
      <c r="J26" s="2">
        <v>240482467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23</v>
      </c>
      <c r="B35" s="5">
        <f>AVERAGE(B3:B30)</f>
        <v>25.521739130434781</v>
      </c>
      <c r="C35" s="6">
        <f>MAX(C3:C30)</f>
        <v>112898444</v>
      </c>
      <c r="D35" s="5">
        <f>_xlfn.STDEV.P(C3:C30)</f>
        <v>23344018.787173655</v>
      </c>
      <c r="E35" s="5">
        <f>KURT(C3:C30)</f>
        <v>18.136314614932253</v>
      </c>
      <c r="F35" s="5">
        <f>LARGE(C3:C30, 2)</f>
        <v>26011913</v>
      </c>
      <c r="G35" s="5">
        <f>COUNTIF(I3:I30, "Two-Way Contract")</f>
        <v>2</v>
      </c>
      <c r="H35" s="6">
        <f>MAX(J3:J30)</f>
        <v>240482467</v>
      </c>
      <c r="I35" s="6">
        <f>C35/A35</f>
        <v>4908628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0439-7072-49C6-922B-35E0674541EF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109</v>
      </c>
      <c r="B3">
        <v>30</v>
      </c>
      <c r="C3" s="3">
        <v>24000000</v>
      </c>
      <c r="D3" s="2">
        <v>25565217</v>
      </c>
      <c r="E3" s="2">
        <v>27130434</v>
      </c>
      <c r="I3" s="3" t="s">
        <v>12</v>
      </c>
      <c r="J3" s="2">
        <v>49565217</v>
      </c>
    </row>
    <row r="4" spans="1:10">
      <c r="A4" s="1" t="s">
        <v>110</v>
      </c>
      <c r="B4">
        <v>26</v>
      </c>
      <c r="C4" s="3">
        <v>17000000</v>
      </c>
      <c r="D4" s="2">
        <v>17000000</v>
      </c>
      <c r="I4" s="3" t="s">
        <v>12</v>
      </c>
      <c r="J4" s="2">
        <v>34000000</v>
      </c>
    </row>
    <row r="5" spans="1:10">
      <c r="A5" s="1" t="s">
        <v>111</v>
      </c>
      <c r="B5">
        <v>33</v>
      </c>
      <c r="C5" s="3">
        <v>14087500</v>
      </c>
      <c r="D5" s="2">
        <v>15006250</v>
      </c>
      <c r="I5" s="3" t="s">
        <v>12</v>
      </c>
      <c r="J5" s="2">
        <v>29093750</v>
      </c>
    </row>
    <row r="6" spans="1:10">
      <c r="A6" s="1" t="s">
        <v>112</v>
      </c>
      <c r="B6">
        <v>26</v>
      </c>
      <c r="C6" s="3">
        <v>13528090</v>
      </c>
      <c r="D6" s="2">
        <v>14471910</v>
      </c>
      <c r="E6" s="2">
        <v>15415730</v>
      </c>
      <c r="I6" s="3" t="s">
        <v>18</v>
      </c>
      <c r="J6" s="2">
        <v>43415730</v>
      </c>
    </row>
    <row r="7" spans="1:10">
      <c r="A7" s="1" t="s">
        <v>113</v>
      </c>
      <c r="B7">
        <v>25</v>
      </c>
      <c r="C7" s="3">
        <v>13000000</v>
      </c>
      <c r="D7" s="2">
        <v>13000000</v>
      </c>
      <c r="I7" s="3" t="s">
        <v>18</v>
      </c>
      <c r="J7" s="2">
        <v>26000000</v>
      </c>
    </row>
    <row r="8" spans="1:10">
      <c r="A8" s="1" t="s">
        <v>114</v>
      </c>
      <c r="B8">
        <v>29</v>
      </c>
      <c r="C8" s="3">
        <v>12000000</v>
      </c>
      <c r="I8" s="3" t="s">
        <v>18</v>
      </c>
      <c r="J8" s="2">
        <v>12000000</v>
      </c>
    </row>
    <row r="9" spans="1:10">
      <c r="A9" s="1" t="s">
        <v>115</v>
      </c>
      <c r="B9">
        <v>27</v>
      </c>
      <c r="C9" s="3">
        <v>7488372</v>
      </c>
      <c r="I9" s="3" t="s">
        <v>116</v>
      </c>
      <c r="J9" s="2">
        <v>7488372</v>
      </c>
    </row>
    <row r="10" spans="1:10">
      <c r="A10" s="1" t="s">
        <v>117</v>
      </c>
      <c r="B10">
        <v>37</v>
      </c>
      <c r="C10" s="3">
        <v>5000000</v>
      </c>
      <c r="I10" s="3" t="s">
        <v>118</v>
      </c>
      <c r="J10" s="2">
        <v>5000000</v>
      </c>
    </row>
    <row r="11" spans="1:10">
      <c r="A11" s="1" t="s">
        <v>119</v>
      </c>
      <c r="B11">
        <v>26</v>
      </c>
      <c r="C11" s="3">
        <v>3627842</v>
      </c>
      <c r="I11" s="3" t="s">
        <v>54</v>
      </c>
      <c r="J11" s="2">
        <v>3627842</v>
      </c>
    </row>
    <row r="12" spans="1:10">
      <c r="A12" s="1" t="s">
        <v>120</v>
      </c>
      <c r="B12">
        <v>21</v>
      </c>
      <c r="C12" s="3">
        <v>3447480</v>
      </c>
      <c r="D12" s="2">
        <v>4028400</v>
      </c>
      <c r="E12" s="2">
        <v>5345687</v>
      </c>
      <c r="I12" s="3" t="s">
        <v>18</v>
      </c>
      <c r="J12" s="2">
        <v>7475880</v>
      </c>
    </row>
    <row r="13" spans="1:10">
      <c r="A13" s="1" t="s">
        <v>121</v>
      </c>
      <c r="B13">
        <v>21</v>
      </c>
      <c r="C13" s="3">
        <v>3206640</v>
      </c>
      <c r="D13" s="2">
        <v>3755400</v>
      </c>
      <c r="E13" s="2">
        <v>3934320</v>
      </c>
      <c r="F13" s="2">
        <v>5421493</v>
      </c>
      <c r="I13" s="3" t="s">
        <v>18</v>
      </c>
      <c r="J13" s="2">
        <v>6962040</v>
      </c>
    </row>
    <row r="14" spans="1:10">
      <c r="A14" s="1" t="s">
        <v>122</v>
      </c>
      <c r="B14">
        <v>29</v>
      </c>
      <c r="C14" s="3">
        <v>2029463</v>
      </c>
      <c r="I14" s="3" t="s">
        <v>25</v>
      </c>
      <c r="J14" s="2">
        <v>2029463</v>
      </c>
    </row>
    <row r="15" spans="1:10">
      <c r="A15" s="1" t="s">
        <v>123</v>
      </c>
      <c r="B15">
        <v>25</v>
      </c>
      <c r="C15" s="3">
        <v>1544951</v>
      </c>
      <c r="D15" s="2">
        <v>1676700</v>
      </c>
      <c r="I15" s="3" t="s">
        <v>12</v>
      </c>
      <c r="J15" s="2">
        <v>1544951</v>
      </c>
    </row>
    <row r="16" spans="1:10">
      <c r="A16" s="1" t="s">
        <v>124</v>
      </c>
      <c r="B16">
        <v>23</v>
      </c>
      <c r="C16" s="3">
        <v>1378242</v>
      </c>
      <c r="D16" s="2">
        <v>1618520</v>
      </c>
      <c r="I16" s="3" t="s">
        <v>118</v>
      </c>
      <c r="J16" s="2">
        <v>1378242</v>
      </c>
    </row>
    <row r="17" spans="1:10">
      <c r="A17" s="1" t="s">
        <v>125</v>
      </c>
      <c r="B17">
        <v>24</v>
      </c>
      <c r="C17" s="3">
        <v>988464</v>
      </c>
      <c r="D17" s="2">
        <v>1416852</v>
      </c>
      <c r="E17" s="2">
        <v>1663861</v>
      </c>
      <c r="I17" s="3" t="s">
        <v>118</v>
      </c>
      <c r="J17" s="2">
        <v>2405316</v>
      </c>
    </row>
    <row r="18" spans="1:10">
      <c r="A18" s="1" t="s">
        <v>126</v>
      </c>
      <c r="B18">
        <v>24</v>
      </c>
      <c r="I18" s="3" t="s">
        <v>34</v>
      </c>
    </row>
    <row r="19" spans="1:10">
      <c r="A19" s="1" t="s">
        <v>127</v>
      </c>
      <c r="B19">
        <v>23</v>
      </c>
      <c r="I19" s="3" t="s">
        <v>34</v>
      </c>
    </row>
    <row r="20" spans="1:10">
      <c r="A20" s="1" t="s">
        <v>43</v>
      </c>
      <c r="C20" s="3">
        <v>122327044</v>
      </c>
      <c r="D20" s="2">
        <v>97539249</v>
      </c>
      <c r="E20" s="2">
        <v>53490032</v>
      </c>
      <c r="F20" s="2">
        <v>5421493</v>
      </c>
      <c r="J20" s="2">
        <v>231986803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17</v>
      </c>
      <c r="B35" s="5">
        <f>AVERAGE(B3:B30)</f>
        <v>26.411764705882351</v>
      </c>
      <c r="C35" s="6">
        <f>MAX(C3:C30)</f>
        <v>122327044</v>
      </c>
      <c r="D35" s="5">
        <f>_xlfn.STDEV.P(C3:C30)</f>
        <v>28403546.172319673</v>
      </c>
      <c r="E35" s="5">
        <f>KURT(C3:C30)</f>
        <v>13.981246321483031</v>
      </c>
      <c r="F35" s="5">
        <f>LARGE(C3:C30, 2)</f>
        <v>24000000</v>
      </c>
      <c r="G35" s="5">
        <f>COUNTIF(I3:I30, "Two-Way Contract")</f>
        <v>2</v>
      </c>
      <c r="H35" s="6">
        <f>MAX(J3:J30)</f>
        <v>231986803</v>
      </c>
      <c r="I35" s="6">
        <f>C35/A35</f>
        <v>7195708.4705882352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FDDF-2488-4BE2-B174-2840DBB35FA6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128</v>
      </c>
      <c r="B3">
        <v>30</v>
      </c>
      <c r="C3" s="3">
        <v>24119025</v>
      </c>
      <c r="D3" s="2">
        <v>28900000</v>
      </c>
      <c r="E3" s="2">
        <v>31300000</v>
      </c>
      <c r="F3" s="2">
        <v>31300000</v>
      </c>
      <c r="G3" s="2">
        <v>28900000</v>
      </c>
      <c r="I3" s="3" t="s">
        <v>14</v>
      </c>
      <c r="J3" s="2">
        <v>144519025</v>
      </c>
    </row>
    <row r="4" spans="1:10">
      <c r="A4" s="1" t="s">
        <v>129</v>
      </c>
      <c r="B4">
        <v>28</v>
      </c>
      <c r="C4" s="3">
        <v>17469565</v>
      </c>
      <c r="D4" s="2">
        <v>18539130</v>
      </c>
      <c r="I4" s="3" t="s">
        <v>14</v>
      </c>
      <c r="J4" s="2">
        <v>36008695</v>
      </c>
    </row>
    <row r="5" spans="1:10">
      <c r="A5" s="1" t="s">
        <v>130</v>
      </c>
      <c r="B5">
        <v>33</v>
      </c>
      <c r="C5" s="3">
        <v>14720000</v>
      </c>
      <c r="D5" s="2">
        <v>1456667</v>
      </c>
      <c r="E5" s="2">
        <v>1456667</v>
      </c>
      <c r="F5" s="2">
        <v>1456666</v>
      </c>
      <c r="I5" s="3" t="s">
        <v>14</v>
      </c>
      <c r="J5" s="2">
        <v>19090000</v>
      </c>
    </row>
    <row r="6" spans="1:10">
      <c r="A6" s="1" t="s">
        <v>131</v>
      </c>
      <c r="B6">
        <v>27</v>
      </c>
      <c r="C6" s="3">
        <v>14631250</v>
      </c>
      <c r="D6" s="2">
        <v>15643750</v>
      </c>
      <c r="J6" s="2">
        <v>30275000</v>
      </c>
    </row>
    <row r="7" spans="1:10">
      <c r="A7" s="1" t="s">
        <v>132</v>
      </c>
      <c r="B7">
        <v>27</v>
      </c>
      <c r="C7" s="3">
        <v>12500000</v>
      </c>
      <c r="D7" s="2">
        <v>13437500</v>
      </c>
      <c r="I7" s="3" t="s">
        <v>12</v>
      </c>
      <c r="J7" s="2">
        <v>25937500</v>
      </c>
    </row>
    <row r="8" spans="1:10">
      <c r="A8" s="1" t="s">
        <v>133</v>
      </c>
      <c r="B8">
        <v>28</v>
      </c>
      <c r="C8" s="3">
        <v>11327466</v>
      </c>
      <c r="D8" s="2">
        <v>9732396</v>
      </c>
      <c r="I8" s="3" t="s">
        <v>18</v>
      </c>
      <c r="J8" s="2">
        <v>21059862</v>
      </c>
    </row>
    <row r="9" spans="1:10">
      <c r="A9" s="1" t="s">
        <v>134</v>
      </c>
      <c r="B9">
        <v>28</v>
      </c>
      <c r="C9" s="3">
        <v>9607500</v>
      </c>
      <c r="D9" s="2">
        <v>9607500</v>
      </c>
      <c r="I9" s="3" t="s">
        <v>12</v>
      </c>
      <c r="J9" s="2">
        <v>19215000</v>
      </c>
    </row>
    <row r="10" spans="1:10">
      <c r="A10" s="1" t="s">
        <v>135</v>
      </c>
      <c r="B10">
        <v>20</v>
      </c>
      <c r="C10" s="3">
        <v>4068600</v>
      </c>
      <c r="D10" s="2">
        <v>4764960</v>
      </c>
      <c r="E10" s="2">
        <v>4991880</v>
      </c>
      <c r="F10" s="2">
        <v>6349671</v>
      </c>
      <c r="I10" s="3" t="s">
        <v>18</v>
      </c>
      <c r="J10" s="2">
        <v>8833560</v>
      </c>
    </row>
    <row r="11" spans="1:10">
      <c r="A11" s="1" t="s">
        <v>136</v>
      </c>
      <c r="B11">
        <v>22</v>
      </c>
      <c r="C11" s="3">
        <v>3206160</v>
      </c>
      <c r="I11" s="3" t="s">
        <v>52</v>
      </c>
      <c r="J11" s="2">
        <v>3206160</v>
      </c>
    </row>
    <row r="12" spans="1:10">
      <c r="A12" s="1" t="s">
        <v>137</v>
      </c>
      <c r="B12">
        <v>24</v>
      </c>
      <c r="C12" s="3">
        <v>2775000</v>
      </c>
      <c r="D12" s="2">
        <v>2907143</v>
      </c>
      <c r="I12" s="3" t="s">
        <v>118</v>
      </c>
      <c r="J12" s="2">
        <v>5682143</v>
      </c>
    </row>
    <row r="13" spans="1:10">
      <c r="A13" s="1" t="s">
        <v>138</v>
      </c>
      <c r="B13">
        <v>36</v>
      </c>
      <c r="C13" s="3">
        <v>2393887</v>
      </c>
      <c r="I13" s="3" t="s">
        <v>25</v>
      </c>
      <c r="J13" s="2">
        <v>2393887</v>
      </c>
    </row>
    <row r="14" spans="1:10">
      <c r="A14" s="1" t="s">
        <v>139</v>
      </c>
      <c r="B14">
        <v>26</v>
      </c>
      <c r="C14" s="3">
        <v>2272391</v>
      </c>
      <c r="D14" s="2">
        <v>12727273</v>
      </c>
      <c r="E14" s="2">
        <v>11709091</v>
      </c>
      <c r="F14" s="2">
        <v>10690909</v>
      </c>
      <c r="G14" s="2">
        <v>9672727</v>
      </c>
      <c r="I14" s="3" t="s">
        <v>22</v>
      </c>
      <c r="J14" s="2">
        <v>47072391</v>
      </c>
    </row>
    <row r="15" spans="1:10">
      <c r="A15" s="1" t="s">
        <v>140</v>
      </c>
      <c r="B15">
        <v>22</v>
      </c>
      <c r="C15" s="3">
        <v>1952760</v>
      </c>
      <c r="D15" s="2">
        <v>2281800</v>
      </c>
      <c r="E15" s="2">
        <v>3872215</v>
      </c>
      <c r="I15" s="3" t="s">
        <v>18</v>
      </c>
      <c r="J15" s="2">
        <v>4234560</v>
      </c>
    </row>
    <row r="16" spans="1:10">
      <c r="A16" s="1" t="s">
        <v>141</v>
      </c>
      <c r="B16">
        <v>26</v>
      </c>
      <c r="C16" s="3">
        <v>1512601</v>
      </c>
      <c r="I16" s="3" t="s">
        <v>25</v>
      </c>
      <c r="J16" s="2">
        <v>1512601</v>
      </c>
    </row>
    <row r="17" spans="1:10">
      <c r="A17" s="1" t="s">
        <v>142</v>
      </c>
      <c r="B17">
        <v>25</v>
      </c>
      <c r="C17" s="3">
        <v>540472</v>
      </c>
      <c r="J17" s="2">
        <v>540472</v>
      </c>
    </row>
    <row r="18" spans="1:10">
      <c r="A18" s="1" t="s">
        <v>143</v>
      </c>
      <c r="B18">
        <v>22</v>
      </c>
      <c r="I18" s="3" t="s">
        <v>34</v>
      </c>
    </row>
    <row r="19" spans="1:10">
      <c r="A19" s="1" t="s">
        <v>144</v>
      </c>
      <c r="B19">
        <v>25</v>
      </c>
      <c r="I19" s="3" t="s">
        <v>145</v>
      </c>
    </row>
    <row r="20" spans="1:10">
      <c r="A20" s="1" t="s">
        <v>146</v>
      </c>
      <c r="B20">
        <v>25</v>
      </c>
      <c r="C20" s="3">
        <v>950000</v>
      </c>
      <c r="J20" s="2">
        <v>950000</v>
      </c>
    </row>
    <row r="21" spans="1:10">
      <c r="A21" s="1" t="s">
        <v>147</v>
      </c>
      <c r="B21">
        <v>23</v>
      </c>
      <c r="C21" s="3">
        <v>323529</v>
      </c>
      <c r="J21" s="2">
        <v>323529</v>
      </c>
    </row>
    <row r="22" spans="1:10">
      <c r="A22" s="1" t="s">
        <v>105</v>
      </c>
      <c r="B22">
        <v>24</v>
      </c>
      <c r="C22" s="3">
        <v>177063</v>
      </c>
      <c r="J22" s="2">
        <v>177063</v>
      </c>
    </row>
    <row r="23" spans="1:10">
      <c r="A23" s="1" t="s">
        <v>148</v>
      </c>
      <c r="B23">
        <v>22</v>
      </c>
      <c r="C23" s="3">
        <v>76236</v>
      </c>
      <c r="J23" s="2">
        <v>76236</v>
      </c>
    </row>
    <row r="24" spans="1:10">
      <c r="A24" s="1" t="s">
        <v>43</v>
      </c>
      <c r="C24" s="3">
        <v>124623505</v>
      </c>
      <c r="D24" s="2">
        <v>119998119</v>
      </c>
      <c r="E24" s="2">
        <v>53329853</v>
      </c>
      <c r="F24" s="2">
        <v>49797246</v>
      </c>
      <c r="G24" s="2">
        <v>38572727</v>
      </c>
      <c r="J24" s="2">
        <v>371107684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21</v>
      </c>
      <c r="B35" s="5">
        <f>AVERAGE(B3:B30)</f>
        <v>25.857142857142858</v>
      </c>
      <c r="C35" s="6">
        <f>MAX(C3:C30)</f>
        <v>124623505</v>
      </c>
      <c r="D35" s="5">
        <f>_xlfn.STDEV.P(C3:C30)</f>
        <v>26619739.491762377</v>
      </c>
      <c r="E35" s="5">
        <f>KURT(C3:C30)</f>
        <v>17.034252370016873</v>
      </c>
      <c r="F35" s="5">
        <f>LARGE(C3:C30, 2)</f>
        <v>24119025</v>
      </c>
      <c r="G35" s="5">
        <f>COUNTIF(I3:I30, "Two-Way Contract")</f>
        <v>2</v>
      </c>
      <c r="H35" s="6">
        <f>MAX(J3:J30)</f>
        <v>371107684</v>
      </c>
      <c r="I35" s="6">
        <f>C35/A35</f>
        <v>5934452.6190476194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DF9F-2F48-4579-88A0-464A39B5F9E2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5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149</v>
      </c>
      <c r="B3">
        <v>27</v>
      </c>
      <c r="C3" s="3">
        <v>17325000</v>
      </c>
      <c r="D3" s="2">
        <v>18150000</v>
      </c>
      <c r="E3" s="2">
        <v>18975000</v>
      </c>
      <c r="I3" s="3" t="s">
        <v>16</v>
      </c>
      <c r="J3" s="2">
        <v>35475000</v>
      </c>
    </row>
    <row r="4" spans="1:10">
      <c r="A4" s="1" t="s">
        <v>150</v>
      </c>
      <c r="B4">
        <v>33</v>
      </c>
      <c r="C4" s="3">
        <v>12253780</v>
      </c>
      <c r="D4" s="2">
        <v>12759670</v>
      </c>
      <c r="I4" s="3" t="s">
        <v>12</v>
      </c>
      <c r="J4" s="2">
        <v>25013450</v>
      </c>
    </row>
    <row r="5" spans="1:10">
      <c r="A5" s="1" t="s">
        <v>151</v>
      </c>
      <c r="B5">
        <v>27</v>
      </c>
      <c r="C5" s="3">
        <v>9631250</v>
      </c>
      <c r="D5" s="2">
        <v>10259375</v>
      </c>
      <c r="E5" s="2">
        <v>10185185</v>
      </c>
      <c r="F5" s="2">
        <v>11000000</v>
      </c>
      <c r="G5" s="2">
        <v>11814815</v>
      </c>
      <c r="I5" s="3" t="s">
        <v>12</v>
      </c>
      <c r="J5" s="2">
        <v>52890625</v>
      </c>
    </row>
    <row r="6" spans="1:10">
      <c r="A6" s="1" t="s">
        <v>152</v>
      </c>
      <c r="B6">
        <v>20</v>
      </c>
      <c r="C6" s="3">
        <v>6560640</v>
      </c>
      <c r="D6" s="2">
        <v>7683360</v>
      </c>
      <c r="E6" s="2">
        <v>8049360</v>
      </c>
      <c r="F6" s="2">
        <v>10174391</v>
      </c>
      <c r="I6" s="3" t="s">
        <v>18</v>
      </c>
      <c r="J6" s="2">
        <v>14244000</v>
      </c>
    </row>
    <row r="7" spans="1:10">
      <c r="A7" s="1" t="s">
        <v>153</v>
      </c>
      <c r="B7">
        <v>23</v>
      </c>
      <c r="C7" s="3">
        <v>5697054</v>
      </c>
      <c r="I7" s="3" t="s">
        <v>54</v>
      </c>
      <c r="J7" s="2">
        <v>5697054</v>
      </c>
    </row>
    <row r="8" spans="1:10">
      <c r="A8" s="1" t="s">
        <v>154</v>
      </c>
      <c r="B8">
        <v>41</v>
      </c>
      <c r="C8" s="3">
        <v>5000000</v>
      </c>
      <c r="I8" s="3" t="s">
        <v>12</v>
      </c>
      <c r="J8" s="2">
        <v>5000000</v>
      </c>
    </row>
    <row r="9" spans="1:10">
      <c r="A9" s="1" t="s">
        <v>155</v>
      </c>
      <c r="B9">
        <v>35</v>
      </c>
      <c r="C9" s="3">
        <v>3710850</v>
      </c>
      <c r="I9" s="3" t="s">
        <v>12</v>
      </c>
      <c r="J9" s="2">
        <v>3710850</v>
      </c>
    </row>
    <row r="10" spans="1:10">
      <c r="A10" s="1" t="s">
        <v>156</v>
      </c>
      <c r="B10">
        <v>24</v>
      </c>
      <c r="C10" s="3">
        <v>2807880</v>
      </c>
      <c r="D10" s="2">
        <v>3280920</v>
      </c>
      <c r="E10" s="2">
        <v>5029650</v>
      </c>
      <c r="I10" s="3" t="s">
        <v>18</v>
      </c>
      <c r="J10" s="2">
        <v>6088800</v>
      </c>
    </row>
    <row r="11" spans="1:10">
      <c r="A11" s="1" t="s">
        <v>157</v>
      </c>
      <c r="B11">
        <v>36</v>
      </c>
      <c r="C11" s="3">
        <v>2393887</v>
      </c>
      <c r="I11" s="3" t="s">
        <v>25</v>
      </c>
      <c r="J11" s="2">
        <v>2393887</v>
      </c>
    </row>
    <row r="12" spans="1:10">
      <c r="A12" s="1" t="s">
        <v>158</v>
      </c>
      <c r="B12">
        <v>26</v>
      </c>
      <c r="C12" s="3">
        <v>1795015</v>
      </c>
      <c r="I12" s="3" t="s">
        <v>25</v>
      </c>
      <c r="J12" s="2">
        <v>1795015</v>
      </c>
    </row>
    <row r="13" spans="1:10">
      <c r="A13" s="1" t="s">
        <v>159</v>
      </c>
      <c r="B13">
        <v>26</v>
      </c>
      <c r="C13" s="3">
        <v>1544951</v>
      </c>
      <c r="I13" s="3" t="s">
        <v>25</v>
      </c>
      <c r="J13" s="2">
        <v>1544951</v>
      </c>
    </row>
    <row r="14" spans="1:10">
      <c r="A14" s="1" t="s">
        <v>160</v>
      </c>
      <c r="B14">
        <v>27</v>
      </c>
      <c r="C14" s="3">
        <v>1378242</v>
      </c>
      <c r="I14" s="3" t="s">
        <v>25</v>
      </c>
      <c r="J14" s="2">
        <v>1378242</v>
      </c>
    </row>
    <row r="15" spans="1:10">
      <c r="A15" s="1" t="s">
        <v>161</v>
      </c>
      <c r="B15">
        <v>22</v>
      </c>
      <c r="C15" s="3">
        <v>1230000</v>
      </c>
      <c r="D15" s="2">
        <v>1416582</v>
      </c>
      <c r="E15" s="2">
        <v>1663861</v>
      </c>
      <c r="F15" s="2">
        <v>1802057</v>
      </c>
      <c r="I15" s="3" t="s">
        <v>12</v>
      </c>
      <c r="J15" s="2">
        <v>4310443</v>
      </c>
    </row>
    <row r="16" spans="1:10">
      <c r="A16" s="1" t="s">
        <v>162</v>
      </c>
      <c r="B16">
        <v>28</v>
      </c>
      <c r="C16" s="3">
        <v>838464</v>
      </c>
      <c r="D16" s="2">
        <v>1443842</v>
      </c>
      <c r="J16" s="2">
        <v>2282306</v>
      </c>
    </row>
    <row r="17" spans="1:10">
      <c r="A17" s="1" t="s">
        <v>163</v>
      </c>
      <c r="B17">
        <v>23</v>
      </c>
      <c r="I17" s="3" t="s">
        <v>34</v>
      </c>
    </row>
    <row r="18" spans="1:10">
      <c r="A18" s="1" t="s">
        <v>164</v>
      </c>
      <c r="B18">
        <v>21</v>
      </c>
      <c r="I18" s="3" t="s">
        <v>34</v>
      </c>
    </row>
    <row r="19" spans="1:10">
      <c r="A19" s="1" t="s">
        <v>165</v>
      </c>
      <c r="B19">
        <v>38</v>
      </c>
      <c r="C19" s="3">
        <v>11692308</v>
      </c>
      <c r="J19" s="2">
        <v>11692308</v>
      </c>
    </row>
    <row r="20" spans="1:10">
      <c r="A20" s="1" t="s">
        <v>166</v>
      </c>
      <c r="B20">
        <v>33</v>
      </c>
      <c r="C20" s="3">
        <v>1567007</v>
      </c>
      <c r="J20" s="2">
        <v>1567007</v>
      </c>
    </row>
    <row r="21" spans="1:10">
      <c r="A21" s="1" t="s">
        <v>167</v>
      </c>
      <c r="B21">
        <v>22</v>
      </c>
      <c r="C21" s="3">
        <v>1544951</v>
      </c>
      <c r="J21" s="2">
        <v>1544951</v>
      </c>
    </row>
    <row r="22" spans="1:10">
      <c r="A22" s="1" t="s">
        <v>168</v>
      </c>
      <c r="B22">
        <v>22</v>
      </c>
      <c r="C22" s="3">
        <v>838464</v>
      </c>
      <c r="J22" s="2">
        <v>838464</v>
      </c>
    </row>
    <row r="23" spans="1:10">
      <c r="A23" s="1" t="s">
        <v>169</v>
      </c>
      <c r="B23">
        <v>23</v>
      </c>
      <c r="C23" s="3">
        <v>6000</v>
      </c>
      <c r="J23" s="2">
        <v>6000</v>
      </c>
    </row>
    <row r="24" spans="1:10">
      <c r="A24" s="1" t="s">
        <v>170</v>
      </c>
      <c r="B24">
        <v>25</v>
      </c>
      <c r="C24" s="3">
        <v>4737</v>
      </c>
      <c r="J24" s="2">
        <v>4737</v>
      </c>
    </row>
    <row r="25" spans="1:10">
      <c r="A25" s="1" t="s">
        <v>43</v>
      </c>
      <c r="C25" s="3">
        <v>87820480</v>
      </c>
      <c r="D25" s="2">
        <v>54993749</v>
      </c>
      <c r="E25" s="2">
        <v>43903056</v>
      </c>
      <c r="F25" s="2">
        <v>22976448</v>
      </c>
      <c r="G25" s="2">
        <v>11814815</v>
      </c>
      <c r="J25" s="2">
        <v>177478090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22</v>
      </c>
      <c r="B35" s="5">
        <f>AVERAGE(B3:B30)</f>
        <v>27.363636363636363</v>
      </c>
      <c r="C35" s="6">
        <f>MAX(C3:C30)</f>
        <v>87820480</v>
      </c>
      <c r="D35" s="5">
        <f>_xlfn.STDEV.P(C3:C30)</f>
        <v>18343724.164623551</v>
      </c>
      <c r="E35" s="5">
        <f>KURT(C3:C30)</f>
        <v>18.078813211164448</v>
      </c>
      <c r="F35" s="5">
        <f>LARGE(C3:C30, 2)</f>
        <v>17325000</v>
      </c>
      <c r="G35" s="5">
        <f>COUNTIF(I3:I30, "Two-Way Contract")</f>
        <v>2</v>
      </c>
      <c r="H35" s="6">
        <f>MAX(J3:J30)</f>
        <v>177478090</v>
      </c>
      <c r="I35" s="6">
        <f>C35/A35</f>
        <v>3991840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BC2F-91C4-43ED-BAED-02D27ADD0609}">
  <dimension ref="A1:J35"/>
  <sheetViews>
    <sheetView workbookViewId="0">
      <selection activeCell="H35" sqref="H35"/>
    </sheetView>
  </sheetViews>
  <sheetFormatPr defaultRowHeight="15"/>
  <cols>
    <col min="1" max="2" width="9.28515625" bestFit="1" customWidth="1"/>
    <col min="3" max="3" width="16.42578125" style="3" bestFit="1" customWidth="1"/>
    <col min="4" max="4" width="13.7109375" bestFit="1" customWidth="1"/>
    <col min="5" max="5" width="9.28515625" bestFit="1" customWidth="1"/>
    <col min="6" max="6" width="13.7109375" bestFit="1" customWidth="1"/>
    <col min="7" max="7" width="9.28515625" bestFit="1" customWidth="1"/>
    <col min="8" max="8" width="13" style="3" bestFit="1" customWidth="1"/>
    <col min="9" max="9" width="14.7109375" style="3" bestFit="1" customWidth="1"/>
  </cols>
  <sheetData>
    <row r="1" spans="1:10">
      <c r="A1" s="1"/>
      <c r="C1" s="3" t="s">
        <v>0</v>
      </c>
      <c r="D1" t="s">
        <v>0</v>
      </c>
      <c r="E1" t="s">
        <v>0</v>
      </c>
      <c r="F1" t="s">
        <v>0</v>
      </c>
      <c r="G1" t="s">
        <v>0</v>
      </c>
      <c r="H1" s="3" t="s">
        <v>0</v>
      </c>
    </row>
    <row r="2" spans="1:10">
      <c r="A2" s="1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8</v>
      </c>
      <c r="I2" s="3" t="s">
        <v>9</v>
      </c>
      <c r="J2" t="s">
        <v>10</v>
      </c>
    </row>
    <row r="3" spans="1:10">
      <c r="A3" s="1" t="s">
        <v>171</v>
      </c>
      <c r="B3">
        <v>34</v>
      </c>
      <c r="C3" s="3">
        <v>29730769</v>
      </c>
      <c r="D3" s="2">
        <v>30500000</v>
      </c>
      <c r="I3" s="3" t="s">
        <v>16</v>
      </c>
      <c r="J3" s="2">
        <v>60230769</v>
      </c>
    </row>
    <row r="4" spans="1:10">
      <c r="A4" s="1" t="s">
        <v>172</v>
      </c>
      <c r="B4">
        <v>24</v>
      </c>
      <c r="C4" s="3">
        <v>24605181</v>
      </c>
      <c r="D4" s="2">
        <v>26573595</v>
      </c>
      <c r="E4" s="2">
        <v>28542009</v>
      </c>
      <c r="F4" s="2">
        <v>30510423</v>
      </c>
      <c r="G4" s="2">
        <v>32478837</v>
      </c>
      <c r="J4" s="2">
        <v>142710045</v>
      </c>
    </row>
    <row r="5" spans="1:10">
      <c r="A5" s="1" t="s">
        <v>173</v>
      </c>
      <c r="B5">
        <v>24</v>
      </c>
      <c r="C5" s="3">
        <v>16517857</v>
      </c>
      <c r="D5" s="2">
        <v>17839286</v>
      </c>
      <c r="E5" s="2">
        <v>19160714</v>
      </c>
      <c r="F5" s="2">
        <v>20482143</v>
      </c>
      <c r="I5" s="3" t="s">
        <v>18</v>
      </c>
      <c r="J5" s="2">
        <v>74000000</v>
      </c>
    </row>
    <row r="6" spans="1:10">
      <c r="A6" s="1" t="s">
        <v>174</v>
      </c>
      <c r="B6">
        <v>29</v>
      </c>
      <c r="C6" s="3">
        <v>12917808</v>
      </c>
      <c r="D6" s="2">
        <v>14041096</v>
      </c>
      <c r="I6" s="3" t="s">
        <v>16</v>
      </c>
      <c r="J6" s="2">
        <v>26958904</v>
      </c>
    </row>
    <row r="7" spans="1:10">
      <c r="A7" s="1" t="s">
        <v>175</v>
      </c>
      <c r="B7">
        <v>28</v>
      </c>
      <c r="C7" s="3">
        <v>11830358</v>
      </c>
      <c r="D7" s="2">
        <v>12960000</v>
      </c>
      <c r="E7" s="2">
        <v>13920000</v>
      </c>
      <c r="F7" s="2">
        <v>14880000</v>
      </c>
      <c r="J7" s="2">
        <v>38710358</v>
      </c>
    </row>
    <row r="8" spans="1:10">
      <c r="A8" s="1" t="s">
        <v>176</v>
      </c>
      <c r="B8">
        <v>22</v>
      </c>
      <c r="C8" s="3">
        <v>3499800</v>
      </c>
      <c r="D8" s="2">
        <v>4444746</v>
      </c>
      <c r="I8" s="3" t="s">
        <v>22</v>
      </c>
      <c r="J8" s="2">
        <v>7944546</v>
      </c>
    </row>
    <row r="9" spans="1:10">
      <c r="A9" s="1" t="s">
        <v>177</v>
      </c>
      <c r="B9">
        <v>23</v>
      </c>
      <c r="C9" s="3">
        <v>3364249</v>
      </c>
      <c r="I9" s="3" t="s">
        <v>54</v>
      </c>
      <c r="J9" s="2">
        <v>3364249</v>
      </c>
    </row>
    <row r="10" spans="1:10">
      <c r="A10" s="1" t="s">
        <v>178</v>
      </c>
      <c r="B10">
        <v>21</v>
      </c>
      <c r="C10" s="3">
        <v>2894160</v>
      </c>
      <c r="D10" s="2">
        <v>3389400</v>
      </c>
      <c r="E10" s="2">
        <v>3550800</v>
      </c>
      <c r="F10" s="2">
        <v>5258735</v>
      </c>
      <c r="I10" s="3" t="s">
        <v>18</v>
      </c>
      <c r="J10" s="2">
        <v>6283560</v>
      </c>
    </row>
    <row r="11" spans="1:10">
      <c r="A11" s="1" t="s">
        <v>179</v>
      </c>
      <c r="B11">
        <v>23</v>
      </c>
      <c r="C11" s="3">
        <v>2166360</v>
      </c>
      <c r="D11" s="2">
        <v>3321030</v>
      </c>
      <c r="I11" s="3" t="s">
        <v>22</v>
      </c>
      <c r="J11" s="2">
        <v>5487390</v>
      </c>
    </row>
    <row r="12" spans="1:10">
      <c r="A12" s="1" t="s">
        <v>180</v>
      </c>
      <c r="B12">
        <v>30</v>
      </c>
      <c r="C12" s="3">
        <v>2029463</v>
      </c>
      <c r="I12" s="3" t="s">
        <v>25</v>
      </c>
      <c r="J12" s="2">
        <v>2029463</v>
      </c>
    </row>
    <row r="13" spans="1:10">
      <c r="A13" s="1" t="s">
        <v>181</v>
      </c>
      <c r="B13">
        <v>28</v>
      </c>
      <c r="C13" s="3">
        <v>2000000</v>
      </c>
      <c r="D13" s="2">
        <v>2100000</v>
      </c>
      <c r="I13" s="3" t="s">
        <v>118</v>
      </c>
      <c r="J13" s="2">
        <v>4100000</v>
      </c>
    </row>
    <row r="14" spans="1:10">
      <c r="A14" s="1" t="s">
        <v>182</v>
      </c>
      <c r="B14">
        <v>23</v>
      </c>
      <c r="C14" s="3">
        <v>1874640</v>
      </c>
      <c r="I14" s="3" t="s">
        <v>18</v>
      </c>
      <c r="J14" s="2">
        <v>1874640</v>
      </c>
    </row>
    <row r="15" spans="1:10">
      <c r="A15" s="1" t="s">
        <v>183</v>
      </c>
      <c r="B15">
        <v>22</v>
      </c>
      <c r="C15" s="3">
        <v>1773840</v>
      </c>
      <c r="D15" s="2">
        <v>2731714</v>
      </c>
      <c r="I15" s="3" t="s">
        <v>22</v>
      </c>
      <c r="J15" s="2">
        <v>4505554</v>
      </c>
    </row>
    <row r="16" spans="1:10">
      <c r="A16" s="1" t="s">
        <v>184</v>
      </c>
      <c r="B16">
        <v>24</v>
      </c>
      <c r="C16" s="3">
        <v>1349383</v>
      </c>
      <c r="D16" s="2">
        <v>1588231</v>
      </c>
      <c r="E16" s="2">
        <v>1663861</v>
      </c>
      <c r="I16" s="3" t="s">
        <v>25</v>
      </c>
      <c r="J16" s="2">
        <v>2937614</v>
      </c>
    </row>
    <row r="17" spans="1:10">
      <c r="A17" s="1" t="s">
        <v>185</v>
      </c>
      <c r="B17">
        <v>20</v>
      </c>
      <c r="C17" s="3">
        <v>838464</v>
      </c>
      <c r="D17" s="2">
        <v>1416852</v>
      </c>
      <c r="E17" s="2">
        <v>1663861</v>
      </c>
      <c r="I17" s="3" t="s">
        <v>118</v>
      </c>
      <c r="J17" s="2">
        <v>2255316</v>
      </c>
    </row>
    <row r="18" spans="1:10">
      <c r="A18" s="1" t="s">
        <v>186</v>
      </c>
      <c r="B18">
        <v>23</v>
      </c>
      <c r="I18" s="3" t="s">
        <v>34</v>
      </c>
    </row>
    <row r="19" spans="1:10">
      <c r="A19" s="1" t="s">
        <v>187</v>
      </c>
      <c r="B19">
        <v>23</v>
      </c>
      <c r="I19" s="3" t="s">
        <v>34</v>
      </c>
    </row>
    <row r="20" spans="1:10">
      <c r="A20" s="1" t="s">
        <v>188</v>
      </c>
      <c r="B20">
        <v>34</v>
      </c>
      <c r="C20" s="3">
        <v>311070</v>
      </c>
      <c r="J20" s="2">
        <v>311070</v>
      </c>
    </row>
    <row r="21" spans="1:10">
      <c r="A21" s="1" t="s">
        <v>189</v>
      </c>
      <c r="B21">
        <v>22</v>
      </c>
      <c r="C21" s="3">
        <v>35000</v>
      </c>
      <c r="J21" s="2">
        <v>35000</v>
      </c>
    </row>
    <row r="22" spans="1:10">
      <c r="A22" s="1" t="s">
        <v>43</v>
      </c>
      <c r="C22" s="3">
        <v>117738402</v>
      </c>
      <c r="D22" s="2">
        <v>120905950</v>
      </c>
      <c r="E22" s="2">
        <v>68501245</v>
      </c>
      <c r="F22" s="2">
        <v>71131301</v>
      </c>
      <c r="G22" s="2">
        <v>32478837</v>
      </c>
      <c r="J22" s="2">
        <v>383738478</v>
      </c>
    </row>
    <row r="34" spans="1:9">
      <c r="A34" t="s">
        <v>614</v>
      </c>
      <c r="B34" t="s">
        <v>615</v>
      </c>
      <c r="C34" s="3" t="s">
        <v>616</v>
      </c>
      <c r="D34" t="s">
        <v>617</v>
      </c>
      <c r="E34" t="s">
        <v>618</v>
      </c>
      <c r="F34" t="s">
        <v>619</v>
      </c>
      <c r="G34" t="s">
        <v>620</v>
      </c>
      <c r="H34" s="3" t="s">
        <v>621</v>
      </c>
      <c r="I34" s="3" t="s">
        <v>622</v>
      </c>
    </row>
    <row r="35" spans="1:9">
      <c r="A35" s="5">
        <f>COUNTIF(A3:A30, "*")-1</f>
        <v>19</v>
      </c>
      <c r="B35" s="5">
        <f>AVERAGE(B3:B30)</f>
        <v>25.105263157894736</v>
      </c>
      <c r="C35" s="6">
        <f>MAX(C3:C30)</f>
        <v>117738402</v>
      </c>
      <c r="D35" s="5">
        <f>_xlfn.STDEV.P(C3:C30)</f>
        <v>26775663.626363471</v>
      </c>
      <c r="E35" s="5">
        <f>KURT(C3:C30)</f>
        <v>13.881563036558831</v>
      </c>
      <c r="F35" s="5">
        <f>LARGE(C3:C30, 2)</f>
        <v>29730769</v>
      </c>
      <c r="G35" s="5">
        <f>COUNTIF(I3:I30, "Two-Way Contract")</f>
        <v>2</v>
      </c>
      <c r="H35" s="6">
        <f>MAX(J3:J30)</f>
        <v>383738478</v>
      </c>
      <c r="I35" s="6">
        <f>C35/A35</f>
        <v>6196758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User</dc:creator>
  <cp:lastModifiedBy>New User</cp:lastModifiedBy>
  <dcterms:created xsi:type="dcterms:W3CDTF">2019-07-18T13:38:27Z</dcterms:created>
  <dcterms:modified xsi:type="dcterms:W3CDTF">2019-07-18T14:42:21Z</dcterms:modified>
</cp:coreProperties>
</file>