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richardson/Desktop/Data Science Boot Camp/Module 1/Starter_Code/"/>
    </mc:Choice>
  </mc:AlternateContent>
  <xr:revisionPtr revIDLastSave="0" documentId="13_ncr:1_{2CDB17DA-9D39-324A-A202-E39ED2C32610}" xr6:coauthVersionLast="47" xr6:coauthVersionMax="47" xr10:uidLastSave="{00000000-0000-0000-0000-000000000000}"/>
  <bookViews>
    <workbookView xWindow="0" yWindow="740" windowWidth="29400" windowHeight="17040" xr2:uid="{00000000-000D-0000-FFFF-FFFF00000000}"/>
  </bookViews>
  <sheets>
    <sheet name="Sheet4" sheetId="5" r:id="rId1"/>
    <sheet name="Crowdfunding" sheetId="1" r:id="rId2"/>
    <sheet name="category pivot" sheetId="2" r:id="rId3"/>
    <sheet name="sub category pivot" sheetId="4" r:id="rId4"/>
  </sheets>
  <calcPr calcId="191029"/>
  <pivotCaches>
    <pivotCache cacheId="36" r:id="rId5"/>
    <pivotCache cacheId="37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/>
  <c r="Q10" i="1" a="1"/>
  <c r="Q10" i="1" s="1"/>
  <c r="Q11" i="1" a="1"/>
  <c r="Q11" i="1" s="1"/>
  <c r="Q12" i="1" a="1"/>
  <c r="Q12" i="1" s="1"/>
  <c r="Q13" i="1" a="1"/>
  <c r="Q13" i="1"/>
  <c r="Q14" i="1" a="1"/>
  <c r="Q14" i="1"/>
  <c r="Q15" i="1" a="1"/>
  <c r="Q15" i="1" s="1"/>
  <c r="Q16" i="1" a="1"/>
  <c r="Q16" i="1" s="1"/>
  <c r="Q17" i="1" a="1"/>
  <c r="Q17" i="1" s="1"/>
  <c r="Q18" i="1" a="1"/>
  <c r="Q18" i="1"/>
  <c r="Q19" i="1" a="1"/>
  <c r="Q19" i="1" s="1"/>
  <c r="Q20" i="1" a="1"/>
  <c r="Q20" i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/>
  <c r="Q30" i="1" a="1"/>
  <c r="Q30" i="1" s="1"/>
  <c r="Q31" i="1" a="1"/>
  <c r="Q31" i="1" s="1"/>
  <c r="Q32" i="1" a="1"/>
  <c r="Q32" i="1"/>
  <c r="Q33" i="1" a="1"/>
  <c r="Q33" i="1" s="1"/>
  <c r="Q34" i="1" a="1"/>
  <c r="Q34" i="1" s="1"/>
  <c r="Q35" i="1" a="1"/>
  <c r="Q35" i="1" s="1"/>
  <c r="Q36" i="1" a="1"/>
  <c r="Q36" i="1" s="1"/>
  <c r="Q37" i="1" a="1"/>
  <c r="Q37" i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/>
  <c r="Q47" i="1" a="1"/>
  <c r="Q47" i="1" s="1"/>
  <c r="Q48" i="1" a="1"/>
  <c r="Q48" i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/>
  <c r="Q65" i="1" a="1"/>
  <c r="Q65" i="1" s="1"/>
  <c r="Q66" i="1" a="1"/>
  <c r="Q66" i="1" s="1"/>
  <c r="Q67" i="1" a="1"/>
  <c r="Q67" i="1" s="1"/>
  <c r="Q68" i="1" a="1"/>
  <c r="Q68" i="1"/>
  <c r="Q69" i="1" a="1"/>
  <c r="Q69" i="1" s="1"/>
  <c r="Q70" i="1" a="1"/>
  <c r="Q70" i="1"/>
  <c r="Q71" i="1" a="1"/>
  <c r="Q71" i="1" s="1"/>
  <c r="Q72" i="1" a="1"/>
  <c r="Q72" i="1" s="1"/>
  <c r="Q73" i="1" a="1"/>
  <c r="Q73" i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/>
  <c r="Q82" i="1" a="1"/>
  <c r="Q82" i="1" s="1"/>
  <c r="Q83" i="1" a="1"/>
  <c r="Q83" i="1" s="1"/>
  <c r="Q84" i="1" a="1"/>
  <c r="Q84" i="1"/>
  <c r="Q85" i="1" a="1"/>
  <c r="Q85" i="1" s="1"/>
  <c r="Q86" i="1" a="1"/>
  <c r="Q86" i="1"/>
  <c r="Q87" i="1" a="1"/>
  <c r="Q87" i="1" s="1"/>
  <c r="Q88" i="1" a="1"/>
  <c r="Q88" i="1" s="1"/>
  <c r="Q89" i="1" a="1"/>
  <c r="Q89" i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/>
  <c r="Q101" i="1" a="1"/>
  <c r="Q101" i="1" s="1"/>
  <c r="Q102" i="1" a="1"/>
  <c r="Q102" i="1"/>
  <c r="Q103" i="1" a="1"/>
  <c r="Q103" i="1" s="1"/>
  <c r="Q104" i="1" a="1"/>
  <c r="Q104" i="1" s="1"/>
  <c r="Q105" i="1" a="1"/>
  <c r="Q105" i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/>
  <c r="Q123" i="1" a="1"/>
  <c r="Q123" i="1" s="1"/>
  <c r="Q124" i="1" a="1"/>
  <c r="Q124" i="1" s="1"/>
  <c r="Q125" i="1" a="1"/>
  <c r="Q125" i="1"/>
  <c r="Q126" i="1" a="1"/>
  <c r="Q126" i="1" s="1"/>
  <c r="Q127" i="1" a="1"/>
  <c r="Q127" i="1" s="1"/>
  <c r="Q128" i="1" a="1"/>
  <c r="Q128" i="1"/>
  <c r="Q129" i="1" a="1"/>
  <c r="Q129" i="1" s="1"/>
  <c r="Q130" i="1" a="1"/>
  <c r="Q130" i="1"/>
  <c r="Q131" i="1" a="1"/>
  <c r="Q131" i="1" s="1"/>
  <c r="Q132" i="1" a="1"/>
  <c r="Q132" i="1" s="1"/>
  <c r="Q133" i="1" a="1"/>
  <c r="Q133" i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/>
  <c r="Q151" i="1" a="1"/>
  <c r="Q151" i="1" s="1"/>
  <c r="Q152" i="1" a="1"/>
  <c r="Q152" i="1" s="1"/>
  <c r="Q153" i="1" a="1"/>
  <c r="Q153" i="1"/>
  <c r="Q154" i="1" a="1"/>
  <c r="Q154" i="1" s="1"/>
  <c r="Q155" i="1" a="1"/>
  <c r="Q155" i="1" s="1"/>
  <c r="Q156" i="1" a="1"/>
  <c r="Q156" i="1" s="1"/>
  <c r="Q157" i="1" a="1"/>
  <c r="Q157" i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/>
  <c r="Q175" i="1" a="1"/>
  <c r="Q175" i="1" s="1"/>
  <c r="Q176" i="1" a="1"/>
  <c r="Q176" i="1"/>
  <c r="Q177" i="1" a="1"/>
  <c r="Q177" i="1" s="1"/>
  <c r="Q178" i="1" a="1"/>
  <c r="Q178" i="1"/>
  <c r="Q179" i="1" a="1"/>
  <c r="Q179" i="1" s="1"/>
  <c r="Q180" i="1" a="1"/>
  <c r="Q180" i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/>
  <c r="Q187" i="1" a="1"/>
  <c r="Q187" i="1" s="1"/>
  <c r="Q188" i="1" a="1"/>
  <c r="Q188" i="1" s="1"/>
  <c r="Q189" i="1" a="1"/>
  <c r="Q189" i="1"/>
  <c r="Q190" i="1" a="1"/>
  <c r="Q190" i="1" s="1"/>
  <c r="Q191" i="1" a="1"/>
  <c r="Q191" i="1" s="1"/>
  <c r="Q192" i="1" a="1"/>
  <c r="Q192" i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/>
  <c r="Q210" i="1" a="1"/>
  <c r="Q210" i="1" s="1"/>
  <c r="Q211" i="1" a="1"/>
  <c r="Q211" i="1" s="1"/>
  <c r="Q212" i="1" a="1"/>
  <c r="Q212" i="1"/>
  <c r="Q213" i="1" a="1"/>
  <c r="Q213" i="1" s="1"/>
  <c r="Q214" i="1" a="1"/>
  <c r="Q214" i="1"/>
  <c r="Q215" i="1" a="1"/>
  <c r="Q215" i="1" s="1"/>
  <c r="Q216" i="1" a="1"/>
  <c r="Q216" i="1" s="1"/>
  <c r="Q217" i="1" a="1"/>
  <c r="Q217" i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/>
  <c r="Q225" i="1" a="1"/>
  <c r="Q225" i="1" s="1"/>
  <c r="Q226" i="1" a="1"/>
  <c r="Q226" i="1" s="1"/>
  <c r="Q227" i="1" a="1"/>
  <c r="Q227" i="1" s="1"/>
  <c r="Q228" i="1" a="1"/>
  <c r="Q228" i="1"/>
  <c r="Q229" i="1" a="1"/>
  <c r="Q229" i="1" s="1"/>
  <c r="Q230" i="1" a="1"/>
  <c r="Q230" i="1"/>
  <c r="Q231" i="1" a="1"/>
  <c r="Q231" i="1" s="1"/>
  <c r="Q232" i="1" a="1"/>
  <c r="Q232" i="1" s="1"/>
  <c r="Q233" i="1" a="1"/>
  <c r="Q233" i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/>
  <c r="Q242" i="1" a="1"/>
  <c r="Q242" i="1" s="1"/>
  <c r="Q243" i="1" a="1"/>
  <c r="Q243" i="1" s="1"/>
  <c r="Q244" i="1" a="1"/>
  <c r="Q244" i="1"/>
  <c r="Q245" i="1" a="1"/>
  <c r="Q245" i="1" s="1"/>
  <c r="Q246" i="1" a="1"/>
  <c r="Q246" i="1"/>
  <c r="Q247" i="1" a="1"/>
  <c r="Q247" i="1" s="1"/>
  <c r="Q248" i="1" a="1"/>
  <c r="Q248" i="1" s="1"/>
  <c r="Q249" i="1" a="1"/>
  <c r="Q249" i="1" s="1"/>
  <c r="Q250" i="1" a="1"/>
  <c r="Q250" i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/>
  <c r="Q263" i="1" a="1"/>
  <c r="Q263" i="1" s="1"/>
  <c r="Q264" i="1" a="1"/>
  <c r="Q264" i="1"/>
  <c r="Q265" i="1" a="1"/>
  <c r="Q265" i="1" s="1"/>
  <c r="Q266" i="1" a="1"/>
  <c r="Q266" i="1" s="1"/>
  <c r="Q267" i="1" a="1"/>
  <c r="Q267" i="1" s="1"/>
  <c r="Q268" i="1" a="1"/>
  <c r="Q268" i="1" s="1"/>
  <c r="Q269" i="1" a="1"/>
  <c r="Q269" i="1"/>
  <c r="Q270" i="1" a="1"/>
  <c r="Q270" i="1" s="1"/>
  <c r="Q271" i="1" a="1"/>
  <c r="Q271" i="1" s="1"/>
  <c r="Q272" i="1" a="1"/>
  <c r="Q272" i="1" s="1"/>
  <c r="Q273" i="1" a="1"/>
  <c r="Q273" i="1"/>
  <c r="Q274" i="1" a="1"/>
  <c r="Q274" i="1"/>
  <c r="Q275" i="1" a="1"/>
  <c r="Q275" i="1" s="1"/>
  <c r="Q276" i="1" a="1"/>
  <c r="Q276" i="1" s="1"/>
  <c r="Q277" i="1" a="1"/>
  <c r="Q277" i="1" s="1"/>
  <c r="Q278" i="1" a="1"/>
  <c r="Q278" i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/>
  <c r="Q293" i="1" a="1"/>
  <c r="Q293" i="1" s="1"/>
  <c r="Q294" i="1" a="1"/>
  <c r="Q294" i="1" s="1"/>
  <c r="Q295" i="1" a="1"/>
  <c r="Q295" i="1" s="1"/>
  <c r="Q296" i="1" a="1"/>
  <c r="Q296" i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/>
  <c r="Q306" i="1" a="1"/>
  <c r="Q306" i="1" s="1"/>
  <c r="Q307" i="1" a="1"/>
  <c r="Q307" i="1" s="1"/>
  <c r="Q308" i="1" a="1"/>
  <c r="Q308" i="1" s="1"/>
  <c r="Q309" i="1" a="1"/>
  <c r="Q309" i="1" s="1"/>
  <c r="Q310" i="1" a="1"/>
  <c r="Q310" i="1"/>
  <c r="Q311" i="1" a="1"/>
  <c r="Q311" i="1" s="1"/>
  <c r="Q312" i="1" a="1"/>
  <c r="Q312" i="1" s="1"/>
  <c r="Q313" i="1" a="1"/>
  <c r="Q313" i="1" s="1"/>
  <c r="Q314" i="1" a="1"/>
  <c r="Q314" i="1"/>
  <c r="Q315" i="1" a="1"/>
  <c r="Q315" i="1" s="1"/>
  <c r="Q316" i="1" a="1"/>
  <c r="Q316" i="1"/>
  <c r="Q317" i="1" a="1"/>
  <c r="Q317" i="1" s="1"/>
  <c r="Q318" i="1" a="1"/>
  <c r="Q318" i="1" s="1"/>
  <c r="Q319" i="1" a="1"/>
  <c r="Q319" i="1" s="1"/>
  <c r="Q320" i="1" a="1"/>
  <c r="Q320" i="1"/>
  <c r="Q321" i="1" a="1"/>
  <c r="Q321" i="1"/>
  <c r="Q322" i="1" a="1"/>
  <c r="Q322" i="1" s="1"/>
  <c r="Q323" i="1" a="1"/>
  <c r="Q323" i="1" s="1"/>
  <c r="Q324" i="1" a="1"/>
  <c r="Q324" i="1"/>
  <c r="Q325" i="1" a="1"/>
  <c r="Q325" i="1" s="1"/>
  <c r="Q326" i="1" a="1"/>
  <c r="Q326" i="1" s="1"/>
  <c r="Q327" i="1" a="1"/>
  <c r="Q327" i="1" s="1"/>
  <c r="Q328" i="1" a="1"/>
  <c r="Q328" i="1" s="1"/>
  <c r="Q329" i="1" a="1"/>
  <c r="Q329" i="1"/>
  <c r="Q330" i="1" a="1"/>
  <c r="Q330" i="1" s="1"/>
  <c r="Q331" i="1" a="1"/>
  <c r="Q331" i="1" s="1"/>
  <c r="Q332" i="1" a="1"/>
  <c r="Q332" i="1" s="1"/>
  <c r="Q333" i="1" a="1"/>
  <c r="Q333" i="1" s="1"/>
  <c r="Q334" i="1" a="1"/>
  <c r="Q334" i="1"/>
  <c r="Q335" i="1" a="1"/>
  <c r="Q335" i="1" s="1"/>
  <c r="Q336" i="1" a="1"/>
  <c r="Q336" i="1" s="1"/>
  <c r="Q337" i="1" a="1"/>
  <c r="Q337" i="1"/>
  <c r="Q338" i="1" a="1"/>
  <c r="Q338" i="1" s="1"/>
  <c r="Q339" i="1" a="1"/>
  <c r="Q339" i="1" s="1"/>
  <c r="Q340" i="1" a="1"/>
  <c r="Q340" i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/>
  <c r="Q347" i="1" a="1"/>
  <c r="Q347" i="1" s="1"/>
  <c r="Q348" i="1" a="1"/>
  <c r="Q348" i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/>
  <c r="Q356" i="1" a="1"/>
  <c r="Q356" i="1" s="1"/>
  <c r="Q357" i="1" a="1"/>
  <c r="Q357" i="1" s="1"/>
  <c r="Q358" i="1" a="1"/>
  <c r="Q358" i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/>
  <c r="Q373" i="1" a="1"/>
  <c r="Q373" i="1" s="1"/>
  <c r="Q374" i="1" a="1"/>
  <c r="Q374" i="1" s="1"/>
  <c r="Q375" i="1" a="1"/>
  <c r="Q375" i="1" s="1"/>
  <c r="Q376" i="1" a="1"/>
  <c r="Q376" i="1"/>
  <c r="Q377" i="1" a="1"/>
  <c r="Q377" i="1" s="1"/>
  <c r="Q378" i="1" a="1"/>
  <c r="Q378" i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/>
  <c r="Q388" i="1" a="1"/>
  <c r="Q388" i="1" s="1"/>
  <c r="Q389" i="1" a="1"/>
  <c r="Q389" i="1" s="1"/>
  <c r="Q390" i="1" a="1"/>
  <c r="Q390" i="1"/>
  <c r="Q391" i="1" a="1"/>
  <c r="Q391" i="1" s="1"/>
  <c r="Q392" i="1" a="1"/>
  <c r="Q392" i="1" s="1"/>
  <c r="Q393" i="1" a="1"/>
  <c r="Q393" i="1" s="1"/>
  <c r="Q394" i="1" a="1"/>
  <c r="Q394" i="1"/>
  <c r="Q395" i="1" a="1"/>
  <c r="Q395" i="1"/>
  <c r="Q396" i="1" a="1"/>
  <c r="Q396" i="1" s="1"/>
  <c r="Q397" i="1" a="1"/>
  <c r="Q397" i="1" s="1"/>
  <c r="Q398" i="1" a="1"/>
  <c r="Q398" i="1" s="1"/>
  <c r="Q399" i="1" a="1"/>
  <c r="Q399" i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/>
  <c r="Q419" i="1" a="1"/>
  <c r="Q419" i="1" s="1"/>
  <c r="Q420" i="1" a="1"/>
  <c r="Q420" i="1" s="1"/>
  <c r="Q421" i="1" a="1"/>
  <c r="Q421" i="1" s="1"/>
  <c r="Q422" i="1" a="1"/>
  <c r="Q422" i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/>
  <c r="Q456" i="1" a="1"/>
  <c r="Q456" i="1" s="1"/>
  <c r="Q457" i="1" a="1"/>
  <c r="Q457" i="1" s="1"/>
  <c r="Q458" i="1" a="1"/>
  <c r="Q458" i="1" s="1"/>
  <c r="Q459" i="1" a="1"/>
  <c r="Q459" i="1"/>
  <c r="Q460" i="1" a="1"/>
  <c r="Q460" i="1"/>
  <c r="Q461" i="1" a="1"/>
  <c r="Q461" i="1" s="1"/>
  <c r="Q462" i="1" a="1"/>
  <c r="Q462" i="1" s="1"/>
  <c r="Q463" i="1" a="1"/>
  <c r="Q463" i="1" s="1"/>
  <c r="Q464" i="1" a="1"/>
  <c r="Q464" i="1"/>
  <c r="Q465" i="1" a="1"/>
  <c r="Q465" i="1" s="1"/>
  <c r="Q466" i="1" a="1"/>
  <c r="Q466" i="1" s="1"/>
  <c r="Q467" i="1" a="1"/>
  <c r="Q467" i="1"/>
  <c r="Q468" i="1" a="1"/>
  <c r="Q468" i="1"/>
  <c r="Q469" i="1" a="1"/>
  <c r="Q469" i="1" s="1"/>
  <c r="Q470" i="1" a="1"/>
  <c r="Q470" i="1" s="1"/>
  <c r="Q471" i="1" a="1"/>
  <c r="Q471" i="1" s="1"/>
  <c r="Q472" i="1" a="1"/>
  <c r="Q472" i="1"/>
  <c r="Q473" i="1" a="1"/>
  <c r="Q473" i="1" s="1"/>
  <c r="Q474" i="1" a="1"/>
  <c r="Q474" i="1"/>
  <c r="Q475" i="1" a="1"/>
  <c r="Q475" i="1" s="1"/>
  <c r="Q476" i="1" a="1"/>
  <c r="Q476" i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/>
  <c r="Q497" i="1" a="1"/>
  <c r="Q497" i="1" s="1"/>
  <c r="Q498" i="1" a="1"/>
  <c r="Q498" i="1" s="1"/>
  <c r="Q499" i="1" a="1"/>
  <c r="Q499" i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/>
  <c r="Q507" i="1" a="1"/>
  <c r="Q507" i="1" s="1"/>
  <c r="Q508" i="1" a="1"/>
  <c r="Q508" i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/>
  <c r="Q532" i="1" a="1"/>
  <c r="Q532" i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/>
  <c r="Q552" i="1" a="1"/>
  <c r="Q552" i="1" s="1"/>
  <c r="Q553" i="1" a="1"/>
  <c r="Q553" i="1" s="1"/>
  <c r="Q554" i="1" a="1"/>
  <c r="Q554" i="1"/>
  <c r="Q555" i="1" a="1"/>
  <c r="Q555" i="1" s="1"/>
  <c r="Q556" i="1" a="1"/>
  <c r="Q556" i="1" s="1"/>
  <c r="Q557" i="1" a="1"/>
  <c r="Q557" i="1" s="1"/>
  <c r="Q558" i="1" a="1"/>
  <c r="Q558" i="1" s="1"/>
  <c r="Q559" i="1" a="1"/>
  <c r="Q559" i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/>
  <c r="Q567" i="1" a="1"/>
  <c r="Q567" i="1" s="1"/>
  <c r="Q568" i="1" a="1"/>
  <c r="Q568" i="1" s="1"/>
  <c r="Q569" i="1" a="1"/>
  <c r="Q569" i="1" s="1"/>
  <c r="Q570" i="1" a="1"/>
  <c r="Q570" i="1" s="1"/>
  <c r="Q571" i="1" a="1"/>
  <c r="Q571" i="1"/>
  <c r="Q572" i="1" a="1"/>
  <c r="Q572" i="1" s="1"/>
  <c r="Q573" i="1" a="1"/>
  <c r="Q573" i="1" s="1"/>
  <c r="Q574" i="1" a="1"/>
  <c r="Q574" i="1"/>
  <c r="Q575" i="1" a="1"/>
  <c r="Q575" i="1"/>
  <c r="Q576" i="1" a="1"/>
  <c r="Q576" i="1" s="1"/>
  <c r="Q577" i="1" a="1"/>
  <c r="Q577" i="1" s="1"/>
  <c r="Q578" i="1" a="1"/>
  <c r="Q578" i="1"/>
  <c r="Q579" i="1" a="1"/>
  <c r="Q579" i="1" s="1"/>
  <c r="Q580" i="1" a="1"/>
  <c r="Q580" i="1" s="1"/>
  <c r="Q581" i="1" a="1"/>
  <c r="Q581" i="1" s="1"/>
  <c r="Q582" i="1" a="1"/>
  <c r="Q582" i="1" s="1"/>
  <c r="Q583" i="1" a="1"/>
  <c r="Q583" i="1"/>
  <c r="Q584" i="1" a="1"/>
  <c r="Q584" i="1" s="1"/>
  <c r="Q585" i="1" a="1"/>
  <c r="Q585" i="1" s="1"/>
  <c r="Q586" i="1" a="1"/>
  <c r="Q586" i="1"/>
  <c r="Q587" i="1" a="1"/>
  <c r="Q587" i="1" s="1"/>
  <c r="Q588" i="1" a="1"/>
  <c r="Q588" i="1" s="1"/>
  <c r="Q589" i="1" a="1"/>
  <c r="Q589" i="1" s="1"/>
  <c r="Q590" i="1" a="1"/>
  <c r="Q590" i="1" s="1"/>
  <c r="Q591" i="1" a="1"/>
  <c r="Q591" i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/>
  <c r="Q609" i="1" a="1"/>
  <c r="Q609" i="1" s="1"/>
  <c r="Q610" i="1" a="1"/>
  <c r="Q610" i="1" s="1"/>
  <c r="Q611" i="1" a="1"/>
  <c r="Q611" i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/>
  <c r="Q620" i="1" a="1"/>
  <c r="Q620" i="1" s="1"/>
  <c r="Q621" i="1" a="1"/>
  <c r="Q621" i="1" s="1"/>
  <c r="Q622" i="1" a="1"/>
  <c r="Q622" i="1" s="1"/>
  <c r="Q623" i="1" a="1"/>
  <c r="Q623" i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/>
  <c r="Q632" i="1" a="1"/>
  <c r="Q632" i="1" s="1"/>
  <c r="Q633" i="1" a="1"/>
  <c r="Q633" i="1" s="1"/>
  <c r="Q634" i="1" a="1"/>
  <c r="Q634" i="1" s="1"/>
  <c r="Q635" i="1" a="1"/>
  <c r="Q635" i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/>
  <c r="Q652" i="1" a="1"/>
  <c r="Q652" i="1" s="1"/>
  <c r="Q653" i="1" a="1"/>
  <c r="Q653" i="1" s="1"/>
  <c r="Q654" i="1" a="1"/>
  <c r="Q654" i="1" s="1"/>
  <c r="Q655" i="1" a="1"/>
  <c r="Q655" i="1" s="1"/>
  <c r="Q656" i="1" a="1"/>
  <c r="Q656" i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/>
  <c r="Q716" i="1" a="1"/>
  <c r="Q716" i="1" s="1"/>
  <c r="Q717" i="1" a="1"/>
  <c r="Q717" i="1" s="1"/>
  <c r="Q718" i="1" a="1"/>
  <c r="Q718" i="1" s="1"/>
  <c r="Q719" i="1" a="1"/>
  <c r="Q719" i="1" s="1"/>
  <c r="Q720" i="1" a="1"/>
  <c r="Q720" i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/>
  <c r="Q780" i="1" a="1"/>
  <c r="Q780" i="1" s="1"/>
  <c r="Q781" i="1" a="1"/>
  <c r="Q781" i="1" s="1"/>
  <c r="Q782" i="1" a="1"/>
  <c r="Q782" i="1" s="1"/>
  <c r="Q783" i="1" a="1"/>
  <c r="Q783" i="1" s="1"/>
  <c r="Q784" i="1" a="1"/>
  <c r="Q784" i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/>
  <c r="Q801" i="1" a="1"/>
  <c r="Q801" i="1" s="1"/>
  <c r="Q802" i="1" a="1"/>
  <c r="Q802" i="1" s="1"/>
  <c r="Q803" i="1" a="1"/>
  <c r="Q803" i="1" s="1"/>
  <c r="Q804" i="1" a="1"/>
  <c r="Q804" i="1"/>
  <c r="Q805" i="1" a="1"/>
  <c r="Q805" i="1" s="1"/>
  <c r="Q806" i="1" a="1"/>
  <c r="Q806" i="1" s="1"/>
  <c r="Q807" i="1" a="1"/>
  <c r="Q807" i="1" s="1"/>
  <c r="Q808" i="1" a="1"/>
  <c r="Q808" i="1" s="1"/>
  <c r="Q809" i="1" a="1"/>
  <c r="Q809" i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/>
  <c r="Q825" i="1" a="1"/>
  <c r="Q825" i="1"/>
  <c r="Q826" i="1" a="1"/>
  <c r="Q826" i="1" s="1"/>
  <c r="Q827" i="1" a="1"/>
  <c r="Q827" i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/>
  <c r="Q840" i="1" a="1"/>
  <c r="Q840" i="1" s="1"/>
  <c r="Q841" i="1" a="1"/>
  <c r="Q841" i="1"/>
  <c r="Q842" i="1" a="1"/>
  <c r="Q842" i="1" s="1"/>
  <c r="Q843" i="1" a="1"/>
  <c r="Q843" i="1" s="1"/>
  <c r="Q844" i="1" a="1"/>
  <c r="Q844" i="1" s="1"/>
  <c r="Q845" i="1" a="1"/>
  <c r="Q845" i="1"/>
  <c r="Q846" i="1" a="1"/>
  <c r="Q846" i="1" s="1"/>
  <c r="Q847" i="1" a="1"/>
  <c r="Q847" i="1"/>
  <c r="Q848" i="1" a="1"/>
  <c r="Q848" i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/>
  <c r="Q856" i="1" a="1"/>
  <c r="Q856" i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/>
  <c r="Q865" i="1" a="1"/>
  <c r="Q865" i="1" s="1"/>
  <c r="Q866" i="1" a="1"/>
  <c r="Q866" i="1" s="1"/>
  <c r="Q867" i="1" a="1"/>
  <c r="Q867" i="1"/>
  <c r="Q868" i="1" a="1"/>
  <c r="Q868" i="1" s="1"/>
  <c r="Q869" i="1" a="1"/>
  <c r="Q869" i="1" s="1"/>
  <c r="Q870" i="1" a="1"/>
  <c r="Q870" i="1" s="1"/>
  <c r="Q871" i="1" a="1"/>
  <c r="Q871" i="1"/>
  <c r="Q872" i="1" a="1"/>
  <c r="Q872" i="1" s="1"/>
  <c r="Q873" i="1" a="1"/>
  <c r="Q873" i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/>
  <c r="Q890" i="1" a="1"/>
  <c r="Q890" i="1" s="1"/>
  <c r="Q891" i="1" a="1"/>
  <c r="Q891" i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/>
  <c r="Q898" i="1" a="1"/>
  <c r="Q898" i="1" s="1"/>
  <c r="Q899" i="1" a="1"/>
  <c r="Q899" i="1" s="1"/>
  <c r="Q900" i="1" a="1"/>
  <c r="Q900" i="1"/>
  <c r="Q901" i="1" a="1"/>
  <c r="Q901" i="1" s="1"/>
  <c r="Q902" i="1" a="1"/>
  <c r="Q902" i="1" s="1"/>
  <c r="Q903" i="1" a="1"/>
  <c r="Q903" i="1" s="1"/>
  <c r="Q904" i="1" a="1"/>
  <c r="Q904" i="1" s="1"/>
  <c r="Q905" i="1" a="1"/>
  <c r="Q905" i="1"/>
  <c r="Q906" i="1" a="1"/>
  <c r="Q906" i="1" s="1"/>
  <c r="Q907" i="1" a="1"/>
  <c r="Q907" i="1" s="1"/>
  <c r="Q908" i="1" a="1"/>
  <c r="Q908" i="1"/>
  <c r="Q909" i="1" a="1"/>
  <c r="Q909" i="1"/>
  <c r="Q910" i="1" a="1"/>
  <c r="Q910" i="1" s="1"/>
  <c r="Q911" i="1" a="1"/>
  <c r="Q911" i="1"/>
  <c r="Q912" i="1" a="1"/>
  <c r="Q912" i="1"/>
  <c r="Q913" i="1" a="1"/>
  <c r="Q913" i="1" s="1"/>
  <c r="Q914" i="1" a="1"/>
  <c r="Q914" i="1" s="1"/>
  <c r="Q915" i="1" a="1"/>
  <c r="Q915" i="1" s="1"/>
  <c r="Q916" i="1" a="1"/>
  <c r="Q916" i="1" s="1"/>
  <c r="Q917" i="1" a="1"/>
  <c r="Q917" i="1"/>
  <c r="Q918" i="1" a="1"/>
  <c r="Q918" i="1" s="1"/>
  <c r="Q919" i="1" a="1"/>
  <c r="Q919" i="1"/>
  <c r="Q920" i="1" a="1"/>
  <c r="Q920" i="1"/>
  <c r="Q921" i="1" a="1"/>
  <c r="Q921" i="1"/>
  <c r="Q922" i="1" a="1"/>
  <c r="Q922" i="1" s="1"/>
  <c r="Q923" i="1" a="1"/>
  <c r="Q923" i="1"/>
  <c r="Q924" i="1" a="1"/>
  <c r="Q924" i="1" s="1"/>
  <c r="Q925" i="1" a="1"/>
  <c r="Q925" i="1" s="1"/>
  <c r="Q926" i="1" a="1"/>
  <c r="Q926" i="1" s="1"/>
  <c r="Q927" i="1" a="1"/>
  <c r="Q927" i="1" s="1"/>
  <c r="Q928" i="1" a="1"/>
  <c r="Q928" i="1"/>
  <c r="Q929" i="1" a="1"/>
  <c r="Q929" i="1"/>
  <c r="Q930" i="1" a="1"/>
  <c r="Q930" i="1" s="1"/>
  <c r="Q931" i="1" a="1"/>
  <c r="Q931" i="1"/>
  <c r="Q932" i="1" a="1"/>
  <c r="Q932" i="1"/>
  <c r="Q933" i="1" a="1"/>
  <c r="Q933" i="1" s="1"/>
  <c r="Q934" i="1" a="1"/>
  <c r="Q934" i="1" s="1"/>
  <c r="Q935" i="1" a="1"/>
  <c r="Q935" i="1"/>
  <c r="Q936" i="1" a="1"/>
  <c r="Q936" i="1" s="1"/>
  <c r="Q937" i="1" a="1"/>
  <c r="Q937" i="1" s="1"/>
  <c r="Q938" i="1" a="1"/>
  <c r="Q938" i="1" s="1"/>
  <c r="Q939" i="1" a="1"/>
  <c r="Q939" i="1" s="1"/>
  <c r="Q940" i="1" a="1"/>
  <c r="Q940" i="1"/>
  <c r="Q941" i="1" a="1"/>
  <c r="Q941" i="1" s="1"/>
  <c r="Q942" i="1" a="1"/>
  <c r="Q942" i="1" s="1"/>
  <c r="Q943" i="1" a="1"/>
  <c r="Q943" i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/>
  <c r="Q950" i="1" a="1"/>
  <c r="Q950" i="1" s="1"/>
  <c r="Q951" i="1" a="1"/>
  <c r="Q951" i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/>
  <c r="Q968" i="1" a="1"/>
  <c r="Q968" i="1" s="1"/>
  <c r="Q969" i="1" a="1"/>
  <c r="Q969" i="1"/>
  <c r="Q970" i="1" a="1"/>
  <c r="Q970" i="1" s="1"/>
  <c r="Q971" i="1" a="1"/>
  <c r="Q971" i="1" s="1"/>
  <c r="Q972" i="1" a="1"/>
  <c r="Q972" i="1" s="1"/>
  <c r="Q973" i="1" a="1"/>
  <c r="Q973" i="1"/>
  <c r="Q974" i="1" a="1"/>
  <c r="Q974" i="1" s="1"/>
  <c r="Q975" i="1" a="1"/>
  <c r="Q975" i="1" s="1"/>
  <c r="Q976" i="1" a="1"/>
  <c r="Q976" i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/>
  <c r="Q985" i="1" a="1"/>
  <c r="Q985" i="1"/>
  <c r="Q986" i="1" a="1"/>
  <c r="Q986" i="1" s="1"/>
  <c r="Q987" i="1" a="1"/>
  <c r="Q987" i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/>
  <c r="Q994" i="1" a="1"/>
  <c r="Q994" i="1" s="1"/>
  <c r="Q995" i="1" a="1"/>
  <c r="Q995" i="1"/>
  <c r="Q996" i="1" a="1"/>
  <c r="Q996" i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4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<sst xmlns="http://schemas.openxmlformats.org/spreadsheetml/2006/main" count="6103" uniqueCount="2087">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</sst>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HW.xlsx]Sheet4!PivotTable7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5C-044B-B8D2-E498C51CE720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25C-044B-B8D2-E498C51CE720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25C-044B-B8D2-E498C51CE720}"/>
            </c:ext>
          </c:extLst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25C-044B-B8D2-E498C51CE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0388224"/>
        <c:axId val="1180989648"/>
      </c:lineChart>
      <c:catAx>
        <c:axId val="93038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989648"/>
        <c:crosses val="autoZero"/>
        <c:auto val="1"/>
        <c:lblAlgn val="ctr"/>
        <c:lblOffset val="100"/>
        <c:noMultiLvlLbl val="0"/>
      </c:catAx>
      <c:valAx>
        <c:axId val="118098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38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HW.xlsx]category pivot!PivotTable5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F-2C44-A490-5CA92B2898BF}"/>
            </c:ext>
          </c:extLst>
        </c:ser>
        <c:ser>
          <c:idx val="1"/>
          <c:order val="1"/>
          <c:tx>
            <c:strRef>
              <c:f>'category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AF-2C44-A490-5CA92B2898BF}"/>
            </c:ext>
          </c:extLst>
        </c:ser>
        <c:ser>
          <c:idx val="2"/>
          <c:order val="2"/>
          <c:tx>
            <c:strRef>
              <c:f>'category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AF-2C44-A490-5CA92B2898BF}"/>
            </c:ext>
          </c:extLst>
        </c:ser>
        <c:ser>
          <c:idx val="3"/>
          <c:order val="3"/>
          <c:tx>
            <c:strRef>
              <c:f>'category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5AF-2C44-A490-5CA92B289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49478720"/>
        <c:axId val="378439952"/>
      </c:barChart>
      <c:catAx>
        <c:axId val="154947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439952"/>
        <c:crosses val="autoZero"/>
        <c:auto val="1"/>
        <c:lblAlgn val="ctr"/>
        <c:lblOffset val="100"/>
        <c:noMultiLvlLbl val="0"/>
      </c:catAx>
      <c:valAx>
        <c:axId val="37843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47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HW.xlsx]sub category pivot!PivotTable6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F3-4F48-A82D-3E8C1540D387}"/>
            </c:ext>
          </c:extLst>
        </c:ser>
        <c:ser>
          <c:idx val="1"/>
          <c:order val="1"/>
          <c:tx>
            <c:strRef>
              <c:f>'sub category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F3-4F48-A82D-3E8C1540D387}"/>
            </c:ext>
          </c:extLst>
        </c:ser>
        <c:ser>
          <c:idx val="2"/>
          <c:order val="2"/>
          <c:tx>
            <c:strRef>
              <c:f>'sub category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F3-4F48-A82D-3E8C1540D387}"/>
            </c:ext>
          </c:extLst>
        </c:ser>
        <c:ser>
          <c:idx val="3"/>
          <c:order val="3"/>
          <c:tx>
            <c:strRef>
              <c:f>'sub category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F3-4F48-A82D-3E8C1540D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00687632"/>
        <c:axId val="959194928"/>
      </c:barChart>
      <c:catAx>
        <c:axId val="9006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194928"/>
        <c:crosses val="autoZero"/>
        <c:auto val="1"/>
        <c:lblAlgn val="ctr"/>
        <c:lblOffset val="100"/>
        <c:noMultiLvlLbl val="0"/>
      </c:catAx>
      <c:valAx>
        <c:axId val="95919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68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546100</xdr:colOff>
      <xdr:row>2</xdr:row>
      <xdr:rowOff>196850</xdr:rowOff>
    </xdr:from>
    <xdr:to>
      <xdr:col>12</xdr:col>
      <xdr:colOff>165100</xdr:colOff>
      <xdr:row>16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56E1D5-DA4F-64EE-1727-4342E8C8C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1</xdr:row>
      <xdr:rowOff>158750</xdr:rowOff>
    </xdr:from>
    <xdr:to>
      <xdr:col>12</xdr:col>
      <xdr:colOff>25400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F7DA1B-760F-8091-82EA-8AEF4DFDF2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3</xdr:row>
      <xdr:rowOff>133350</xdr:rowOff>
    </xdr:from>
    <xdr:to>
      <xdr:col>17</xdr:col>
      <xdr:colOff>647700</xdr:colOff>
      <xdr:row>27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93D5ED-A3CF-C70A-90D6-A821BB18C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Richardson" refreshedDate="45046.76526886574" createdVersion="8" refreshedVersion="8" minRefreshableVersion="3" recordCount="1000" xr:uid="{9AB8B284-1976-0246-A9F9-D6C3EEAED28A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Richardson" refreshedDate="45046.774991435188" createdVersion="8" refreshedVersion="8" minRefreshableVersion="3" recordCount="1000" xr:uid="{EA29906E-1C82-B64A-97E9-DB32A51137F3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645A40-4116-DA4A-8FE8-74B9D871280D}" name="PivotTable7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583829-C5BD-E74D-A6ED-975D70E5E92C}" name="PivotTable5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896116-7C5C-334F-AD5F-EF5A897D8073}" name="PivotTable6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0A4B-F4E3-0645-A87D-3726E731727E}">
  <dimension ref="A1:J25"/>
  <sheetViews>
    <sheetView tabSelected="1" workbookViewId="0">
      <selection activeCell="F9" sqref="F9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2031</v>
      </c>
      <c r="B1" t="s">
        <v>2046</v>
      </c>
    </row>
    <row r="2" spans="1:6" x14ac:dyDescent="0.2">
      <c r="A2" s="5" t="s">
        <v>2085</v>
      </c>
      <c r="B2" t="s">
        <v>2046</v>
      </c>
    </row>
    <row r="4" spans="1:6" x14ac:dyDescent="0.2">
      <c r="A4" s="5" t="s">
        <v>2045</v>
      </c>
      <c r="B4" s="5" t="s">
        <v>2044</v>
      </c>
    </row>
    <row r="5" spans="1:6" x14ac:dyDescent="0.2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8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8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">
      <c r="A8" s="8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">
      <c r="A9" s="8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8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8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8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8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8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8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8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10" x14ac:dyDescent="0.2">
      <c r="A17" s="8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10" x14ac:dyDescent="0.2">
      <c r="A18" s="8" t="s">
        <v>2043</v>
      </c>
      <c r="B18">
        <v>57</v>
      </c>
      <c r="C18">
        <v>364</v>
      </c>
      <c r="D18">
        <v>14</v>
      </c>
      <c r="E18">
        <v>565</v>
      </c>
      <c r="F18">
        <v>1000</v>
      </c>
    </row>
    <row r="25" spans="1:10" x14ac:dyDescent="0.2">
      <c r="J25" t="s">
        <v>2086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/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3.83203125" bestFit="1" customWidth="1"/>
    <col min="16" max="16" width="16" bestFit="1" customWidth="1"/>
    <col min="17" max="17" width="14.33203125" bestFit="1" customWidth="1"/>
    <col min="18" max="18" width="12.1640625" bestFit="1" customWidth="1"/>
    <col min="19" max="19" width="21.83203125" bestFit="1" customWidth="1"/>
    <col min="20" max="20" width="20.3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E2/D2</f>
        <v>0</v>
      </c>
      <c r="P2">
        <f>IFERROR(E2/G2,0)</f>
        <v>0</v>
      </c>
      <c r="Q2" t="str" cm="1">
        <f t="array" ref="Q2:R2">_xlfn.TEXTSPLIT(N2,"/")</f>
        <v>food</v>
      </c>
      <c r="R2" t="str">
        <v>food trucks</v>
      </c>
      <c r="S2" s="7">
        <f>(((J2/60)/60)/24)+DATE(1970,1,1)</f>
        <v>42336.25</v>
      </c>
      <c r="T2" s="7">
        <f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 t="shared" ref="O3:O66" si="0">E3/D3</f>
        <v>10.4</v>
      </c>
      <c r="P3">
        <f t="shared" ref="P3:P66" si="1">IFERROR(E3/G3,0)</f>
        <v>92.151898734177209</v>
      </c>
      <c r="Q3" t="str" cm="1">
        <f t="array" ref="Q3:R3">_xlfn.TEXTSPLIT(N3,"/")</f>
        <v>music</v>
      </c>
      <c r="R3" t="str">
        <v>rock</v>
      </c>
      <c r="S3" s="7">
        <f t="shared" ref="S3:S66" si="2">(((J3/60)/60)/24)+DATE(1970,1,1)</f>
        <v>41870.208333333336</v>
      </c>
      <c r="T3" s="7">
        <f t="shared" ref="T3:T66" si="3"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si="0"/>
        <v>1.3147878228782288</v>
      </c>
      <c r="P4">
        <f t="shared" si="1"/>
        <v>100.01614035087719</v>
      </c>
      <c r="Q4" t="str" cm="1">
        <f t="array" ref="Q4:R4">_xlfn.TEXTSPLIT(N4,"/")</f>
        <v>technology</v>
      </c>
      <c r="R4" t="str">
        <v>web</v>
      </c>
      <c r="S4" s="7">
        <f t="shared" si="2"/>
        <v>41595.25</v>
      </c>
      <c r="T4" s="7">
        <f t="shared" si="3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0"/>
        <v>0.58976190476190471</v>
      </c>
      <c r="P5">
        <f t="shared" si="1"/>
        <v>103.20833333333333</v>
      </c>
      <c r="Q5" t="str" cm="1">
        <f t="array" ref="Q5:R5">_xlfn.TEXTSPLIT(N5,"/")</f>
        <v>music</v>
      </c>
      <c r="R5" t="str">
        <v>rock</v>
      </c>
      <c r="S5" s="7">
        <f t="shared" si="2"/>
        <v>43688.208333333328</v>
      </c>
      <c r="T5" s="7">
        <f t="shared" si="3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0"/>
        <v>0.69276315789473686</v>
      </c>
      <c r="P6">
        <f t="shared" si="1"/>
        <v>99.339622641509436</v>
      </c>
      <c r="Q6" t="str" cm="1">
        <f t="array" ref="Q6:R6">_xlfn.TEXTSPLIT(N6,"/")</f>
        <v>theater</v>
      </c>
      <c r="R6" t="str">
        <v>plays</v>
      </c>
      <c r="S6" s="7">
        <f t="shared" si="2"/>
        <v>43485.25</v>
      </c>
      <c r="T6" s="7">
        <f t="shared" si="3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0"/>
        <v>1.7361842105263159</v>
      </c>
      <c r="P7">
        <f t="shared" si="1"/>
        <v>75.833333333333329</v>
      </c>
      <c r="Q7" t="str" cm="1">
        <f t="array" ref="Q7:R7">_xlfn.TEXTSPLIT(N7,"/")</f>
        <v>theater</v>
      </c>
      <c r="R7" t="str">
        <v>plays</v>
      </c>
      <c r="S7" s="7">
        <f t="shared" si="2"/>
        <v>41149.208333333336</v>
      </c>
      <c r="T7" s="7">
        <f t="shared" si="3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0"/>
        <v>0.20961538461538462</v>
      </c>
      <c r="P8">
        <f t="shared" si="1"/>
        <v>60.555555555555557</v>
      </c>
      <c r="Q8" t="str" cm="1">
        <f t="array" ref="Q8:R8">_xlfn.TEXTSPLIT(N8,"/")</f>
        <v>film &amp; video</v>
      </c>
      <c r="R8" t="str">
        <v>documentary</v>
      </c>
      <c r="S8" s="7">
        <f t="shared" si="2"/>
        <v>42991.208333333328</v>
      </c>
      <c r="T8" s="7">
        <f t="shared" si="3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0"/>
        <v>3.2757777777777779</v>
      </c>
      <c r="P9">
        <f t="shared" si="1"/>
        <v>64.93832599118943</v>
      </c>
      <c r="Q9" t="str" cm="1">
        <f t="array" ref="Q9:R9">_xlfn.TEXTSPLIT(N9,"/")</f>
        <v>theater</v>
      </c>
      <c r="R9" t="str">
        <v>plays</v>
      </c>
      <c r="S9" s="7">
        <f t="shared" si="2"/>
        <v>42229.208333333328</v>
      </c>
      <c r="T9" s="7">
        <f t="shared" si="3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0"/>
        <v>0.19932788374205268</v>
      </c>
      <c r="P10">
        <f t="shared" si="1"/>
        <v>30.997175141242938</v>
      </c>
      <c r="Q10" t="str" cm="1">
        <f t="array" ref="Q10:R10">_xlfn.TEXTSPLIT(N10,"/")</f>
        <v>theater</v>
      </c>
      <c r="R10" t="str">
        <v>plays</v>
      </c>
      <c r="S10" s="7">
        <f t="shared" si="2"/>
        <v>40399.208333333336</v>
      </c>
      <c r="T10" s="7">
        <f t="shared" si="3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0"/>
        <v>0.51741935483870971</v>
      </c>
      <c r="P11">
        <f t="shared" si="1"/>
        <v>72.909090909090907</v>
      </c>
      <c r="Q11" t="str" cm="1">
        <f t="array" ref="Q11:R11">_xlfn.TEXTSPLIT(N11,"/")</f>
        <v>music</v>
      </c>
      <c r="R11" t="str">
        <v>electric music</v>
      </c>
      <c r="S11" s="7">
        <f t="shared" si="2"/>
        <v>41536.208333333336</v>
      </c>
      <c r="T11" s="7">
        <f t="shared" si="3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0"/>
        <v>2.6611538461538462</v>
      </c>
      <c r="P12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7">
        <f t="shared" si="2"/>
        <v>40404.208333333336</v>
      </c>
      <c r="T12" s="7">
        <f t="shared" si="3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0"/>
        <v>0.48095238095238096</v>
      </c>
      <c r="P13">
        <f t="shared" si="1"/>
        <v>112.22222222222223</v>
      </c>
      <c r="Q13" t="str" cm="1">
        <f t="array" ref="Q13:R13">_xlfn.TEXTSPLIT(N13,"/")</f>
        <v>theater</v>
      </c>
      <c r="R13" t="str">
        <v>plays</v>
      </c>
      <c r="S13" s="7">
        <f t="shared" si="2"/>
        <v>40442.208333333336</v>
      </c>
      <c r="T13" s="7">
        <f t="shared" si="3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0"/>
        <v>0.89349206349206345</v>
      </c>
      <c r="P14">
        <f t="shared" si="1"/>
        <v>102.34545454545454</v>
      </c>
      <c r="Q14" t="str" cm="1">
        <f t="array" ref="Q14:R14">_xlfn.TEXTSPLIT(N14,"/")</f>
        <v>film &amp; video</v>
      </c>
      <c r="R14" t="str">
        <v>drama</v>
      </c>
      <c r="S14" s="7">
        <f t="shared" si="2"/>
        <v>43760.208333333328</v>
      </c>
      <c r="T14" s="7">
        <f t="shared" si="3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0"/>
        <v>2.4511904761904764</v>
      </c>
      <c r="P15">
        <f t="shared" si="1"/>
        <v>105.05102040816327</v>
      </c>
      <c r="Q15" t="str" cm="1">
        <f t="array" ref="Q15:R15">_xlfn.TEXTSPLIT(N15,"/")</f>
        <v>music</v>
      </c>
      <c r="R15" t="str">
        <v>indie rock</v>
      </c>
      <c r="S15" s="7">
        <f t="shared" si="2"/>
        <v>42532.208333333328</v>
      </c>
      <c r="T15" s="7">
        <f t="shared" si="3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0"/>
        <v>0.66769503546099296</v>
      </c>
      <c r="P16">
        <f t="shared" si="1"/>
        <v>94.144999999999996</v>
      </c>
      <c r="Q16" t="str" cm="1">
        <f t="array" ref="Q16:R16">_xlfn.TEXTSPLIT(N16,"/")</f>
        <v>music</v>
      </c>
      <c r="R16" t="str">
        <v>indie rock</v>
      </c>
      <c r="S16" s="7">
        <f t="shared" si="2"/>
        <v>40974.25</v>
      </c>
      <c r="T16" s="7">
        <f t="shared" si="3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0"/>
        <v>0.47307881773399013</v>
      </c>
      <c r="P17">
        <f t="shared" si="1"/>
        <v>84.986725663716811</v>
      </c>
      <c r="Q17" t="str" cm="1">
        <f t="array" ref="Q17:R17">_xlfn.TEXTSPLIT(N17,"/")</f>
        <v>technology</v>
      </c>
      <c r="R17" t="str">
        <v>wearables</v>
      </c>
      <c r="S17" s="7">
        <f t="shared" si="2"/>
        <v>43809.25</v>
      </c>
      <c r="T17" s="7">
        <f t="shared" si="3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0"/>
        <v>6.4947058823529416</v>
      </c>
      <c r="P18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7">
        <f t="shared" si="2"/>
        <v>41661.25</v>
      </c>
      <c r="T18" s="7">
        <f t="shared" si="3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0"/>
        <v>1.5939125295508274</v>
      </c>
      <c r="P19">
        <f t="shared" si="1"/>
        <v>107.96236989591674</v>
      </c>
      <c r="Q19" t="str" cm="1">
        <f t="array" ref="Q19:R19">_xlfn.TEXTSPLIT(N19,"/")</f>
        <v>film &amp; video</v>
      </c>
      <c r="R19" t="str">
        <v>animation</v>
      </c>
      <c r="S19" s="7">
        <f t="shared" si="2"/>
        <v>40555.25</v>
      </c>
      <c r="T19" s="7">
        <f t="shared" si="3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0"/>
        <v>0.66912087912087914</v>
      </c>
      <c r="P20">
        <f t="shared" si="1"/>
        <v>45.103703703703701</v>
      </c>
      <c r="Q20" t="str" cm="1">
        <f t="array" ref="Q20:R20">_xlfn.TEXTSPLIT(N20,"/")</f>
        <v>theater</v>
      </c>
      <c r="R20" t="str">
        <v>plays</v>
      </c>
      <c r="S20" s="7">
        <f t="shared" si="2"/>
        <v>43351.208333333328</v>
      </c>
      <c r="T20" s="7">
        <f t="shared" si="3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0"/>
        <v>0.48529600000000001</v>
      </c>
      <c r="P21">
        <f t="shared" si="1"/>
        <v>45.001483679525222</v>
      </c>
      <c r="Q21" t="str" cm="1">
        <f t="array" ref="Q21:R21">_xlfn.TEXTSPLIT(N21,"/")</f>
        <v>theater</v>
      </c>
      <c r="R21" t="str">
        <v>plays</v>
      </c>
      <c r="S21" s="7">
        <f t="shared" si="2"/>
        <v>43528.25</v>
      </c>
      <c r="T21" s="7">
        <f t="shared" si="3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0"/>
        <v>1.1224279210925645</v>
      </c>
      <c r="P22">
        <f t="shared" si="1"/>
        <v>105.97134670487107</v>
      </c>
      <c r="Q22" t="str" cm="1">
        <f t="array" ref="Q22:R22">_xlfn.TEXTSPLIT(N22,"/")</f>
        <v>film &amp; video</v>
      </c>
      <c r="R22" t="str">
        <v>drama</v>
      </c>
      <c r="S22" s="7">
        <f t="shared" si="2"/>
        <v>41848.208333333336</v>
      </c>
      <c r="T22" s="7">
        <f t="shared" si="3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0"/>
        <v>0.40992553191489361</v>
      </c>
      <c r="P23">
        <f t="shared" si="1"/>
        <v>69.055555555555557</v>
      </c>
      <c r="Q23" t="str" cm="1">
        <f t="array" ref="Q23:R23">_xlfn.TEXTSPLIT(N23,"/")</f>
        <v>theater</v>
      </c>
      <c r="R23" t="str">
        <v>plays</v>
      </c>
      <c r="S23" s="7">
        <f t="shared" si="2"/>
        <v>40770.208333333336</v>
      </c>
      <c r="T23" s="7">
        <f t="shared" si="3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0"/>
        <v>1.2807106598984772</v>
      </c>
      <c r="P24">
        <f t="shared" si="1"/>
        <v>85.044943820224717</v>
      </c>
      <c r="Q24" t="str" cm="1">
        <f t="array" ref="Q24:R24">_xlfn.TEXTSPLIT(N24,"/")</f>
        <v>theater</v>
      </c>
      <c r="R24" t="str">
        <v>plays</v>
      </c>
      <c r="S24" s="7">
        <f t="shared" si="2"/>
        <v>43193.208333333328</v>
      </c>
      <c r="T24" s="7">
        <f t="shared" si="3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0"/>
        <v>3.3204444444444445</v>
      </c>
      <c r="P25">
        <f t="shared" si="1"/>
        <v>105.22535211267606</v>
      </c>
      <c r="Q25" t="str" cm="1">
        <f t="array" ref="Q25:R25">_xlfn.TEXTSPLIT(N25,"/")</f>
        <v>film &amp; video</v>
      </c>
      <c r="R25" t="str">
        <v>documentary</v>
      </c>
      <c r="S25" s="7">
        <f t="shared" si="2"/>
        <v>43510.25</v>
      </c>
      <c r="T25" s="7">
        <f t="shared" si="3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0"/>
        <v>1.1283225108225108</v>
      </c>
      <c r="P26">
        <f t="shared" si="1"/>
        <v>39.003741114852225</v>
      </c>
      <c r="Q26" t="str" cm="1">
        <f t="array" ref="Q26:R26">_xlfn.TEXTSPLIT(N26,"/")</f>
        <v>technology</v>
      </c>
      <c r="R26" t="str">
        <v>wearables</v>
      </c>
      <c r="S26" s="7">
        <f t="shared" si="2"/>
        <v>41811.208333333336</v>
      </c>
      <c r="T26" s="7">
        <f t="shared" si="3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0"/>
        <v>2.1643636363636363</v>
      </c>
      <c r="P27">
        <f t="shared" si="1"/>
        <v>73.030674846625772</v>
      </c>
      <c r="Q27" t="str" cm="1">
        <f t="array" ref="Q27:R27">_xlfn.TEXTSPLIT(N27,"/")</f>
        <v>games</v>
      </c>
      <c r="R27" t="str">
        <v>video games</v>
      </c>
      <c r="S27" s="7">
        <f t="shared" si="2"/>
        <v>40681.208333333336</v>
      </c>
      <c r="T27" s="7">
        <f t="shared" si="3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0"/>
        <v>0.4819906976744186</v>
      </c>
      <c r="P28">
        <f t="shared" si="1"/>
        <v>35.009459459459457</v>
      </c>
      <c r="Q28" t="str" cm="1">
        <f t="array" ref="Q28:R28">_xlfn.TEXTSPLIT(N28,"/")</f>
        <v>theater</v>
      </c>
      <c r="R28" t="str">
        <v>plays</v>
      </c>
      <c r="S28" s="7">
        <f t="shared" si="2"/>
        <v>43312.208333333328</v>
      </c>
      <c r="T28" s="7">
        <f t="shared" si="3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0"/>
        <v>0.79949999999999999</v>
      </c>
      <c r="P29">
        <f t="shared" si="1"/>
        <v>106.6</v>
      </c>
      <c r="Q29" t="str" cm="1">
        <f t="array" ref="Q29:R29">_xlfn.TEXTSPLIT(N29,"/")</f>
        <v>music</v>
      </c>
      <c r="R29" t="str">
        <v>rock</v>
      </c>
      <c r="S29" s="7">
        <f t="shared" si="2"/>
        <v>42280.208333333328</v>
      </c>
      <c r="T29" s="7">
        <f t="shared" si="3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0"/>
        <v>1.0522553516819573</v>
      </c>
      <c r="P30">
        <f t="shared" si="1"/>
        <v>61.997747747747745</v>
      </c>
      <c r="Q30" t="str" cm="1">
        <f t="array" ref="Q30:R30">_xlfn.TEXTSPLIT(N30,"/")</f>
        <v>theater</v>
      </c>
      <c r="R30" t="str">
        <v>plays</v>
      </c>
      <c r="S30" s="7">
        <f t="shared" si="2"/>
        <v>40218.25</v>
      </c>
      <c r="T30" s="7">
        <f t="shared" si="3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0"/>
        <v>3.2889978213507627</v>
      </c>
      <c r="P31">
        <f t="shared" si="1"/>
        <v>94.000622665006233</v>
      </c>
      <c r="Q31" t="str" cm="1">
        <f t="array" ref="Q31:R31">_xlfn.TEXTSPLIT(N31,"/")</f>
        <v>film &amp; video</v>
      </c>
      <c r="R31" t="str">
        <v>shorts</v>
      </c>
      <c r="S31" s="7">
        <f t="shared" si="2"/>
        <v>43301.208333333328</v>
      </c>
      <c r="T31" s="7">
        <f t="shared" si="3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0"/>
        <v>1.606111111111111</v>
      </c>
      <c r="P32">
        <f t="shared" si="1"/>
        <v>112.05426356589147</v>
      </c>
      <c r="Q32" t="str" cm="1">
        <f t="array" ref="Q32:R32">_xlfn.TEXTSPLIT(N32,"/")</f>
        <v>film &amp; video</v>
      </c>
      <c r="R32" t="str">
        <v>animation</v>
      </c>
      <c r="S32" s="7">
        <f t="shared" si="2"/>
        <v>43609.208333333328</v>
      </c>
      <c r="T32" s="7">
        <f t="shared" si="3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0"/>
        <v>3.1</v>
      </c>
      <c r="P33">
        <f t="shared" si="1"/>
        <v>48.008849557522126</v>
      </c>
      <c r="Q33" t="str" cm="1">
        <f t="array" ref="Q33:R33">_xlfn.TEXTSPLIT(N33,"/")</f>
        <v>games</v>
      </c>
      <c r="R33" t="str">
        <v>video games</v>
      </c>
      <c r="S33" s="7">
        <f t="shared" si="2"/>
        <v>42374.25</v>
      </c>
      <c r="T33" s="7">
        <f t="shared" si="3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0"/>
        <v>0.86807920792079207</v>
      </c>
      <c r="P34">
        <f t="shared" si="1"/>
        <v>38.004334633723452</v>
      </c>
      <c r="Q34" t="str" cm="1">
        <f t="array" ref="Q34:R34">_xlfn.TEXTSPLIT(N34,"/")</f>
        <v>film &amp; video</v>
      </c>
      <c r="R34" t="str">
        <v>documentary</v>
      </c>
      <c r="S34" s="7">
        <f t="shared" si="2"/>
        <v>43110.25</v>
      </c>
      <c r="T34" s="7">
        <f t="shared" si="3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0"/>
        <v>3.7782071713147412</v>
      </c>
      <c r="P35">
        <f t="shared" si="1"/>
        <v>35.000184535892231</v>
      </c>
      <c r="Q35" t="str" cm="1">
        <f t="array" ref="Q35:R35">_xlfn.TEXTSPLIT(N35,"/")</f>
        <v>theater</v>
      </c>
      <c r="R35" t="str">
        <v>plays</v>
      </c>
      <c r="S35" s="7">
        <f t="shared" si="2"/>
        <v>41917.208333333336</v>
      </c>
      <c r="T35" s="7">
        <f t="shared" si="3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0"/>
        <v>1.5080645161290323</v>
      </c>
      <c r="P36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7">
        <f t="shared" si="2"/>
        <v>42817.208333333328</v>
      </c>
      <c r="T36" s="7">
        <f t="shared" si="3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0"/>
        <v>1.5030119521912351</v>
      </c>
      <c r="P37">
        <f t="shared" si="1"/>
        <v>95.993893129770996</v>
      </c>
      <c r="Q37" t="str" cm="1">
        <f t="array" ref="Q37:R37">_xlfn.TEXTSPLIT(N37,"/")</f>
        <v>film &amp; video</v>
      </c>
      <c r="R37" t="str">
        <v>drama</v>
      </c>
      <c r="S37" s="7">
        <f t="shared" si="2"/>
        <v>43484.25</v>
      </c>
      <c r="T37" s="7">
        <f t="shared" si="3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0"/>
        <v>1.572857142857143</v>
      </c>
      <c r="P38">
        <f t="shared" si="1"/>
        <v>68.8125</v>
      </c>
      <c r="Q38" t="str" cm="1">
        <f t="array" ref="Q38:R38">_xlfn.TEXTSPLIT(N38,"/")</f>
        <v>theater</v>
      </c>
      <c r="R38" t="str">
        <v>plays</v>
      </c>
      <c r="S38" s="7">
        <f t="shared" si="2"/>
        <v>40600.25</v>
      </c>
      <c r="T38" s="7">
        <f t="shared" si="3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0"/>
        <v>1.3998765432098765</v>
      </c>
      <c r="P39">
        <f t="shared" si="1"/>
        <v>105.97196261682242</v>
      </c>
      <c r="Q39" t="str" cm="1">
        <f t="array" ref="Q39:R39">_xlfn.TEXTSPLIT(N39,"/")</f>
        <v>publishing</v>
      </c>
      <c r="R39" t="str">
        <v>fiction</v>
      </c>
      <c r="S39" s="7">
        <f t="shared" si="2"/>
        <v>43744.208333333328</v>
      </c>
      <c r="T39" s="7">
        <f t="shared" si="3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0"/>
        <v>3.2532258064516131</v>
      </c>
      <c r="P40">
        <f t="shared" si="1"/>
        <v>75.261194029850742</v>
      </c>
      <c r="Q40" t="str" cm="1">
        <f t="array" ref="Q40:R40">_xlfn.TEXTSPLIT(N40,"/")</f>
        <v>photography</v>
      </c>
      <c r="R40" t="str">
        <v>photography books</v>
      </c>
      <c r="S40" s="7">
        <f t="shared" si="2"/>
        <v>40469.208333333336</v>
      </c>
      <c r="T40" s="7">
        <f t="shared" si="3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0"/>
        <v>0.50777777777777777</v>
      </c>
      <c r="P41">
        <f t="shared" si="1"/>
        <v>57.125</v>
      </c>
      <c r="Q41" t="str" cm="1">
        <f t="array" ref="Q41:R41">_xlfn.TEXTSPLIT(N41,"/")</f>
        <v>theater</v>
      </c>
      <c r="R41" t="str">
        <v>plays</v>
      </c>
      <c r="S41" s="7">
        <f t="shared" si="2"/>
        <v>41330.25</v>
      </c>
      <c r="T41" s="7">
        <f t="shared" si="3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0"/>
        <v>1.6906818181818182</v>
      </c>
      <c r="P42">
        <f t="shared" si="1"/>
        <v>75.141414141414145</v>
      </c>
      <c r="Q42" t="str" cm="1">
        <f t="array" ref="Q42:R42">_xlfn.TEXTSPLIT(N42,"/")</f>
        <v>technology</v>
      </c>
      <c r="R42" t="str">
        <v>wearables</v>
      </c>
      <c r="S42" s="7">
        <f t="shared" si="2"/>
        <v>40334.208333333336</v>
      </c>
      <c r="T42" s="7">
        <f t="shared" si="3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0"/>
        <v>2.1292857142857144</v>
      </c>
      <c r="P43">
        <f t="shared" si="1"/>
        <v>107.42342342342343</v>
      </c>
      <c r="Q43" t="str" cm="1">
        <f t="array" ref="Q43:R43">_xlfn.TEXTSPLIT(N43,"/")</f>
        <v>music</v>
      </c>
      <c r="R43" t="str">
        <v>rock</v>
      </c>
      <c r="S43" s="7">
        <f t="shared" si="2"/>
        <v>41156.208333333336</v>
      </c>
      <c r="T43" s="7">
        <f t="shared" si="3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0"/>
        <v>4.4394444444444447</v>
      </c>
      <c r="P44">
        <f t="shared" si="1"/>
        <v>35.995495495495497</v>
      </c>
      <c r="Q44" t="str" cm="1">
        <f t="array" ref="Q44:R44">_xlfn.TEXTSPLIT(N44,"/")</f>
        <v>food</v>
      </c>
      <c r="R44" t="str">
        <v>food trucks</v>
      </c>
      <c r="S44" s="7">
        <f t="shared" si="2"/>
        <v>40728.208333333336</v>
      </c>
      <c r="T44" s="7">
        <f t="shared" si="3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0"/>
        <v>1.859390243902439</v>
      </c>
      <c r="P45">
        <f t="shared" si="1"/>
        <v>26.998873148744366</v>
      </c>
      <c r="Q45" t="str" cm="1">
        <f t="array" ref="Q45:R45">_xlfn.TEXTSPLIT(N45,"/")</f>
        <v>publishing</v>
      </c>
      <c r="R45" t="str">
        <v>radio &amp; podcasts</v>
      </c>
      <c r="S45" s="7">
        <f t="shared" si="2"/>
        <v>41844.208333333336</v>
      </c>
      <c r="T45" s="7">
        <f t="shared" si="3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0"/>
        <v>6.5881249999999998</v>
      </c>
      <c r="P46">
        <f t="shared" si="1"/>
        <v>107.56122448979592</v>
      </c>
      <c r="Q46" t="str" cm="1">
        <f t="array" ref="Q46:R46">_xlfn.TEXTSPLIT(N46,"/")</f>
        <v>publishing</v>
      </c>
      <c r="R46" t="str">
        <v>fiction</v>
      </c>
      <c r="S46" s="7">
        <f t="shared" si="2"/>
        <v>43541.208333333328</v>
      </c>
      <c r="T46" s="7">
        <f t="shared" si="3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0"/>
        <v>0.4768421052631579</v>
      </c>
      <c r="P47">
        <f t="shared" si="1"/>
        <v>94.375</v>
      </c>
      <c r="Q47" t="str" cm="1">
        <f t="array" ref="Q47:R47">_xlfn.TEXTSPLIT(N47,"/")</f>
        <v>theater</v>
      </c>
      <c r="R47" t="str">
        <v>plays</v>
      </c>
      <c r="S47" s="7">
        <f t="shared" si="2"/>
        <v>42676.208333333328</v>
      </c>
      <c r="T47" s="7">
        <f t="shared" si="3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0"/>
        <v>1.1478378378378378</v>
      </c>
      <c r="P48">
        <f t="shared" si="1"/>
        <v>46.163043478260867</v>
      </c>
      <c r="Q48" t="str" cm="1">
        <f t="array" ref="Q48:R48">_xlfn.TEXTSPLIT(N48,"/")</f>
        <v>music</v>
      </c>
      <c r="R48" t="str">
        <v>rock</v>
      </c>
      <c r="S48" s="7">
        <f t="shared" si="2"/>
        <v>40367.208333333336</v>
      </c>
      <c r="T48" s="7">
        <f t="shared" si="3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0"/>
        <v>4.7526666666666664</v>
      </c>
      <c r="P49">
        <f t="shared" si="1"/>
        <v>47.845637583892618</v>
      </c>
      <c r="Q49" t="str" cm="1">
        <f t="array" ref="Q49:R49">_xlfn.TEXTSPLIT(N49,"/")</f>
        <v>theater</v>
      </c>
      <c r="R49" t="str">
        <v>plays</v>
      </c>
      <c r="S49" s="7">
        <f t="shared" si="2"/>
        <v>41727.208333333336</v>
      </c>
      <c r="T49" s="7">
        <f t="shared" si="3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0"/>
        <v>3.86972972972973</v>
      </c>
      <c r="P50">
        <f t="shared" si="1"/>
        <v>53.007815713698065</v>
      </c>
      <c r="Q50" t="str" cm="1">
        <f t="array" ref="Q50:R50">_xlfn.TEXTSPLIT(N50,"/")</f>
        <v>theater</v>
      </c>
      <c r="R50" t="str">
        <v>plays</v>
      </c>
      <c r="S50" s="7">
        <f t="shared" si="2"/>
        <v>42180.208333333328</v>
      </c>
      <c r="T50" s="7">
        <f t="shared" si="3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0"/>
        <v>1.89625</v>
      </c>
      <c r="P51">
        <f t="shared" si="1"/>
        <v>45.059405940594061</v>
      </c>
      <c r="Q51" t="str" cm="1">
        <f t="array" ref="Q51:R51">_xlfn.TEXTSPLIT(N51,"/")</f>
        <v>music</v>
      </c>
      <c r="R51" t="str">
        <v>rock</v>
      </c>
      <c r="S51" s="7">
        <f t="shared" si="2"/>
        <v>43758.208333333328</v>
      </c>
      <c r="T51" s="7">
        <f t="shared" si="3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0"/>
        <v>0.02</v>
      </c>
      <c r="P52">
        <f t="shared" si="1"/>
        <v>2</v>
      </c>
      <c r="Q52" t="str" cm="1">
        <f t="array" ref="Q52:R52">_xlfn.TEXTSPLIT(N52,"/")</f>
        <v>music</v>
      </c>
      <c r="R52" t="str">
        <v>metal</v>
      </c>
      <c r="S52" s="7">
        <f t="shared" si="2"/>
        <v>41487.208333333336</v>
      </c>
      <c r="T52" s="7">
        <f t="shared" si="3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0"/>
        <v>0.91867805186590767</v>
      </c>
      <c r="P53">
        <f t="shared" si="1"/>
        <v>99.006816632583508</v>
      </c>
      <c r="Q53" t="str" cm="1">
        <f t="array" ref="Q53:R53">_xlfn.TEXTSPLIT(N53,"/")</f>
        <v>technology</v>
      </c>
      <c r="R53" t="str">
        <v>wearables</v>
      </c>
      <c r="S53" s="7">
        <f t="shared" si="2"/>
        <v>40995.208333333336</v>
      </c>
      <c r="T53" s="7">
        <f t="shared" si="3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0"/>
        <v>0.34152777777777776</v>
      </c>
      <c r="P54">
        <f t="shared" si="1"/>
        <v>32.786666666666669</v>
      </c>
      <c r="Q54" t="str" cm="1">
        <f t="array" ref="Q54:R54">_xlfn.TEXTSPLIT(N54,"/")</f>
        <v>theater</v>
      </c>
      <c r="R54" t="str">
        <v>plays</v>
      </c>
      <c r="S54" s="7">
        <f t="shared" si="2"/>
        <v>40436.208333333336</v>
      </c>
      <c r="T54" s="7">
        <f t="shared" si="3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0"/>
        <v>1.4040909090909091</v>
      </c>
      <c r="P55">
        <f t="shared" si="1"/>
        <v>59.119617224880386</v>
      </c>
      <c r="Q55" t="str" cm="1">
        <f t="array" ref="Q55:R55">_xlfn.TEXTSPLIT(N55,"/")</f>
        <v>film &amp; video</v>
      </c>
      <c r="R55" t="str">
        <v>drama</v>
      </c>
      <c r="S55" s="7">
        <f t="shared" si="2"/>
        <v>41779.208333333336</v>
      </c>
      <c r="T55" s="7">
        <f t="shared" si="3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0"/>
        <v>0.89866666666666661</v>
      </c>
      <c r="P56">
        <f t="shared" si="1"/>
        <v>44.93333333333333</v>
      </c>
      <c r="Q56" t="str" cm="1">
        <f t="array" ref="Q56:R56">_xlfn.TEXTSPLIT(N56,"/")</f>
        <v>technology</v>
      </c>
      <c r="R56" t="str">
        <v>wearables</v>
      </c>
      <c r="S56" s="7">
        <f t="shared" si="2"/>
        <v>43170.25</v>
      </c>
      <c r="T56" s="7">
        <f t="shared" si="3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0"/>
        <v>1.7796969696969698</v>
      </c>
      <c r="P57">
        <f t="shared" si="1"/>
        <v>89.664122137404576</v>
      </c>
      <c r="Q57" t="str" cm="1">
        <f t="array" ref="Q57:R57">_xlfn.TEXTSPLIT(N57,"/")</f>
        <v>music</v>
      </c>
      <c r="R57" t="str">
        <v>jazz</v>
      </c>
      <c r="S57" s="7">
        <f t="shared" si="2"/>
        <v>43311.208333333328</v>
      </c>
      <c r="T57" s="7">
        <f t="shared" si="3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0"/>
        <v>1.436625</v>
      </c>
      <c r="P58">
        <f t="shared" si="1"/>
        <v>70.079268292682926</v>
      </c>
      <c r="Q58" t="str" cm="1">
        <f t="array" ref="Q58:R58">_xlfn.TEXTSPLIT(N58,"/")</f>
        <v>technology</v>
      </c>
      <c r="R58" t="str">
        <v>wearables</v>
      </c>
      <c r="S58" s="7">
        <f t="shared" si="2"/>
        <v>42014.25</v>
      </c>
      <c r="T58" s="7">
        <f t="shared" si="3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0"/>
        <v>2.1527586206896552</v>
      </c>
      <c r="P59">
        <f t="shared" si="1"/>
        <v>31.059701492537314</v>
      </c>
      <c r="Q59" t="str" cm="1">
        <f t="array" ref="Q59:R59">_xlfn.TEXTSPLIT(N59,"/")</f>
        <v>games</v>
      </c>
      <c r="R59" t="str">
        <v>video games</v>
      </c>
      <c r="S59" s="7">
        <f t="shared" si="2"/>
        <v>42979.208333333328</v>
      </c>
      <c r="T59" s="7">
        <f t="shared" si="3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0"/>
        <v>2.2711111111111113</v>
      </c>
      <c r="P60">
        <f t="shared" si="1"/>
        <v>29.061611374407583</v>
      </c>
      <c r="Q60" t="str" cm="1">
        <f t="array" ref="Q60:R60">_xlfn.TEXTSPLIT(N60,"/")</f>
        <v>theater</v>
      </c>
      <c r="R60" t="str">
        <v>plays</v>
      </c>
      <c r="S60" s="7">
        <f t="shared" si="2"/>
        <v>42268.208333333328</v>
      </c>
      <c r="T60" s="7">
        <f t="shared" si="3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0"/>
        <v>2.7507142857142859</v>
      </c>
      <c r="P61">
        <f t="shared" si="1"/>
        <v>30.0859375</v>
      </c>
      <c r="Q61" t="str" cm="1">
        <f t="array" ref="Q61:R61">_xlfn.TEXTSPLIT(N61,"/")</f>
        <v>theater</v>
      </c>
      <c r="R61" t="str">
        <v>plays</v>
      </c>
      <c r="S61" s="7">
        <f t="shared" si="2"/>
        <v>42898.208333333328</v>
      </c>
      <c r="T61" s="7">
        <f t="shared" si="3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0"/>
        <v>1.4437048832271762</v>
      </c>
      <c r="P62">
        <f t="shared" si="1"/>
        <v>84.998125000000002</v>
      </c>
      <c r="Q62" t="str" cm="1">
        <f t="array" ref="Q62:R62">_xlfn.TEXTSPLIT(N62,"/")</f>
        <v>theater</v>
      </c>
      <c r="R62" t="str">
        <v>plays</v>
      </c>
      <c r="S62" s="7">
        <f t="shared" si="2"/>
        <v>41107.208333333336</v>
      </c>
      <c r="T62" s="7">
        <f t="shared" si="3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0"/>
        <v>0.92745983935742971</v>
      </c>
      <c r="P63">
        <f t="shared" si="1"/>
        <v>82.001775410563695</v>
      </c>
      <c r="Q63" t="str" cm="1">
        <f t="array" ref="Q63:R63">_xlfn.TEXTSPLIT(N63,"/")</f>
        <v>theater</v>
      </c>
      <c r="R63" t="str">
        <v>plays</v>
      </c>
      <c r="S63" s="7">
        <f t="shared" si="2"/>
        <v>40595.25</v>
      </c>
      <c r="T63" s="7">
        <f t="shared" si="3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0"/>
        <v>7.226</v>
      </c>
      <c r="P64">
        <f t="shared" si="1"/>
        <v>58.040160642570278</v>
      </c>
      <c r="Q64" t="str" cm="1">
        <f t="array" ref="Q64:R64">_xlfn.TEXTSPLIT(N64,"/")</f>
        <v>technology</v>
      </c>
      <c r="R64" t="str">
        <v>web</v>
      </c>
      <c r="S64" s="7">
        <f t="shared" si="2"/>
        <v>42160.208333333328</v>
      </c>
      <c r="T64" s="7">
        <f t="shared" si="3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0"/>
        <v>0.11851063829787234</v>
      </c>
      <c r="P65">
        <f t="shared" si="1"/>
        <v>111.4</v>
      </c>
      <c r="Q65" t="str" cm="1">
        <f t="array" ref="Q65:R65">_xlfn.TEXTSPLIT(N65,"/")</f>
        <v>theater</v>
      </c>
      <c r="R65" t="str">
        <v>plays</v>
      </c>
      <c r="S65" s="7">
        <f t="shared" si="2"/>
        <v>42853.208333333328</v>
      </c>
      <c r="T65" s="7">
        <f t="shared" si="3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si="0"/>
        <v>0.97642857142857142</v>
      </c>
      <c r="P66">
        <f t="shared" si="1"/>
        <v>71.94736842105263</v>
      </c>
      <c r="Q66" t="str" cm="1">
        <f t="array" ref="Q66:R66">_xlfn.TEXTSPLIT(N66,"/")</f>
        <v>technology</v>
      </c>
      <c r="R66" t="str">
        <v>web</v>
      </c>
      <c r="S66" s="7">
        <f t="shared" si="2"/>
        <v>43283.208333333328</v>
      </c>
      <c r="T66" s="7">
        <f t="shared" si="3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ref="O67:O130" si="4">E67/D67</f>
        <v>2.3614754098360655</v>
      </c>
      <c r="P67">
        <f t="shared" ref="P67:P130" si="5">IFERROR(E67/G67,0)</f>
        <v>61.038135593220339</v>
      </c>
      <c r="Q67" t="str" cm="1">
        <f t="array" ref="Q67:R67">_xlfn.TEXTSPLIT(N67,"/")</f>
        <v>theater</v>
      </c>
      <c r="R67" t="str">
        <v>plays</v>
      </c>
      <c r="S67" s="7">
        <f t="shared" ref="S67:S130" si="6">(((J67/60)/60)/24)+DATE(1970,1,1)</f>
        <v>40570.25</v>
      </c>
      <c r="T67" s="7">
        <f t="shared" ref="T67:T130" si="7">(((K67/60)/60)/24)+DATE(1970,1,1)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4"/>
        <v>0.45068965517241377</v>
      </c>
      <c r="P68">
        <f t="shared" si="5"/>
        <v>108.91666666666667</v>
      </c>
      <c r="Q68" t="str" cm="1">
        <f t="array" ref="Q68:R68">_xlfn.TEXTSPLIT(N68,"/")</f>
        <v>theater</v>
      </c>
      <c r="R68" t="str">
        <v>plays</v>
      </c>
      <c r="S68" s="7">
        <f t="shared" si="6"/>
        <v>42102.208333333328</v>
      </c>
      <c r="T68" s="7">
        <f t="shared" si="7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4"/>
        <v>1.6238567493112948</v>
      </c>
      <c r="P69">
        <f t="shared" si="5"/>
        <v>29.001722017220171</v>
      </c>
      <c r="Q69" t="str" cm="1">
        <f t="array" ref="Q69:R69">_xlfn.TEXTSPLIT(N69,"/")</f>
        <v>technology</v>
      </c>
      <c r="R69" t="str">
        <v>wearables</v>
      </c>
      <c r="S69" s="7">
        <f t="shared" si="6"/>
        <v>40203.25</v>
      </c>
      <c r="T69" s="7">
        <f t="shared" si="7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4"/>
        <v>2.5452631578947367</v>
      </c>
      <c r="P70">
        <f t="shared" si="5"/>
        <v>58.975609756097562</v>
      </c>
      <c r="Q70" t="str" cm="1">
        <f t="array" ref="Q70:R70">_xlfn.TEXTSPLIT(N70,"/")</f>
        <v>theater</v>
      </c>
      <c r="R70" t="str">
        <v>plays</v>
      </c>
      <c r="S70" s="7">
        <f t="shared" si="6"/>
        <v>42943.208333333328</v>
      </c>
      <c r="T70" s="7">
        <f t="shared" si="7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4"/>
        <v>0.24063291139240506</v>
      </c>
      <c r="P71">
        <f t="shared" si="5"/>
        <v>111.82352941176471</v>
      </c>
      <c r="Q71" t="str" cm="1">
        <f t="array" ref="Q71:R71">_xlfn.TEXTSPLIT(N71,"/")</f>
        <v>theater</v>
      </c>
      <c r="R71" t="str">
        <v>plays</v>
      </c>
      <c r="S71" s="7">
        <f t="shared" si="6"/>
        <v>40531.25</v>
      </c>
      <c r="T71" s="7">
        <f t="shared" si="7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4"/>
        <v>1.2374140625000001</v>
      </c>
      <c r="P72">
        <f t="shared" si="5"/>
        <v>63.995555555555555</v>
      </c>
      <c r="Q72" t="str" cm="1">
        <f t="array" ref="Q72:R72">_xlfn.TEXTSPLIT(N72,"/")</f>
        <v>theater</v>
      </c>
      <c r="R72" t="str">
        <v>plays</v>
      </c>
      <c r="S72" s="7">
        <f t="shared" si="6"/>
        <v>40484.208333333336</v>
      </c>
      <c r="T72" s="7">
        <f t="shared" si="7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4"/>
        <v>1.0806666666666667</v>
      </c>
      <c r="P73">
        <f t="shared" si="5"/>
        <v>85.315789473684205</v>
      </c>
      <c r="Q73" t="str" cm="1">
        <f t="array" ref="Q73:R73">_xlfn.TEXTSPLIT(N73,"/")</f>
        <v>theater</v>
      </c>
      <c r="R73" t="str">
        <v>plays</v>
      </c>
      <c r="S73" s="7">
        <f t="shared" si="6"/>
        <v>43799.25</v>
      </c>
      <c r="T73" s="7">
        <f t="shared" si="7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4"/>
        <v>6.7033333333333331</v>
      </c>
      <c r="P74">
        <f t="shared" si="5"/>
        <v>74.481481481481481</v>
      </c>
      <c r="Q74" t="str" cm="1">
        <f t="array" ref="Q74:R74">_xlfn.TEXTSPLIT(N74,"/")</f>
        <v>film &amp; video</v>
      </c>
      <c r="R74" t="str">
        <v>animation</v>
      </c>
      <c r="S74" s="7">
        <f t="shared" si="6"/>
        <v>42186.208333333328</v>
      </c>
      <c r="T74" s="7">
        <f t="shared" si="7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4"/>
        <v>6.609285714285714</v>
      </c>
      <c r="P75">
        <f t="shared" si="5"/>
        <v>105.14772727272727</v>
      </c>
      <c r="Q75" t="str" cm="1">
        <f t="array" ref="Q75:R75">_xlfn.TEXTSPLIT(N75,"/")</f>
        <v>music</v>
      </c>
      <c r="R75" t="str">
        <v>jazz</v>
      </c>
      <c r="S75" s="7">
        <f t="shared" si="6"/>
        <v>42701.25</v>
      </c>
      <c r="T75" s="7">
        <f t="shared" si="7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4"/>
        <v>1.2246153846153847</v>
      </c>
      <c r="P76">
        <f t="shared" si="5"/>
        <v>56.188235294117646</v>
      </c>
      <c r="Q76" t="str" cm="1">
        <f t="array" ref="Q76:R76">_xlfn.TEXTSPLIT(N76,"/")</f>
        <v>music</v>
      </c>
      <c r="R76" t="str">
        <v>metal</v>
      </c>
      <c r="S76" s="7">
        <f t="shared" si="6"/>
        <v>42456.208333333328</v>
      </c>
      <c r="T76" s="7">
        <f t="shared" si="7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4"/>
        <v>1.5057731958762886</v>
      </c>
      <c r="P77">
        <f t="shared" si="5"/>
        <v>85.917647058823533</v>
      </c>
      <c r="Q77" t="str" cm="1">
        <f t="array" ref="Q77:R77">_xlfn.TEXTSPLIT(N77,"/")</f>
        <v>photography</v>
      </c>
      <c r="R77" t="str">
        <v>photography books</v>
      </c>
      <c r="S77" s="7">
        <f t="shared" si="6"/>
        <v>43296.208333333328</v>
      </c>
      <c r="T77" s="7">
        <f t="shared" si="7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4"/>
        <v>0.78106590724165992</v>
      </c>
      <c r="P78">
        <f t="shared" si="5"/>
        <v>57.00296912114014</v>
      </c>
      <c r="Q78" t="str" cm="1">
        <f t="array" ref="Q78:R78">_xlfn.TEXTSPLIT(N78,"/")</f>
        <v>theater</v>
      </c>
      <c r="R78" t="str">
        <v>plays</v>
      </c>
      <c r="S78" s="7">
        <f t="shared" si="6"/>
        <v>42027.25</v>
      </c>
      <c r="T78" s="7">
        <f t="shared" si="7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4"/>
        <v>0.46947368421052632</v>
      </c>
      <c r="P79">
        <f t="shared" si="5"/>
        <v>79.642857142857139</v>
      </c>
      <c r="Q79" t="str" cm="1">
        <f t="array" ref="Q79:R79">_xlfn.TEXTSPLIT(N79,"/")</f>
        <v>film &amp; video</v>
      </c>
      <c r="R79" t="str">
        <v>animation</v>
      </c>
      <c r="S79" s="7">
        <f t="shared" si="6"/>
        <v>40448.208333333336</v>
      </c>
      <c r="T79" s="7">
        <f t="shared" si="7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4"/>
        <v>3.008</v>
      </c>
      <c r="P80">
        <f t="shared" si="5"/>
        <v>41.018181818181816</v>
      </c>
      <c r="Q80" t="str" cm="1">
        <f t="array" ref="Q80:R80">_xlfn.TEXTSPLIT(N80,"/")</f>
        <v>publishing</v>
      </c>
      <c r="R80" t="str">
        <v>translations</v>
      </c>
      <c r="S80" s="7">
        <f t="shared" si="6"/>
        <v>43206.208333333328</v>
      </c>
      <c r="T80" s="7">
        <f t="shared" si="7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4"/>
        <v>0.6959861591695502</v>
      </c>
      <c r="P81">
        <f t="shared" si="5"/>
        <v>48.004773269689736</v>
      </c>
      <c r="Q81" t="str" cm="1">
        <f t="array" ref="Q81:R81">_xlfn.TEXTSPLIT(N81,"/")</f>
        <v>theater</v>
      </c>
      <c r="R81" t="str">
        <v>plays</v>
      </c>
      <c r="S81" s="7">
        <f t="shared" si="6"/>
        <v>43267.208333333328</v>
      </c>
      <c r="T81" s="7">
        <f t="shared" si="7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4"/>
        <v>6.374545454545455</v>
      </c>
      <c r="P82">
        <f t="shared" si="5"/>
        <v>55.212598425196852</v>
      </c>
      <c r="Q82" t="str" cm="1">
        <f t="array" ref="Q82:R82">_xlfn.TEXTSPLIT(N82,"/")</f>
        <v>games</v>
      </c>
      <c r="R82" t="str">
        <v>video games</v>
      </c>
      <c r="S82" s="7">
        <f t="shared" si="6"/>
        <v>42976.208333333328</v>
      </c>
      <c r="T82" s="7">
        <f t="shared" si="7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4"/>
        <v>2.253392857142857</v>
      </c>
      <c r="P83">
        <f t="shared" si="5"/>
        <v>92.109489051094897</v>
      </c>
      <c r="Q83" t="str" cm="1">
        <f t="array" ref="Q83:R83">_xlfn.TEXTSPLIT(N83,"/")</f>
        <v>music</v>
      </c>
      <c r="R83" t="str">
        <v>rock</v>
      </c>
      <c r="S83" s="7">
        <f t="shared" si="6"/>
        <v>43062.25</v>
      </c>
      <c r="T83" s="7">
        <f t="shared" si="7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4"/>
        <v>14.973000000000001</v>
      </c>
      <c r="P84">
        <f t="shared" si="5"/>
        <v>83.183333333333337</v>
      </c>
      <c r="Q84" t="str" cm="1">
        <f t="array" ref="Q84:R84">_xlfn.TEXTSPLIT(N84,"/")</f>
        <v>games</v>
      </c>
      <c r="R84" t="str">
        <v>video games</v>
      </c>
      <c r="S84" s="7">
        <f t="shared" si="6"/>
        <v>43482.25</v>
      </c>
      <c r="T84" s="7">
        <f t="shared" si="7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4"/>
        <v>0.37590225563909774</v>
      </c>
      <c r="P85">
        <f t="shared" si="5"/>
        <v>39.996000000000002</v>
      </c>
      <c r="Q85" t="str" cm="1">
        <f t="array" ref="Q85:R85">_xlfn.TEXTSPLIT(N85,"/")</f>
        <v>music</v>
      </c>
      <c r="R85" t="str">
        <v>electric music</v>
      </c>
      <c r="S85" s="7">
        <f t="shared" si="6"/>
        <v>42579.208333333328</v>
      </c>
      <c r="T85" s="7">
        <f t="shared" si="7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4"/>
        <v>1.3236942675159236</v>
      </c>
      <c r="P86">
        <f t="shared" si="5"/>
        <v>111.1336898395722</v>
      </c>
      <c r="Q86" t="str" cm="1">
        <f t="array" ref="Q86:R86">_xlfn.TEXTSPLIT(N86,"/")</f>
        <v>technology</v>
      </c>
      <c r="R86" t="str">
        <v>wearables</v>
      </c>
      <c r="S86" s="7">
        <f t="shared" si="6"/>
        <v>41118.208333333336</v>
      </c>
      <c r="T86" s="7">
        <f t="shared" si="7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4"/>
        <v>1.3122448979591836</v>
      </c>
      <c r="P87">
        <f t="shared" si="5"/>
        <v>90.563380281690144</v>
      </c>
      <c r="Q87" t="str" cm="1">
        <f t="array" ref="Q87:R87">_xlfn.TEXTSPLIT(N87,"/")</f>
        <v>music</v>
      </c>
      <c r="R87" t="str">
        <v>indie rock</v>
      </c>
      <c r="S87" s="7">
        <f t="shared" si="6"/>
        <v>40797.208333333336</v>
      </c>
      <c r="T87" s="7">
        <f t="shared" si="7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4"/>
        <v>1.6763513513513513</v>
      </c>
      <c r="P88">
        <f t="shared" si="5"/>
        <v>61.108374384236456</v>
      </c>
      <c r="Q88" t="str" cm="1">
        <f t="array" ref="Q88:R88">_xlfn.TEXTSPLIT(N88,"/")</f>
        <v>theater</v>
      </c>
      <c r="R88" t="str">
        <v>plays</v>
      </c>
      <c r="S88" s="7">
        <f t="shared" si="6"/>
        <v>42128.208333333328</v>
      </c>
      <c r="T88" s="7">
        <f t="shared" si="7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4"/>
        <v>0.6198488664987406</v>
      </c>
      <c r="P89">
        <f t="shared" si="5"/>
        <v>83.022941970310384</v>
      </c>
      <c r="Q89" t="str" cm="1">
        <f t="array" ref="Q89:R89">_xlfn.TEXTSPLIT(N89,"/")</f>
        <v>music</v>
      </c>
      <c r="R89" t="str">
        <v>rock</v>
      </c>
      <c r="S89" s="7">
        <f t="shared" si="6"/>
        <v>40610.25</v>
      </c>
      <c r="T89" s="7">
        <f t="shared" si="7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4"/>
        <v>2.6074999999999999</v>
      </c>
      <c r="P90">
        <f t="shared" si="5"/>
        <v>110.76106194690266</v>
      </c>
      <c r="Q90" t="str" cm="1">
        <f t="array" ref="Q90:R90">_xlfn.TEXTSPLIT(N90,"/")</f>
        <v>publishing</v>
      </c>
      <c r="R90" t="str">
        <v>translations</v>
      </c>
      <c r="S90" s="7">
        <f t="shared" si="6"/>
        <v>42110.208333333328</v>
      </c>
      <c r="T90" s="7">
        <f t="shared" si="7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4"/>
        <v>2.5258823529411765</v>
      </c>
      <c r="P91">
        <f t="shared" si="5"/>
        <v>89.458333333333329</v>
      </c>
      <c r="Q91" t="str" cm="1">
        <f t="array" ref="Q91:R91">_xlfn.TEXTSPLIT(N91,"/")</f>
        <v>theater</v>
      </c>
      <c r="R91" t="str">
        <v>plays</v>
      </c>
      <c r="S91" s="7">
        <f t="shared" si="6"/>
        <v>40283.208333333336</v>
      </c>
      <c r="T91" s="7">
        <f t="shared" si="7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4"/>
        <v>0.7861538461538462</v>
      </c>
      <c r="P92">
        <f t="shared" si="5"/>
        <v>57.849056603773583</v>
      </c>
      <c r="Q92" t="str" cm="1">
        <f t="array" ref="Q92:R92">_xlfn.TEXTSPLIT(N92,"/")</f>
        <v>theater</v>
      </c>
      <c r="R92" t="str">
        <v>plays</v>
      </c>
      <c r="S92" s="7">
        <f t="shared" si="6"/>
        <v>42425.25</v>
      </c>
      <c r="T92" s="7">
        <f t="shared" si="7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4"/>
        <v>0.48404406999351912</v>
      </c>
      <c r="P93">
        <f t="shared" si="5"/>
        <v>109.99705449189985</v>
      </c>
      <c r="Q93" t="str" cm="1">
        <f t="array" ref="Q93:R93">_xlfn.TEXTSPLIT(N93,"/")</f>
        <v>publishing</v>
      </c>
      <c r="R93" t="str">
        <v>translations</v>
      </c>
      <c r="S93" s="7">
        <f t="shared" si="6"/>
        <v>42588.208333333328</v>
      </c>
      <c r="T93" s="7">
        <f t="shared" si="7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4"/>
        <v>2.5887500000000001</v>
      </c>
      <c r="P94">
        <f t="shared" si="5"/>
        <v>103.96586345381526</v>
      </c>
      <c r="Q94" t="str" cm="1">
        <f t="array" ref="Q94:R94">_xlfn.TEXTSPLIT(N94,"/")</f>
        <v>games</v>
      </c>
      <c r="R94" t="str">
        <v>video games</v>
      </c>
      <c r="S94" s="7">
        <f t="shared" si="6"/>
        <v>40352.208333333336</v>
      </c>
      <c r="T94" s="7">
        <f t="shared" si="7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4"/>
        <v>0.60548713235294116</v>
      </c>
      <c r="P95">
        <f t="shared" si="5"/>
        <v>107.99508196721311</v>
      </c>
      <c r="Q95" t="str" cm="1">
        <f t="array" ref="Q95:R95">_xlfn.TEXTSPLIT(N95,"/")</f>
        <v>theater</v>
      </c>
      <c r="R95" t="str">
        <v>plays</v>
      </c>
      <c r="S95" s="7">
        <f t="shared" si="6"/>
        <v>41202.208333333336</v>
      </c>
      <c r="T95" s="7">
        <f t="shared" si="7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4"/>
        <v>3.036896551724138</v>
      </c>
      <c r="P96">
        <f t="shared" si="5"/>
        <v>48.927777777777777</v>
      </c>
      <c r="Q96" t="str" cm="1">
        <f t="array" ref="Q96:R96">_xlfn.TEXTSPLIT(N96,"/")</f>
        <v>technology</v>
      </c>
      <c r="R96" t="str">
        <v>web</v>
      </c>
      <c r="S96" s="7">
        <f t="shared" si="6"/>
        <v>43562.208333333328</v>
      </c>
      <c r="T96" s="7">
        <f t="shared" si="7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4"/>
        <v>1.1299999999999999</v>
      </c>
      <c r="P97">
        <f t="shared" si="5"/>
        <v>37.666666666666664</v>
      </c>
      <c r="Q97" t="str" cm="1">
        <f t="array" ref="Q97:R97">_xlfn.TEXTSPLIT(N97,"/")</f>
        <v>film &amp; video</v>
      </c>
      <c r="R97" t="str">
        <v>documentary</v>
      </c>
      <c r="S97" s="7">
        <f t="shared" si="6"/>
        <v>43752.208333333328</v>
      </c>
      <c r="T97" s="7">
        <f t="shared" si="7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4"/>
        <v>2.1737876614060259</v>
      </c>
      <c r="P98">
        <f t="shared" si="5"/>
        <v>64.999141999141997</v>
      </c>
      <c r="Q98" t="str" cm="1">
        <f t="array" ref="Q98:R98">_xlfn.TEXTSPLIT(N98,"/")</f>
        <v>theater</v>
      </c>
      <c r="R98" t="str">
        <v>plays</v>
      </c>
      <c r="S98" s="7">
        <f t="shared" si="6"/>
        <v>40612.25</v>
      </c>
      <c r="T98" s="7">
        <f t="shared" si="7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4"/>
        <v>9.2669230769230762</v>
      </c>
      <c r="P99">
        <f t="shared" si="5"/>
        <v>106.61061946902655</v>
      </c>
      <c r="Q99" t="str" cm="1">
        <f t="array" ref="Q99:R99">_xlfn.TEXTSPLIT(N99,"/")</f>
        <v>food</v>
      </c>
      <c r="R99" t="str">
        <v>food trucks</v>
      </c>
      <c r="S99" s="7">
        <f t="shared" si="6"/>
        <v>42180.208333333328</v>
      </c>
      <c r="T99" s="7">
        <f t="shared" si="7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4"/>
        <v>0.33692229038854804</v>
      </c>
      <c r="P100">
        <f t="shared" si="5"/>
        <v>27.009016393442622</v>
      </c>
      <c r="Q100" t="str" cm="1">
        <f t="array" ref="Q100:R100">_xlfn.TEXTSPLIT(N100,"/")</f>
        <v>games</v>
      </c>
      <c r="R100" t="str">
        <v>video games</v>
      </c>
      <c r="S100" s="7">
        <f t="shared" si="6"/>
        <v>42212.208333333328</v>
      </c>
      <c r="T100" s="7">
        <f t="shared" si="7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4"/>
        <v>1.9672368421052631</v>
      </c>
      <c r="P101">
        <f t="shared" si="5"/>
        <v>91.16463414634147</v>
      </c>
      <c r="Q101" t="str" cm="1">
        <f t="array" ref="Q101:R101">_xlfn.TEXTSPLIT(N101,"/")</f>
        <v>theater</v>
      </c>
      <c r="R101" t="str">
        <v>plays</v>
      </c>
      <c r="S101" s="7">
        <f t="shared" si="6"/>
        <v>41968.25</v>
      </c>
      <c r="T101" s="7">
        <f t="shared" si="7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4"/>
        <v>0.01</v>
      </c>
      <c r="P102">
        <f t="shared" si="5"/>
        <v>1</v>
      </c>
      <c r="Q102" t="str" cm="1">
        <f t="array" ref="Q102:R102">_xlfn.TEXTSPLIT(N102,"/")</f>
        <v>theater</v>
      </c>
      <c r="R102" t="str">
        <v>plays</v>
      </c>
      <c r="S102" s="7">
        <f t="shared" si="6"/>
        <v>40835.208333333336</v>
      </c>
      <c r="T102" s="7">
        <f t="shared" si="7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4"/>
        <v>10.214444444444444</v>
      </c>
      <c r="P103">
        <f t="shared" si="5"/>
        <v>56.054878048780488</v>
      </c>
      <c r="Q103" t="str" cm="1">
        <f t="array" ref="Q103:R103">_xlfn.TEXTSPLIT(N103,"/")</f>
        <v>music</v>
      </c>
      <c r="R103" t="str">
        <v>electric music</v>
      </c>
      <c r="S103" s="7">
        <f t="shared" si="6"/>
        <v>42056.25</v>
      </c>
      <c r="T103" s="7">
        <f t="shared" si="7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4"/>
        <v>2.8167567567567566</v>
      </c>
      <c r="P104">
        <f t="shared" si="5"/>
        <v>31.017857142857142</v>
      </c>
      <c r="Q104" t="str" cm="1">
        <f t="array" ref="Q104:R104">_xlfn.TEXTSPLIT(N104,"/")</f>
        <v>technology</v>
      </c>
      <c r="R104" t="str">
        <v>wearables</v>
      </c>
      <c r="S104" s="7">
        <f t="shared" si="6"/>
        <v>43234.208333333328</v>
      </c>
      <c r="T104" s="7">
        <f t="shared" si="7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4"/>
        <v>0.24610000000000001</v>
      </c>
      <c r="P105">
        <f t="shared" si="5"/>
        <v>66.513513513513516</v>
      </c>
      <c r="Q105" t="str" cm="1">
        <f t="array" ref="Q105:R105">_xlfn.TEXTSPLIT(N105,"/")</f>
        <v>music</v>
      </c>
      <c r="R105" t="str">
        <v>electric music</v>
      </c>
      <c r="S105" s="7">
        <f t="shared" si="6"/>
        <v>40475.208333333336</v>
      </c>
      <c r="T105" s="7">
        <f t="shared" si="7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4"/>
        <v>1.4314010067114094</v>
      </c>
      <c r="P106">
        <f t="shared" si="5"/>
        <v>89.005216484089729</v>
      </c>
      <c r="Q106" t="str" cm="1">
        <f t="array" ref="Q106:R106">_xlfn.TEXTSPLIT(N106,"/")</f>
        <v>music</v>
      </c>
      <c r="R106" t="str">
        <v>indie rock</v>
      </c>
      <c r="S106" s="7">
        <f t="shared" si="6"/>
        <v>42878.208333333328</v>
      </c>
      <c r="T106" s="7">
        <f t="shared" si="7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4"/>
        <v>1.4454411764705883</v>
      </c>
      <c r="P107">
        <f t="shared" si="5"/>
        <v>103.46315789473684</v>
      </c>
      <c r="Q107" t="str" cm="1">
        <f t="array" ref="Q107:R107">_xlfn.TEXTSPLIT(N107,"/")</f>
        <v>technology</v>
      </c>
      <c r="R107" t="str">
        <v>web</v>
      </c>
      <c r="S107" s="7">
        <f t="shared" si="6"/>
        <v>41366.208333333336</v>
      </c>
      <c r="T107" s="7">
        <f t="shared" si="7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4"/>
        <v>3.5912820512820511</v>
      </c>
      <c r="P108">
        <f t="shared" si="5"/>
        <v>95.278911564625844</v>
      </c>
      <c r="Q108" t="str" cm="1">
        <f t="array" ref="Q108:R108">_xlfn.TEXTSPLIT(N108,"/")</f>
        <v>theater</v>
      </c>
      <c r="R108" t="str">
        <v>plays</v>
      </c>
      <c r="S108" s="7">
        <f t="shared" si="6"/>
        <v>43716.208333333328</v>
      </c>
      <c r="T108" s="7">
        <f t="shared" si="7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4"/>
        <v>1.8648571428571428</v>
      </c>
      <c r="P109">
        <f t="shared" si="5"/>
        <v>75.895348837209298</v>
      </c>
      <c r="Q109" t="str" cm="1">
        <f t="array" ref="Q109:R109">_xlfn.TEXTSPLIT(N109,"/")</f>
        <v>theater</v>
      </c>
      <c r="R109" t="str">
        <v>plays</v>
      </c>
      <c r="S109" s="7">
        <f t="shared" si="6"/>
        <v>43213.208333333328</v>
      </c>
      <c r="T109" s="7">
        <f t="shared" si="7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4"/>
        <v>5.9526666666666666</v>
      </c>
      <c r="P110">
        <f t="shared" si="5"/>
        <v>107.57831325301204</v>
      </c>
      <c r="Q110" t="str" cm="1">
        <f t="array" ref="Q110:R110">_xlfn.TEXTSPLIT(N110,"/")</f>
        <v>film &amp; video</v>
      </c>
      <c r="R110" t="str">
        <v>documentary</v>
      </c>
      <c r="S110" s="7">
        <f t="shared" si="6"/>
        <v>41005.208333333336</v>
      </c>
      <c r="T110" s="7">
        <f t="shared" si="7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4"/>
        <v>0.5921153846153846</v>
      </c>
      <c r="P111">
        <f t="shared" si="5"/>
        <v>51.31666666666667</v>
      </c>
      <c r="Q111" t="str" cm="1">
        <f t="array" ref="Q111:R111">_xlfn.TEXTSPLIT(N111,"/")</f>
        <v>film &amp; video</v>
      </c>
      <c r="R111" t="str">
        <v>television</v>
      </c>
      <c r="S111" s="7">
        <f t="shared" si="6"/>
        <v>41651.25</v>
      </c>
      <c r="T111" s="7">
        <f t="shared" si="7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4"/>
        <v>0.14962780898876404</v>
      </c>
      <c r="P112">
        <f t="shared" si="5"/>
        <v>71.983108108108112</v>
      </c>
      <c r="Q112" t="str" cm="1">
        <f t="array" ref="Q112:R112">_xlfn.TEXTSPLIT(N112,"/")</f>
        <v>food</v>
      </c>
      <c r="R112" t="str">
        <v>food trucks</v>
      </c>
      <c r="S112" s="7">
        <f t="shared" si="6"/>
        <v>43354.208333333328</v>
      </c>
      <c r="T112" s="7">
        <f t="shared" si="7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4"/>
        <v>1.1995602605863191</v>
      </c>
      <c r="P113">
        <f t="shared" si="5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7">
        <f t="shared" si="6"/>
        <v>41174.208333333336</v>
      </c>
      <c r="T113" s="7">
        <f t="shared" si="7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4"/>
        <v>2.6882978723404256</v>
      </c>
      <c r="P114">
        <f t="shared" si="5"/>
        <v>35</v>
      </c>
      <c r="Q114" t="str" cm="1">
        <f t="array" ref="Q114:R114">_xlfn.TEXTSPLIT(N114,"/")</f>
        <v>technology</v>
      </c>
      <c r="R114" t="str">
        <v>web</v>
      </c>
      <c r="S114" s="7">
        <f t="shared" si="6"/>
        <v>41875.208333333336</v>
      </c>
      <c r="T114" s="7">
        <f t="shared" si="7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4"/>
        <v>3.7687878787878786</v>
      </c>
      <c r="P115">
        <f t="shared" si="5"/>
        <v>94.938931297709928</v>
      </c>
      <c r="Q115" t="str" cm="1">
        <f t="array" ref="Q115:R115">_xlfn.TEXTSPLIT(N115,"/")</f>
        <v>food</v>
      </c>
      <c r="R115" t="str">
        <v>food trucks</v>
      </c>
      <c r="S115" s="7">
        <f t="shared" si="6"/>
        <v>42990.208333333328</v>
      </c>
      <c r="T115" s="7">
        <f t="shared" si="7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4"/>
        <v>7.2715789473684209</v>
      </c>
      <c r="P116">
        <f t="shared" si="5"/>
        <v>109.65079365079364</v>
      </c>
      <c r="Q116" t="str" cm="1">
        <f t="array" ref="Q116:R116">_xlfn.TEXTSPLIT(N116,"/")</f>
        <v>technology</v>
      </c>
      <c r="R116" t="str">
        <v>wearables</v>
      </c>
      <c r="S116" s="7">
        <f t="shared" si="6"/>
        <v>43564.208333333328</v>
      </c>
      <c r="T116" s="7">
        <f t="shared" si="7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4"/>
        <v>0.87211757648470301</v>
      </c>
      <c r="P117">
        <f t="shared" si="5"/>
        <v>44.001815980629537</v>
      </c>
      <c r="Q117" t="str" cm="1">
        <f t="array" ref="Q117:R117">_xlfn.TEXTSPLIT(N117,"/")</f>
        <v>publishing</v>
      </c>
      <c r="R117" t="str">
        <v>fiction</v>
      </c>
      <c r="S117" s="7">
        <f t="shared" si="6"/>
        <v>43056.25</v>
      </c>
      <c r="T117" s="7">
        <f t="shared" si="7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4"/>
        <v>0.88</v>
      </c>
      <c r="P118">
        <f t="shared" si="5"/>
        <v>86.794520547945211</v>
      </c>
      <c r="Q118" t="str" cm="1">
        <f t="array" ref="Q118:R118">_xlfn.TEXTSPLIT(N118,"/")</f>
        <v>theater</v>
      </c>
      <c r="R118" t="str">
        <v>plays</v>
      </c>
      <c r="S118" s="7">
        <f t="shared" si="6"/>
        <v>42265.208333333328</v>
      </c>
      <c r="T118" s="7">
        <f t="shared" si="7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4"/>
        <v>1.7393877551020409</v>
      </c>
      <c r="P119">
        <f t="shared" si="5"/>
        <v>30.992727272727272</v>
      </c>
      <c r="Q119" t="str" cm="1">
        <f t="array" ref="Q119:R119">_xlfn.TEXTSPLIT(N119,"/")</f>
        <v>film &amp; video</v>
      </c>
      <c r="R119" t="str">
        <v>television</v>
      </c>
      <c r="S119" s="7">
        <f t="shared" si="6"/>
        <v>40808.208333333336</v>
      </c>
      <c r="T119" s="7">
        <f t="shared" si="7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4"/>
        <v>1.1761111111111111</v>
      </c>
      <c r="P120">
        <f t="shared" si="5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7">
        <f t="shared" si="6"/>
        <v>41665.25</v>
      </c>
      <c r="T120" s="7">
        <f t="shared" si="7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4"/>
        <v>2.1496</v>
      </c>
      <c r="P121">
        <f t="shared" si="5"/>
        <v>69.79220779220779</v>
      </c>
      <c r="Q121" t="str" cm="1">
        <f t="array" ref="Q121:R121">_xlfn.TEXTSPLIT(N121,"/")</f>
        <v>film &amp; video</v>
      </c>
      <c r="R121" t="str">
        <v>documentary</v>
      </c>
      <c r="S121" s="7">
        <f t="shared" si="6"/>
        <v>41806.208333333336</v>
      </c>
      <c r="T121" s="7">
        <f t="shared" si="7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4"/>
        <v>1.4949667110519307</v>
      </c>
      <c r="P122">
        <f t="shared" si="5"/>
        <v>63.003367003367003</v>
      </c>
      <c r="Q122" t="str" cm="1">
        <f t="array" ref="Q122:R122">_xlfn.TEXTSPLIT(N122,"/")</f>
        <v>games</v>
      </c>
      <c r="R122" t="str">
        <v>mobile games</v>
      </c>
      <c r="S122" s="7">
        <f t="shared" si="6"/>
        <v>42111.208333333328</v>
      </c>
      <c r="T122" s="7">
        <f t="shared" si="7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4"/>
        <v>2.1933995584988963</v>
      </c>
      <c r="P123">
        <f t="shared" si="5"/>
        <v>110.0343300110742</v>
      </c>
      <c r="Q123" t="str" cm="1">
        <f t="array" ref="Q123:R123">_xlfn.TEXTSPLIT(N123,"/")</f>
        <v>games</v>
      </c>
      <c r="R123" t="str">
        <v>video games</v>
      </c>
      <c r="S123" s="7">
        <f t="shared" si="6"/>
        <v>41917.208333333336</v>
      </c>
      <c r="T123" s="7">
        <f t="shared" si="7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4"/>
        <v>0.64367690058479532</v>
      </c>
      <c r="P124">
        <f t="shared" si="5"/>
        <v>25.997933274284026</v>
      </c>
      <c r="Q124" t="str" cm="1">
        <f t="array" ref="Q124:R124">_xlfn.TEXTSPLIT(N124,"/")</f>
        <v>publishing</v>
      </c>
      <c r="R124" t="str">
        <v>fiction</v>
      </c>
      <c r="S124" s="7">
        <f t="shared" si="6"/>
        <v>41970.25</v>
      </c>
      <c r="T124" s="7">
        <f t="shared" si="7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4"/>
        <v>0.18622397298818233</v>
      </c>
      <c r="P125">
        <f t="shared" si="5"/>
        <v>49.987915407854985</v>
      </c>
      <c r="Q125" t="str" cm="1">
        <f t="array" ref="Q125:R125">_xlfn.TEXTSPLIT(N125,"/")</f>
        <v>theater</v>
      </c>
      <c r="R125" t="str">
        <v>plays</v>
      </c>
      <c r="S125" s="7">
        <f t="shared" si="6"/>
        <v>42332.25</v>
      </c>
      <c r="T125" s="7">
        <f t="shared" si="7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4"/>
        <v>3.6776923076923076</v>
      </c>
      <c r="P126">
        <f t="shared" si="5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7">
        <f t="shared" si="6"/>
        <v>43598.208333333328</v>
      </c>
      <c r="T126" s="7">
        <f t="shared" si="7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4"/>
        <v>1.5990566037735849</v>
      </c>
      <c r="P127">
        <f t="shared" si="5"/>
        <v>47.083333333333336</v>
      </c>
      <c r="Q127" t="str" cm="1">
        <f t="array" ref="Q127:R127">_xlfn.TEXTSPLIT(N127,"/")</f>
        <v>theater</v>
      </c>
      <c r="R127" t="str">
        <v>plays</v>
      </c>
      <c r="S127" s="7">
        <f t="shared" si="6"/>
        <v>43362.208333333328</v>
      </c>
      <c r="T127" s="7">
        <f t="shared" si="7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4"/>
        <v>0.38633185349611543</v>
      </c>
      <c r="P128">
        <f t="shared" si="5"/>
        <v>89.944444444444443</v>
      </c>
      <c r="Q128" t="str" cm="1">
        <f t="array" ref="Q128:R128">_xlfn.TEXTSPLIT(N128,"/")</f>
        <v>theater</v>
      </c>
      <c r="R128" t="str">
        <v>plays</v>
      </c>
      <c r="S128" s="7">
        <f t="shared" si="6"/>
        <v>42596.208333333328</v>
      </c>
      <c r="T128" s="7">
        <f t="shared" si="7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4"/>
        <v>0.51421511627906979</v>
      </c>
      <c r="P129">
        <f t="shared" si="5"/>
        <v>78.96875</v>
      </c>
      <c r="Q129" t="str" cm="1">
        <f t="array" ref="Q129:R129">_xlfn.TEXTSPLIT(N129,"/")</f>
        <v>theater</v>
      </c>
      <c r="R129" t="str">
        <v>plays</v>
      </c>
      <c r="S129" s="7">
        <f t="shared" si="6"/>
        <v>40310.208333333336</v>
      </c>
      <c r="T129" s="7">
        <f t="shared" si="7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si="4"/>
        <v>0.60334277620396604</v>
      </c>
      <c r="P130">
        <f t="shared" si="5"/>
        <v>80.067669172932327</v>
      </c>
      <c r="Q130" t="str" cm="1">
        <f t="array" ref="Q130:R130">_xlfn.TEXTSPLIT(N130,"/")</f>
        <v>music</v>
      </c>
      <c r="R130" t="str">
        <v>rock</v>
      </c>
      <c r="S130" s="7">
        <f t="shared" si="6"/>
        <v>40417.208333333336</v>
      </c>
      <c r="T130" s="7">
        <f t="shared" si="7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ref="O131:O194" si="8">E131/D131</f>
        <v>3.2026936026936029E-2</v>
      </c>
      <c r="P131">
        <f t="shared" ref="P131:P194" si="9">IFERROR(E131/G131,0)</f>
        <v>86.472727272727269</v>
      </c>
      <c r="Q131" t="str" cm="1">
        <f t="array" ref="Q131:R131">_xlfn.TEXTSPLIT(N131,"/")</f>
        <v>food</v>
      </c>
      <c r="R131" t="str">
        <v>food trucks</v>
      </c>
      <c r="S131" s="7">
        <f t="shared" ref="S131:S194" si="10">(((J131/60)/60)/24)+DATE(1970,1,1)</f>
        <v>42038.25</v>
      </c>
      <c r="T131" s="7">
        <f t="shared" ref="T131:T194" si="11">(((K131/60)/60)/24)+DATE(1970,1,1)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8"/>
        <v>1.5546875</v>
      </c>
      <c r="P132">
        <f t="shared" si="9"/>
        <v>28.001876172607879</v>
      </c>
      <c r="Q132" t="str" cm="1">
        <f t="array" ref="Q132:R132">_xlfn.TEXTSPLIT(N132,"/")</f>
        <v>film &amp; video</v>
      </c>
      <c r="R132" t="str">
        <v>drama</v>
      </c>
      <c r="S132" s="7">
        <f t="shared" si="10"/>
        <v>40842.208333333336</v>
      </c>
      <c r="T132" s="7">
        <f t="shared" si="11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8"/>
        <v>1.0085974499089254</v>
      </c>
      <c r="P133">
        <f t="shared" si="9"/>
        <v>67.996725337699544</v>
      </c>
      <c r="Q133" t="str" cm="1">
        <f t="array" ref="Q133:R133">_xlfn.TEXTSPLIT(N133,"/")</f>
        <v>technology</v>
      </c>
      <c r="R133" t="str">
        <v>web</v>
      </c>
      <c r="S133" s="7">
        <f t="shared" si="10"/>
        <v>41607.25</v>
      </c>
      <c r="T133" s="7">
        <f t="shared" si="11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8"/>
        <v>1.1618181818181819</v>
      </c>
      <c r="P134">
        <f t="shared" si="9"/>
        <v>43.078651685393261</v>
      </c>
      <c r="Q134" t="str" cm="1">
        <f t="array" ref="Q134:R134">_xlfn.TEXTSPLIT(N134,"/")</f>
        <v>theater</v>
      </c>
      <c r="R134" t="str">
        <v>plays</v>
      </c>
      <c r="S134" s="7">
        <f t="shared" si="10"/>
        <v>43112.25</v>
      </c>
      <c r="T134" s="7">
        <f t="shared" si="11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8"/>
        <v>3.1077777777777778</v>
      </c>
      <c r="P135">
        <f t="shared" si="9"/>
        <v>87.95597484276729</v>
      </c>
      <c r="Q135" t="str" cm="1">
        <f t="array" ref="Q135:R135">_xlfn.TEXTSPLIT(N135,"/")</f>
        <v>music</v>
      </c>
      <c r="R135" t="str">
        <v>world music</v>
      </c>
      <c r="S135" s="7">
        <f t="shared" si="10"/>
        <v>40767.208333333336</v>
      </c>
      <c r="T135" s="7">
        <f t="shared" si="11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8"/>
        <v>0.89736683417085428</v>
      </c>
      <c r="P136">
        <f t="shared" si="9"/>
        <v>94.987234042553197</v>
      </c>
      <c r="Q136" t="str" cm="1">
        <f t="array" ref="Q136:R136">_xlfn.TEXTSPLIT(N136,"/")</f>
        <v>film &amp; video</v>
      </c>
      <c r="R136" t="str">
        <v>documentary</v>
      </c>
      <c r="S136" s="7">
        <f t="shared" si="10"/>
        <v>40713.208333333336</v>
      </c>
      <c r="T136" s="7">
        <f t="shared" si="11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8"/>
        <v>0.71272727272727276</v>
      </c>
      <c r="P137">
        <f t="shared" si="9"/>
        <v>46.905982905982903</v>
      </c>
      <c r="Q137" t="str" cm="1">
        <f t="array" ref="Q137:R137">_xlfn.TEXTSPLIT(N137,"/")</f>
        <v>theater</v>
      </c>
      <c r="R137" t="str">
        <v>plays</v>
      </c>
      <c r="S137" s="7">
        <f t="shared" si="10"/>
        <v>41340.25</v>
      </c>
      <c r="T137" s="7">
        <f t="shared" si="11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8"/>
        <v>3.2862318840579711E-2</v>
      </c>
      <c r="P138">
        <f t="shared" si="9"/>
        <v>46.913793103448278</v>
      </c>
      <c r="Q138" t="str" cm="1">
        <f t="array" ref="Q138:R138">_xlfn.TEXTSPLIT(N138,"/")</f>
        <v>film &amp; video</v>
      </c>
      <c r="R138" t="str">
        <v>drama</v>
      </c>
      <c r="S138" s="7">
        <f t="shared" si="10"/>
        <v>41797.208333333336</v>
      </c>
      <c r="T138" s="7">
        <f t="shared" si="11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8"/>
        <v>2.617777777777778</v>
      </c>
      <c r="P139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7">
        <f t="shared" si="10"/>
        <v>40457.208333333336</v>
      </c>
      <c r="T139" s="7">
        <f t="shared" si="11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8"/>
        <v>0.96</v>
      </c>
      <c r="P140">
        <f t="shared" si="9"/>
        <v>80.139130434782615</v>
      </c>
      <c r="Q140" t="str" cm="1">
        <f t="array" ref="Q140:R140">_xlfn.TEXTSPLIT(N140,"/")</f>
        <v>games</v>
      </c>
      <c r="R140" t="str">
        <v>mobile games</v>
      </c>
      <c r="S140" s="7">
        <f t="shared" si="10"/>
        <v>41180.208333333336</v>
      </c>
      <c r="T140" s="7">
        <f t="shared" si="11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8"/>
        <v>0.20896851248642778</v>
      </c>
      <c r="P141">
        <f t="shared" si="9"/>
        <v>59.036809815950917</v>
      </c>
      <c r="Q141" t="str" cm="1">
        <f t="array" ref="Q141:R141">_xlfn.TEXTSPLIT(N141,"/")</f>
        <v>technology</v>
      </c>
      <c r="R141" t="str">
        <v>wearables</v>
      </c>
      <c r="S141" s="7">
        <f t="shared" si="10"/>
        <v>42115.208333333328</v>
      </c>
      <c r="T141" s="7">
        <f t="shared" si="11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8"/>
        <v>2.2316363636363636</v>
      </c>
      <c r="P142">
        <f t="shared" si="9"/>
        <v>65.989247311827953</v>
      </c>
      <c r="Q142" t="str" cm="1">
        <f t="array" ref="Q142:R142">_xlfn.TEXTSPLIT(N142,"/")</f>
        <v>film &amp; video</v>
      </c>
      <c r="R142" t="str">
        <v>documentary</v>
      </c>
      <c r="S142" s="7">
        <f t="shared" si="10"/>
        <v>43156.25</v>
      </c>
      <c r="T142" s="7">
        <f t="shared" si="11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8"/>
        <v>1.0159097978227061</v>
      </c>
      <c r="P143">
        <f t="shared" si="9"/>
        <v>60.992530345471522</v>
      </c>
      <c r="Q143" t="str" cm="1">
        <f t="array" ref="Q143:R143">_xlfn.TEXTSPLIT(N143,"/")</f>
        <v>technology</v>
      </c>
      <c r="R143" t="str">
        <v>web</v>
      </c>
      <c r="S143" s="7">
        <f t="shared" si="10"/>
        <v>42167.208333333328</v>
      </c>
      <c r="T143" s="7">
        <f t="shared" si="11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8"/>
        <v>2.3003999999999998</v>
      </c>
      <c r="P144">
        <f t="shared" si="9"/>
        <v>98.307692307692307</v>
      </c>
      <c r="Q144" t="str" cm="1">
        <f t="array" ref="Q144:R144">_xlfn.TEXTSPLIT(N144,"/")</f>
        <v>technology</v>
      </c>
      <c r="R144" t="str">
        <v>web</v>
      </c>
      <c r="S144" s="7">
        <f t="shared" si="10"/>
        <v>41005.208333333336</v>
      </c>
      <c r="T144" s="7">
        <f t="shared" si="11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8"/>
        <v>1.355925925925926</v>
      </c>
      <c r="P145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7">
        <f t="shared" si="10"/>
        <v>40357.208333333336</v>
      </c>
      <c r="T145" s="7">
        <f t="shared" si="11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8"/>
        <v>1.2909999999999999</v>
      </c>
      <c r="P146">
        <f t="shared" si="9"/>
        <v>86.066666666666663</v>
      </c>
      <c r="Q146" t="str" cm="1">
        <f t="array" ref="Q146:R146">_xlfn.TEXTSPLIT(N146,"/")</f>
        <v>theater</v>
      </c>
      <c r="R146" t="str">
        <v>plays</v>
      </c>
      <c r="S146" s="7">
        <f t="shared" si="10"/>
        <v>43633.208333333328</v>
      </c>
      <c r="T146" s="7">
        <f t="shared" si="11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8"/>
        <v>2.3651200000000001</v>
      </c>
      <c r="P147">
        <f t="shared" si="9"/>
        <v>76.989583333333329</v>
      </c>
      <c r="Q147" t="str" cm="1">
        <f t="array" ref="Q147:R147">_xlfn.TEXTSPLIT(N147,"/")</f>
        <v>technology</v>
      </c>
      <c r="R147" t="str">
        <v>wearables</v>
      </c>
      <c r="S147" s="7">
        <f t="shared" si="10"/>
        <v>41889.208333333336</v>
      </c>
      <c r="T147" s="7">
        <f t="shared" si="11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8"/>
        <v>0.17249999999999999</v>
      </c>
      <c r="P148">
        <f t="shared" si="9"/>
        <v>29.764705882352942</v>
      </c>
      <c r="Q148" t="str" cm="1">
        <f t="array" ref="Q148:R148">_xlfn.TEXTSPLIT(N148,"/")</f>
        <v>theater</v>
      </c>
      <c r="R148" t="str">
        <v>plays</v>
      </c>
      <c r="S148" s="7">
        <f t="shared" si="10"/>
        <v>40855.25</v>
      </c>
      <c r="T148" s="7">
        <f t="shared" si="11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8"/>
        <v>1.1249397590361445</v>
      </c>
      <c r="P149">
        <f t="shared" si="9"/>
        <v>46.91959798994975</v>
      </c>
      <c r="Q149" t="str" cm="1">
        <f t="array" ref="Q149:R149">_xlfn.TEXTSPLIT(N149,"/")</f>
        <v>theater</v>
      </c>
      <c r="R149" t="str">
        <v>plays</v>
      </c>
      <c r="S149" s="7">
        <f t="shared" si="10"/>
        <v>42534.208333333328</v>
      </c>
      <c r="T149" s="7">
        <f t="shared" si="11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8"/>
        <v>1.2102150537634409</v>
      </c>
      <c r="P150">
        <f t="shared" si="9"/>
        <v>105.18691588785046</v>
      </c>
      <c r="Q150" t="str" cm="1">
        <f t="array" ref="Q150:R150">_xlfn.TEXTSPLIT(N150,"/")</f>
        <v>technology</v>
      </c>
      <c r="R150" t="str">
        <v>wearables</v>
      </c>
      <c r="S150" s="7">
        <f t="shared" si="10"/>
        <v>42941.208333333328</v>
      </c>
      <c r="T150" s="7">
        <f t="shared" si="11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8"/>
        <v>2.1987096774193549</v>
      </c>
      <c r="P151">
        <f t="shared" si="9"/>
        <v>69.907692307692301</v>
      </c>
      <c r="Q151" t="str" cm="1">
        <f t="array" ref="Q151:R151">_xlfn.TEXTSPLIT(N151,"/")</f>
        <v>music</v>
      </c>
      <c r="R151" t="str">
        <v>indie rock</v>
      </c>
      <c r="S151" s="7">
        <f t="shared" si="10"/>
        <v>41275.25</v>
      </c>
      <c r="T151" s="7">
        <f t="shared" si="11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8"/>
        <v>0.01</v>
      </c>
      <c r="P152">
        <f t="shared" si="9"/>
        <v>1</v>
      </c>
      <c r="Q152" t="str" cm="1">
        <f t="array" ref="Q152:R152">_xlfn.TEXTSPLIT(N152,"/")</f>
        <v>music</v>
      </c>
      <c r="R152" t="str">
        <v>rock</v>
      </c>
      <c r="S152" s="7">
        <f t="shared" si="10"/>
        <v>43450.25</v>
      </c>
      <c r="T152" s="7">
        <f t="shared" si="11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8"/>
        <v>0.64166909620991253</v>
      </c>
      <c r="P153">
        <f t="shared" si="9"/>
        <v>60.011588275391958</v>
      </c>
      <c r="Q153" t="str" cm="1">
        <f t="array" ref="Q153:R153">_xlfn.TEXTSPLIT(N153,"/")</f>
        <v>music</v>
      </c>
      <c r="R153" t="str">
        <v>electric music</v>
      </c>
      <c r="S153" s="7">
        <f t="shared" si="10"/>
        <v>41799.208333333336</v>
      </c>
      <c r="T153" s="7">
        <f t="shared" si="11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8"/>
        <v>4.2306746987951804</v>
      </c>
      <c r="P154">
        <f t="shared" si="9"/>
        <v>52.006220379146917</v>
      </c>
      <c r="Q154" t="str" cm="1">
        <f t="array" ref="Q154:R154">_xlfn.TEXTSPLIT(N154,"/")</f>
        <v>music</v>
      </c>
      <c r="R154" t="str">
        <v>indie rock</v>
      </c>
      <c r="S154" s="7">
        <f t="shared" si="10"/>
        <v>42783.25</v>
      </c>
      <c r="T154" s="7">
        <f t="shared" si="11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8"/>
        <v>0.92984160506863778</v>
      </c>
      <c r="P155">
        <f t="shared" si="9"/>
        <v>31.000176025347649</v>
      </c>
      <c r="Q155" t="str" cm="1">
        <f t="array" ref="Q155:R155">_xlfn.TEXTSPLIT(N155,"/")</f>
        <v>theater</v>
      </c>
      <c r="R155" t="str">
        <v>plays</v>
      </c>
      <c r="S155" s="7">
        <f t="shared" si="10"/>
        <v>41201.208333333336</v>
      </c>
      <c r="T155" s="7">
        <f t="shared" si="11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8"/>
        <v>0.58756567425569173</v>
      </c>
      <c r="P156">
        <f t="shared" si="9"/>
        <v>95.042492917847028</v>
      </c>
      <c r="Q156" t="str" cm="1">
        <f t="array" ref="Q156:R156">_xlfn.TEXTSPLIT(N156,"/")</f>
        <v>music</v>
      </c>
      <c r="R156" t="str">
        <v>indie rock</v>
      </c>
      <c r="S156" s="7">
        <f t="shared" si="10"/>
        <v>42502.208333333328</v>
      </c>
      <c r="T156" s="7">
        <f t="shared" si="11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8"/>
        <v>0.65022222222222226</v>
      </c>
      <c r="P157">
        <f t="shared" si="9"/>
        <v>75.968174204355108</v>
      </c>
      <c r="Q157" t="str" cm="1">
        <f t="array" ref="Q157:R157">_xlfn.TEXTSPLIT(N157,"/")</f>
        <v>theater</v>
      </c>
      <c r="R157" t="str">
        <v>plays</v>
      </c>
      <c r="S157" s="7">
        <f t="shared" si="10"/>
        <v>40262.208333333336</v>
      </c>
      <c r="T157" s="7">
        <f t="shared" si="11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8"/>
        <v>0.73939560439560437</v>
      </c>
      <c r="P158">
        <f t="shared" si="9"/>
        <v>71.013192612137203</v>
      </c>
      <c r="Q158" t="str" cm="1">
        <f t="array" ref="Q158:R158">_xlfn.TEXTSPLIT(N158,"/")</f>
        <v>music</v>
      </c>
      <c r="R158" t="str">
        <v>rock</v>
      </c>
      <c r="S158" s="7">
        <f t="shared" si="10"/>
        <v>43743.208333333328</v>
      </c>
      <c r="T158" s="7">
        <f t="shared" si="11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8"/>
        <v>0.52666666666666662</v>
      </c>
      <c r="P159">
        <f t="shared" si="9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7">
        <f t="shared" si="10"/>
        <v>41638.25</v>
      </c>
      <c r="T159" s="7">
        <f t="shared" si="11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8"/>
        <v>2.2095238095238097</v>
      </c>
      <c r="P160">
        <f t="shared" si="9"/>
        <v>113.17073170731707</v>
      </c>
      <c r="Q160" t="str" cm="1">
        <f t="array" ref="Q160:R160">_xlfn.TEXTSPLIT(N160,"/")</f>
        <v>music</v>
      </c>
      <c r="R160" t="str">
        <v>rock</v>
      </c>
      <c r="S160" s="7">
        <f t="shared" si="10"/>
        <v>42346.25</v>
      </c>
      <c r="T160" s="7">
        <f t="shared" si="11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8"/>
        <v>1.0001150627615063</v>
      </c>
      <c r="P161">
        <f t="shared" si="9"/>
        <v>105.00933552992861</v>
      </c>
      <c r="Q161" t="str" cm="1">
        <f t="array" ref="Q161:R161">_xlfn.TEXTSPLIT(N161,"/")</f>
        <v>theater</v>
      </c>
      <c r="R161" t="str">
        <v>plays</v>
      </c>
      <c r="S161" s="7">
        <f t="shared" si="10"/>
        <v>43551.208333333328</v>
      </c>
      <c r="T161" s="7">
        <f t="shared" si="11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8"/>
        <v>1.6231249999999999</v>
      </c>
      <c r="P162">
        <f t="shared" si="9"/>
        <v>79.176829268292678</v>
      </c>
      <c r="Q162" t="str" cm="1">
        <f t="array" ref="Q162:R162">_xlfn.TEXTSPLIT(N162,"/")</f>
        <v>technology</v>
      </c>
      <c r="R162" t="str">
        <v>wearables</v>
      </c>
      <c r="S162" s="7">
        <f t="shared" si="10"/>
        <v>43582.208333333328</v>
      </c>
      <c r="T162" s="7">
        <f t="shared" si="11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8"/>
        <v>0.78181818181818186</v>
      </c>
      <c r="P163">
        <f t="shared" si="9"/>
        <v>57.333333333333336</v>
      </c>
      <c r="Q163" t="str" cm="1">
        <f t="array" ref="Q163:R163">_xlfn.TEXTSPLIT(N163,"/")</f>
        <v>technology</v>
      </c>
      <c r="R163" t="str">
        <v>web</v>
      </c>
      <c r="S163" s="7">
        <f t="shared" si="10"/>
        <v>42270.208333333328</v>
      </c>
      <c r="T163" s="7">
        <f t="shared" si="11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8"/>
        <v>1.4973770491803278</v>
      </c>
      <c r="P164">
        <f t="shared" si="9"/>
        <v>58.178343949044589</v>
      </c>
      <c r="Q164" t="str" cm="1">
        <f t="array" ref="Q164:R164">_xlfn.TEXTSPLIT(N164,"/")</f>
        <v>music</v>
      </c>
      <c r="R164" t="str">
        <v>rock</v>
      </c>
      <c r="S164" s="7">
        <f t="shared" si="10"/>
        <v>43442.25</v>
      </c>
      <c r="T164" s="7">
        <f t="shared" si="11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8"/>
        <v>2.5325714285714285</v>
      </c>
      <c r="P165">
        <f t="shared" si="9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7">
        <f t="shared" si="10"/>
        <v>43028.208333333328</v>
      </c>
      <c r="T165" s="7">
        <f t="shared" si="11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8"/>
        <v>1.0016943521594683</v>
      </c>
      <c r="P166">
        <f t="shared" si="9"/>
        <v>107.99068767908309</v>
      </c>
      <c r="Q166" t="str" cm="1">
        <f t="array" ref="Q166:R166">_xlfn.TEXTSPLIT(N166,"/")</f>
        <v>theater</v>
      </c>
      <c r="R166" t="str">
        <v>plays</v>
      </c>
      <c r="S166" s="7">
        <f t="shared" si="10"/>
        <v>43016.208333333328</v>
      </c>
      <c r="T166" s="7">
        <f t="shared" si="11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8"/>
        <v>1.2199004424778761</v>
      </c>
      <c r="P167">
        <f t="shared" si="9"/>
        <v>44.005985634477256</v>
      </c>
      <c r="Q167" t="str" cm="1">
        <f t="array" ref="Q167:R167">_xlfn.TEXTSPLIT(N167,"/")</f>
        <v>technology</v>
      </c>
      <c r="R167" t="str">
        <v>web</v>
      </c>
      <c r="S167" s="7">
        <f t="shared" si="10"/>
        <v>42948.208333333328</v>
      </c>
      <c r="T167" s="7">
        <f t="shared" si="11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8"/>
        <v>1.3713265306122449</v>
      </c>
      <c r="P168">
        <f t="shared" si="9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7">
        <f t="shared" si="10"/>
        <v>40534.25</v>
      </c>
      <c r="T168" s="7">
        <f t="shared" si="11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8"/>
        <v>4.155384615384615</v>
      </c>
      <c r="P169">
        <f t="shared" si="9"/>
        <v>74</v>
      </c>
      <c r="Q169" t="str" cm="1">
        <f t="array" ref="Q169:R169">_xlfn.TEXTSPLIT(N169,"/")</f>
        <v>theater</v>
      </c>
      <c r="R169" t="str">
        <v>plays</v>
      </c>
      <c r="S169" s="7">
        <f t="shared" si="10"/>
        <v>41435.208333333336</v>
      </c>
      <c r="T169" s="7">
        <f t="shared" si="11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8"/>
        <v>0.3130913348946136</v>
      </c>
      <c r="P170">
        <f t="shared" si="9"/>
        <v>41.996858638743454</v>
      </c>
      <c r="Q170" t="str" cm="1">
        <f t="array" ref="Q170:R170">_xlfn.TEXTSPLIT(N170,"/")</f>
        <v>music</v>
      </c>
      <c r="R170" t="str">
        <v>indie rock</v>
      </c>
      <c r="S170" s="7">
        <f t="shared" si="10"/>
        <v>43518.25</v>
      </c>
      <c r="T170" s="7">
        <f t="shared" si="11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8"/>
        <v>4.240815450643777</v>
      </c>
      <c r="P171">
        <f t="shared" si="9"/>
        <v>77.988161010260455</v>
      </c>
      <c r="Q171" t="str" cm="1">
        <f t="array" ref="Q171:R171">_xlfn.TEXTSPLIT(N171,"/")</f>
        <v>film &amp; video</v>
      </c>
      <c r="R171" t="str">
        <v>shorts</v>
      </c>
      <c r="S171" s="7">
        <f t="shared" si="10"/>
        <v>41077.208333333336</v>
      </c>
      <c r="T171" s="7">
        <f t="shared" si="11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8"/>
        <v>2.9388623072833599E-2</v>
      </c>
      <c r="P172">
        <f t="shared" si="9"/>
        <v>82.507462686567166</v>
      </c>
      <c r="Q172" t="str" cm="1">
        <f t="array" ref="Q172:R172">_xlfn.TEXTSPLIT(N172,"/")</f>
        <v>music</v>
      </c>
      <c r="R172" t="str">
        <v>indie rock</v>
      </c>
      <c r="S172" s="7">
        <f t="shared" si="10"/>
        <v>42950.208333333328</v>
      </c>
      <c r="T172" s="7">
        <f t="shared" si="11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8"/>
        <v>0.1063265306122449</v>
      </c>
      <c r="P173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7">
        <f t="shared" si="10"/>
        <v>41718.208333333336</v>
      </c>
      <c r="T173" s="7">
        <f t="shared" si="11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8"/>
        <v>0.82874999999999999</v>
      </c>
      <c r="P174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7">
        <f t="shared" si="10"/>
        <v>41839.208333333336</v>
      </c>
      <c r="T174" s="7">
        <f t="shared" si="11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8"/>
        <v>1.6301447776628748</v>
      </c>
      <c r="P175">
        <f t="shared" si="9"/>
        <v>100.98334401024984</v>
      </c>
      <c r="Q175" t="str" cm="1">
        <f t="array" ref="Q175:R175">_xlfn.TEXTSPLIT(N175,"/")</f>
        <v>theater</v>
      </c>
      <c r="R175" t="str">
        <v>plays</v>
      </c>
      <c r="S175" s="7">
        <f t="shared" si="10"/>
        <v>41412.208333333336</v>
      </c>
      <c r="T175" s="7">
        <f t="shared" si="11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8"/>
        <v>8.9466666666666672</v>
      </c>
      <c r="P176">
        <f t="shared" si="9"/>
        <v>111.83333333333333</v>
      </c>
      <c r="Q176" t="str" cm="1">
        <f t="array" ref="Q176:R176">_xlfn.TEXTSPLIT(N176,"/")</f>
        <v>technology</v>
      </c>
      <c r="R176" t="str">
        <v>wearables</v>
      </c>
      <c r="S176" s="7">
        <f t="shared" si="10"/>
        <v>42282.208333333328</v>
      </c>
      <c r="T176" s="7">
        <f t="shared" si="11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8"/>
        <v>0.26191501103752757</v>
      </c>
      <c r="P177">
        <f t="shared" si="9"/>
        <v>41.999115044247787</v>
      </c>
      <c r="Q177" t="str" cm="1">
        <f t="array" ref="Q177:R177">_xlfn.TEXTSPLIT(N177,"/")</f>
        <v>theater</v>
      </c>
      <c r="R177" t="str">
        <v>plays</v>
      </c>
      <c r="S177" s="7">
        <f t="shared" si="10"/>
        <v>42613.208333333328</v>
      </c>
      <c r="T177" s="7">
        <f t="shared" si="11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8"/>
        <v>0.74834782608695649</v>
      </c>
      <c r="P178">
        <f t="shared" si="9"/>
        <v>110.05115089514067</v>
      </c>
      <c r="Q178" t="str" cm="1">
        <f t="array" ref="Q178:R178">_xlfn.TEXTSPLIT(N178,"/")</f>
        <v>theater</v>
      </c>
      <c r="R178" t="str">
        <v>plays</v>
      </c>
      <c r="S178" s="7">
        <f t="shared" si="10"/>
        <v>42616.208333333328</v>
      </c>
      <c r="T178" s="7">
        <f t="shared" si="11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8"/>
        <v>4.1647680412371137</v>
      </c>
      <c r="P179">
        <f t="shared" si="9"/>
        <v>58.997079225994888</v>
      </c>
      <c r="Q179" t="str" cm="1">
        <f t="array" ref="Q179:R179">_xlfn.TEXTSPLIT(N179,"/")</f>
        <v>theater</v>
      </c>
      <c r="R179" t="str">
        <v>plays</v>
      </c>
      <c r="S179" s="7">
        <f t="shared" si="10"/>
        <v>40497.25</v>
      </c>
      <c r="T179" s="7">
        <f t="shared" si="11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8"/>
        <v>0.96208333333333329</v>
      </c>
      <c r="P180">
        <f t="shared" si="9"/>
        <v>32.985714285714288</v>
      </c>
      <c r="Q180" t="str" cm="1">
        <f t="array" ref="Q180:R180">_xlfn.TEXTSPLIT(N180,"/")</f>
        <v>food</v>
      </c>
      <c r="R180" t="str">
        <v>food trucks</v>
      </c>
      <c r="S180" s="7">
        <f t="shared" si="10"/>
        <v>42999.208333333328</v>
      </c>
      <c r="T180" s="7">
        <f t="shared" si="11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8"/>
        <v>3.5771910112359548</v>
      </c>
      <c r="P181">
        <f t="shared" si="9"/>
        <v>45.005654509471306</v>
      </c>
      <c r="Q181" t="str" cm="1">
        <f t="array" ref="Q181:R181">_xlfn.TEXTSPLIT(N181,"/")</f>
        <v>theater</v>
      </c>
      <c r="R181" t="str">
        <v>plays</v>
      </c>
      <c r="S181" s="7">
        <f t="shared" si="10"/>
        <v>41350.208333333336</v>
      </c>
      <c r="T181" s="7">
        <f t="shared" si="11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8"/>
        <v>3.0845714285714285</v>
      </c>
      <c r="P182">
        <f t="shared" si="9"/>
        <v>81.98196487897485</v>
      </c>
      <c r="Q182" t="str" cm="1">
        <f t="array" ref="Q182:R182">_xlfn.TEXTSPLIT(N182,"/")</f>
        <v>technology</v>
      </c>
      <c r="R182" t="str">
        <v>wearables</v>
      </c>
      <c r="S182" s="7">
        <f t="shared" si="10"/>
        <v>40259.208333333336</v>
      </c>
      <c r="T182" s="7">
        <f t="shared" si="11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8"/>
        <v>0.61802325581395345</v>
      </c>
      <c r="P183">
        <f t="shared" si="9"/>
        <v>39.080882352941174</v>
      </c>
      <c r="Q183" t="str" cm="1">
        <f t="array" ref="Q183:R183">_xlfn.TEXTSPLIT(N183,"/")</f>
        <v>technology</v>
      </c>
      <c r="R183" t="str">
        <v>web</v>
      </c>
      <c r="S183" s="7">
        <f t="shared" si="10"/>
        <v>43012.208333333328</v>
      </c>
      <c r="T183" s="7">
        <f t="shared" si="11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8"/>
        <v>7.2232472324723247</v>
      </c>
      <c r="P184">
        <f t="shared" si="9"/>
        <v>58.996383363471971</v>
      </c>
      <c r="Q184" t="str" cm="1">
        <f t="array" ref="Q184:R184">_xlfn.TEXTSPLIT(N184,"/")</f>
        <v>theater</v>
      </c>
      <c r="R184" t="str">
        <v>plays</v>
      </c>
      <c r="S184" s="7">
        <f t="shared" si="10"/>
        <v>43631.208333333328</v>
      </c>
      <c r="T184" s="7">
        <f t="shared" si="11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8"/>
        <v>0.69117647058823528</v>
      </c>
      <c r="P185">
        <f t="shared" si="9"/>
        <v>40.988372093023258</v>
      </c>
      <c r="Q185" t="str" cm="1">
        <f t="array" ref="Q185:R185">_xlfn.TEXTSPLIT(N185,"/")</f>
        <v>music</v>
      </c>
      <c r="R185" t="str">
        <v>rock</v>
      </c>
      <c r="S185" s="7">
        <f t="shared" si="10"/>
        <v>40430.208333333336</v>
      </c>
      <c r="T185" s="7">
        <f t="shared" si="11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8"/>
        <v>2.9305555555555554</v>
      </c>
      <c r="P186">
        <f t="shared" si="9"/>
        <v>31.029411764705884</v>
      </c>
      <c r="Q186" t="str" cm="1">
        <f t="array" ref="Q186:R186">_xlfn.TEXTSPLIT(N186,"/")</f>
        <v>theater</v>
      </c>
      <c r="R186" t="str">
        <v>plays</v>
      </c>
      <c r="S186" s="7">
        <f t="shared" si="10"/>
        <v>43588.208333333328</v>
      </c>
      <c r="T186" s="7">
        <f t="shared" si="11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8"/>
        <v>0.71799999999999997</v>
      </c>
      <c r="P187">
        <f t="shared" si="9"/>
        <v>37.789473684210527</v>
      </c>
      <c r="Q187" t="str" cm="1">
        <f t="array" ref="Q187:R187">_xlfn.TEXTSPLIT(N187,"/")</f>
        <v>film &amp; video</v>
      </c>
      <c r="R187" t="str">
        <v>television</v>
      </c>
      <c r="S187" s="7">
        <f t="shared" si="10"/>
        <v>43233.208333333328</v>
      </c>
      <c r="T187" s="7">
        <f t="shared" si="11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8"/>
        <v>0.31934684684684683</v>
      </c>
      <c r="P188">
        <f t="shared" si="9"/>
        <v>32.006772009029348</v>
      </c>
      <c r="Q188" t="str" cm="1">
        <f t="array" ref="Q188:R188">_xlfn.TEXTSPLIT(N188,"/")</f>
        <v>theater</v>
      </c>
      <c r="R188" t="str">
        <v>plays</v>
      </c>
      <c r="S188" s="7">
        <f t="shared" si="10"/>
        <v>41782.208333333336</v>
      </c>
      <c r="T188" s="7">
        <f t="shared" si="11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8"/>
        <v>2.2987375415282392</v>
      </c>
      <c r="P189">
        <f t="shared" si="9"/>
        <v>95.966712898751737</v>
      </c>
      <c r="Q189" t="str" cm="1">
        <f t="array" ref="Q189:R189">_xlfn.TEXTSPLIT(N189,"/")</f>
        <v>film &amp; video</v>
      </c>
      <c r="R189" t="str">
        <v>shorts</v>
      </c>
      <c r="S189" s="7">
        <f t="shared" si="10"/>
        <v>41328.25</v>
      </c>
      <c r="T189" s="7">
        <f t="shared" si="11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8"/>
        <v>0.3201219512195122</v>
      </c>
      <c r="P190">
        <f t="shared" si="9"/>
        <v>75</v>
      </c>
      <c r="Q190" t="str" cm="1">
        <f t="array" ref="Q190:R190">_xlfn.TEXTSPLIT(N190,"/")</f>
        <v>theater</v>
      </c>
      <c r="R190" t="str">
        <v>plays</v>
      </c>
      <c r="S190" s="7">
        <f t="shared" si="10"/>
        <v>41975.25</v>
      </c>
      <c r="T190" s="7">
        <f t="shared" si="11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8"/>
        <v>0.23525352848928385</v>
      </c>
      <c r="P191">
        <f t="shared" si="9"/>
        <v>102.0498866213152</v>
      </c>
      <c r="Q191" t="str" cm="1">
        <f t="array" ref="Q191:R191">_xlfn.TEXTSPLIT(N191,"/")</f>
        <v>theater</v>
      </c>
      <c r="R191" t="str">
        <v>plays</v>
      </c>
      <c r="S191" s="7">
        <f t="shared" si="10"/>
        <v>42433.25</v>
      </c>
      <c r="T191" s="7">
        <f t="shared" si="11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8"/>
        <v>0.68594594594594593</v>
      </c>
      <c r="P192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7">
        <f t="shared" si="10"/>
        <v>41429.208333333336</v>
      </c>
      <c r="T192" s="7">
        <f t="shared" si="11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8"/>
        <v>0.37952380952380954</v>
      </c>
      <c r="P193">
        <f t="shared" si="9"/>
        <v>37.069767441860463</v>
      </c>
      <c r="Q193" t="str" cm="1">
        <f t="array" ref="Q193:R193">_xlfn.TEXTSPLIT(N193,"/")</f>
        <v>theater</v>
      </c>
      <c r="R193" t="str">
        <v>plays</v>
      </c>
      <c r="S193" s="7">
        <f t="shared" si="10"/>
        <v>43536.208333333328</v>
      </c>
      <c r="T193" s="7">
        <f t="shared" si="11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si="8"/>
        <v>0.19992957746478873</v>
      </c>
      <c r="P194">
        <f t="shared" si="9"/>
        <v>35.049382716049379</v>
      </c>
      <c r="Q194" t="str" cm="1">
        <f t="array" ref="Q194:R194">_xlfn.TEXTSPLIT(N194,"/")</f>
        <v>music</v>
      </c>
      <c r="R194" t="str">
        <v>rock</v>
      </c>
      <c r="S194" s="7">
        <f t="shared" si="10"/>
        <v>41817.208333333336</v>
      </c>
      <c r="T194" s="7">
        <f t="shared" si="11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ref="O195:O258" si="12">E195/D195</f>
        <v>0.45636363636363636</v>
      </c>
      <c r="P195">
        <f t="shared" ref="P195:P258" si="13">IFERROR(E195/G195,0)</f>
        <v>46.338461538461537</v>
      </c>
      <c r="Q195" t="str" cm="1">
        <f t="array" ref="Q195:R195">_xlfn.TEXTSPLIT(N195,"/")</f>
        <v>music</v>
      </c>
      <c r="R195" t="str">
        <v>indie rock</v>
      </c>
      <c r="S195" s="7">
        <f t="shared" ref="S195:S258" si="14">(((J195/60)/60)/24)+DATE(1970,1,1)</f>
        <v>43198.208333333328</v>
      </c>
      <c r="T195" s="7">
        <f t="shared" ref="T195:T258" si="15">(((K195/60)/60)/24)+DATE(1970,1,1)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12"/>
        <v>1.227605633802817</v>
      </c>
      <c r="P196">
        <f t="shared" si="13"/>
        <v>69.174603174603178</v>
      </c>
      <c r="Q196" t="str" cm="1">
        <f t="array" ref="Q196:R196">_xlfn.TEXTSPLIT(N196,"/")</f>
        <v>music</v>
      </c>
      <c r="R196" t="str">
        <v>metal</v>
      </c>
      <c r="S196" s="7">
        <f t="shared" si="14"/>
        <v>42261.208333333328</v>
      </c>
      <c r="T196" s="7">
        <f t="shared" si="15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12"/>
        <v>3.61753164556962</v>
      </c>
      <c r="P197">
        <f t="shared" si="13"/>
        <v>109.07824427480917</v>
      </c>
      <c r="Q197" t="str" cm="1">
        <f t="array" ref="Q197:R197">_xlfn.TEXTSPLIT(N197,"/")</f>
        <v>music</v>
      </c>
      <c r="R197" t="str">
        <v>electric music</v>
      </c>
      <c r="S197" s="7">
        <f t="shared" si="14"/>
        <v>43310.208333333328</v>
      </c>
      <c r="T197" s="7">
        <f t="shared" si="15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12"/>
        <v>0.63146341463414635</v>
      </c>
      <c r="P198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7">
        <f t="shared" si="14"/>
        <v>42616.208333333328</v>
      </c>
      <c r="T198" s="7">
        <f t="shared" si="15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12"/>
        <v>2.9820475319926874</v>
      </c>
      <c r="P199">
        <f t="shared" si="13"/>
        <v>82.010055304172951</v>
      </c>
      <c r="Q199" t="str" cm="1">
        <f t="array" ref="Q199:R199">_xlfn.TEXTSPLIT(N199,"/")</f>
        <v>film &amp; video</v>
      </c>
      <c r="R199" t="str">
        <v>drama</v>
      </c>
      <c r="S199" s="7">
        <f t="shared" si="14"/>
        <v>42909.208333333328</v>
      </c>
      <c r="T199" s="7">
        <f t="shared" si="15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12"/>
        <v>9.5585443037974685E-2</v>
      </c>
      <c r="P200">
        <f t="shared" si="13"/>
        <v>35.958333333333336</v>
      </c>
      <c r="Q200" t="str" cm="1">
        <f t="array" ref="Q200:R200">_xlfn.TEXTSPLIT(N200,"/")</f>
        <v>music</v>
      </c>
      <c r="R200" t="str">
        <v>electric music</v>
      </c>
      <c r="S200" s="7">
        <f t="shared" si="14"/>
        <v>40396.208333333336</v>
      </c>
      <c r="T200" s="7">
        <f t="shared" si="15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12"/>
        <v>0.5377777777777778</v>
      </c>
      <c r="P201">
        <f t="shared" si="13"/>
        <v>74.461538461538467</v>
      </c>
      <c r="Q201" t="str" cm="1">
        <f t="array" ref="Q201:R201">_xlfn.TEXTSPLIT(N201,"/")</f>
        <v>music</v>
      </c>
      <c r="R201" t="str">
        <v>rock</v>
      </c>
      <c r="S201" s="7">
        <f t="shared" si="14"/>
        <v>42192.208333333328</v>
      </c>
      <c r="T201" s="7">
        <f t="shared" si="15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12"/>
        <v>0.02</v>
      </c>
      <c r="P202">
        <f t="shared" si="13"/>
        <v>2</v>
      </c>
      <c r="Q202" t="str" cm="1">
        <f t="array" ref="Q202:R202">_xlfn.TEXTSPLIT(N202,"/")</f>
        <v>theater</v>
      </c>
      <c r="R202" t="str">
        <v>plays</v>
      </c>
      <c r="S202" s="7">
        <f t="shared" si="14"/>
        <v>40262.208333333336</v>
      </c>
      <c r="T202" s="7">
        <f t="shared" si="15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12"/>
        <v>6.8119047619047617</v>
      </c>
      <c r="P203">
        <f t="shared" si="13"/>
        <v>91.114649681528661</v>
      </c>
      <c r="Q203" t="str" cm="1">
        <f t="array" ref="Q203:R203">_xlfn.TEXTSPLIT(N203,"/")</f>
        <v>technology</v>
      </c>
      <c r="R203" t="str">
        <v>web</v>
      </c>
      <c r="S203" s="7">
        <f t="shared" si="14"/>
        <v>41845.208333333336</v>
      </c>
      <c r="T203" s="7">
        <f t="shared" si="15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12"/>
        <v>0.78831325301204824</v>
      </c>
      <c r="P204">
        <f t="shared" si="13"/>
        <v>79.792682926829272</v>
      </c>
      <c r="Q204" t="str" cm="1">
        <f t="array" ref="Q204:R204">_xlfn.TEXTSPLIT(N204,"/")</f>
        <v>food</v>
      </c>
      <c r="R204" t="str">
        <v>food trucks</v>
      </c>
      <c r="S204" s="7">
        <f t="shared" si="14"/>
        <v>40818.208333333336</v>
      </c>
      <c r="T204" s="7">
        <f t="shared" si="15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12"/>
        <v>1.3440792216817234</v>
      </c>
      <c r="P205">
        <f t="shared" si="13"/>
        <v>42.999777678968428</v>
      </c>
      <c r="Q205" t="str" cm="1">
        <f t="array" ref="Q205:R205">_xlfn.TEXTSPLIT(N205,"/")</f>
        <v>theater</v>
      </c>
      <c r="R205" t="str">
        <v>plays</v>
      </c>
      <c r="S205" s="7">
        <f t="shared" si="14"/>
        <v>42752.25</v>
      </c>
      <c r="T205" s="7">
        <f t="shared" si="15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12"/>
        <v>3.372E-2</v>
      </c>
      <c r="P206">
        <f t="shared" si="13"/>
        <v>63.225000000000001</v>
      </c>
      <c r="Q206" t="str" cm="1">
        <f t="array" ref="Q206:R206">_xlfn.TEXTSPLIT(N206,"/")</f>
        <v>music</v>
      </c>
      <c r="R206" t="str">
        <v>jazz</v>
      </c>
      <c r="S206" s="7">
        <f t="shared" si="14"/>
        <v>40636.208333333336</v>
      </c>
      <c r="T206" s="7">
        <f t="shared" si="15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12"/>
        <v>4.3184615384615386</v>
      </c>
      <c r="P207">
        <f t="shared" si="13"/>
        <v>70.174999999999997</v>
      </c>
      <c r="Q207" t="str" cm="1">
        <f t="array" ref="Q207:R207">_xlfn.TEXTSPLIT(N207,"/")</f>
        <v>theater</v>
      </c>
      <c r="R207" t="str">
        <v>plays</v>
      </c>
      <c r="S207" s="7">
        <f t="shared" si="14"/>
        <v>43390.208333333328</v>
      </c>
      <c r="T207" s="7">
        <f t="shared" si="15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12"/>
        <v>0.38844444444444443</v>
      </c>
      <c r="P208">
        <f t="shared" si="13"/>
        <v>61.333333333333336</v>
      </c>
      <c r="Q208" t="str" cm="1">
        <f t="array" ref="Q208:R208">_xlfn.TEXTSPLIT(N208,"/")</f>
        <v>publishing</v>
      </c>
      <c r="R208" t="str">
        <v>fiction</v>
      </c>
      <c r="S208" s="7">
        <f t="shared" si="14"/>
        <v>40236.25</v>
      </c>
      <c r="T208" s="7">
        <f t="shared" si="15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12"/>
        <v>4.2569999999999997</v>
      </c>
      <c r="P209">
        <f t="shared" si="13"/>
        <v>99</v>
      </c>
      <c r="Q209" t="str" cm="1">
        <f t="array" ref="Q209:R209">_xlfn.TEXTSPLIT(N209,"/")</f>
        <v>music</v>
      </c>
      <c r="R209" t="str">
        <v>rock</v>
      </c>
      <c r="S209" s="7">
        <f t="shared" si="14"/>
        <v>43340.208333333328</v>
      </c>
      <c r="T209" s="7">
        <f t="shared" si="15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12"/>
        <v>1.0112239715591671</v>
      </c>
      <c r="P210">
        <f t="shared" si="13"/>
        <v>96.984900146127615</v>
      </c>
      <c r="Q210" t="str" cm="1">
        <f t="array" ref="Q210:R210">_xlfn.TEXTSPLIT(N210,"/")</f>
        <v>film &amp; video</v>
      </c>
      <c r="R210" t="str">
        <v>documentary</v>
      </c>
      <c r="S210" s="7">
        <f t="shared" si="14"/>
        <v>43048.25</v>
      </c>
      <c r="T210" s="7">
        <f t="shared" si="15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12"/>
        <v>0.21188688946015424</v>
      </c>
      <c r="P211">
        <f t="shared" si="13"/>
        <v>51.004950495049506</v>
      </c>
      <c r="Q211" t="str" cm="1">
        <f t="array" ref="Q211:R211">_xlfn.TEXTSPLIT(N211,"/")</f>
        <v>film &amp; video</v>
      </c>
      <c r="R211" t="str">
        <v>documentary</v>
      </c>
      <c r="S211" s="7">
        <f t="shared" si="14"/>
        <v>42496.208333333328</v>
      </c>
      <c r="T211" s="7">
        <f t="shared" si="15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12"/>
        <v>0.67425531914893622</v>
      </c>
      <c r="P212">
        <f t="shared" si="13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7">
        <f t="shared" si="14"/>
        <v>42797.25</v>
      </c>
      <c r="T212" s="7">
        <f t="shared" si="15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12"/>
        <v>0.9492337164750958</v>
      </c>
      <c r="P213">
        <f t="shared" si="13"/>
        <v>60.984615384615381</v>
      </c>
      <c r="Q213" t="str" cm="1">
        <f t="array" ref="Q213:R213">_xlfn.TEXTSPLIT(N213,"/")</f>
        <v>theater</v>
      </c>
      <c r="R213" t="str">
        <v>plays</v>
      </c>
      <c r="S213" s="7">
        <f t="shared" si="14"/>
        <v>41513.208333333336</v>
      </c>
      <c r="T213" s="7">
        <f t="shared" si="15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12"/>
        <v>1.5185185185185186</v>
      </c>
      <c r="P214">
        <f t="shared" si="13"/>
        <v>73.214285714285708</v>
      </c>
      <c r="Q214" t="str" cm="1">
        <f t="array" ref="Q214:R214">_xlfn.TEXTSPLIT(N214,"/")</f>
        <v>theater</v>
      </c>
      <c r="R214" t="str">
        <v>plays</v>
      </c>
      <c r="S214" s="7">
        <f t="shared" si="14"/>
        <v>43814.25</v>
      </c>
      <c r="T214" s="7">
        <f t="shared" si="15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12"/>
        <v>1.9516382252559727</v>
      </c>
      <c r="P215">
        <f t="shared" si="13"/>
        <v>39.997435299603637</v>
      </c>
      <c r="Q215" t="str" cm="1">
        <f t="array" ref="Q215:R215">_xlfn.TEXTSPLIT(N215,"/")</f>
        <v>music</v>
      </c>
      <c r="R215" t="str">
        <v>indie rock</v>
      </c>
      <c r="S215" s="7">
        <f t="shared" si="14"/>
        <v>40488.208333333336</v>
      </c>
      <c r="T215" s="7">
        <f t="shared" si="15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12"/>
        <v>10.231428571428571</v>
      </c>
      <c r="P216">
        <f t="shared" si="13"/>
        <v>86.812121212121212</v>
      </c>
      <c r="Q216" t="str" cm="1">
        <f t="array" ref="Q216:R216">_xlfn.TEXTSPLIT(N216,"/")</f>
        <v>music</v>
      </c>
      <c r="R216" t="str">
        <v>rock</v>
      </c>
      <c r="S216" s="7">
        <f t="shared" si="14"/>
        <v>40409.208333333336</v>
      </c>
      <c r="T216" s="7">
        <f t="shared" si="15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12"/>
        <v>3.8418367346938778E-2</v>
      </c>
      <c r="P217">
        <f t="shared" si="13"/>
        <v>42.125874125874127</v>
      </c>
      <c r="Q217" t="str" cm="1">
        <f t="array" ref="Q217:R217">_xlfn.TEXTSPLIT(N217,"/")</f>
        <v>theater</v>
      </c>
      <c r="R217" t="str">
        <v>plays</v>
      </c>
      <c r="S217" s="7">
        <f t="shared" si="14"/>
        <v>43509.25</v>
      </c>
      <c r="T217" s="7">
        <f t="shared" si="15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12"/>
        <v>1.5507066557107643</v>
      </c>
      <c r="P218">
        <f t="shared" si="13"/>
        <v>103.97851239669421</v>
      </c>
      <c r="Q218" t="str" cm="1">
        <f t="array" ref="Q218:R218">_xlfn.TEXTSPLIT(N218,"/")</f>
        <v>theater</v>
      </c>
      <c r="R218" t="str">
        <v>plays</v>
      </c>
      <c r="S218" s="7">
        <f t="shared" si="14"/>
        <v>40869.25</v>
      </c>
      <c r="T218" s="7">
        <f t="shared" si="15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12"/>
        <v>0.44753477588871715</v>
      </c>
      <c r="P219">
        <f t="shared" si="13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7">
        <f t="shared" si="14"/>
        <v>43583.208333333328</v>
      </c>
      <c r="T219" s="7">
        <f t="shared" si="15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12"/>
        <v>2.1594736842105262</v>
      </c>
      <c r="P220">
        <f t="shared" si="13"/>
        <v>31.005037783375315</v>
      </c>
      <c r="Q220" t="str" cm="1">
        <f t="array" ref="Q220:R220">_xlfn.TEXTSPLIT(N220,"/")</f>
        <v>film &amp; video</v>
      </c>
      <c r="R220" t="str">
        <v>shorts</v>
      </c>
      <c r="S220" s="7">
        <f t="shared" si="14"/>
        <v>40858.25</v>
      </c>
      <c r="T220" s="7">
        <f t="shared" si="15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12"/>
        <v>3.3212709832134291</v>
      </c>
      <c r="P221">
        <f t="shared" si="13"/>
        <v>89.991552956465242</v>
      </c>
      <c r="Q221" t="str" cm="1">
        <f t="array" ref="Q221:R221">_xlfn.TEXTSPLIT(N221,"/")</f>
        <v>film &amp; video</v>
      </c>
      <c r="R221" t="str">
        <v>animation</v>
      </c>
      <c r="S221" s="7">
        <f t="shared" si="14"/>
        <v>41137.208333333336</v>
      </c>
      <c r="T221" s="7">
        <f t="shared" si="15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12"/>
        <v>8.4430379746835441E-2</v>
      </c>
      <c r="P222">
        <f t="shared" si="13"/>
        <v>39.235294117647058</v>
      </c>
      <c r="Q222" t="str" cm="1">
        <f t="array" ref="Q222:R222">_xlfn.TEXTSPLIT(N222,"/")</f>
        <v>theater</v>
      </c>
      <c r="R222" t="str">
        <v>plays</v>
      </c>
      <c r="S222" s="7">
        <f t="shared" si="14"/>
        <v>40725.208333333336</v>
      </c>
      <c r="T222" s="7">
        <f t="shared" si="15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12"/>
        <v>0.9862551440329218</v>
      </c>
      <c r="P223">
        <f t="shared" si="13"/>
        <v>54.993116108306566</v>
      </c>
      <c r="Q223" t="str" cm="1">
        <f t="array" ref="Q223:R223">_xlfn.TEXTSPLIT(N223,"/")</f>
        <v>food</v>
      </c>
      <c r="R223" t="str">
        <v>food trucks</v>
      </c>
      <c r="S223" s="7">
        <f t="shared" si="14"/>
        <v>41081.208333333336</v>
      </c>
      <c r="T223" s="7">
        <f t="shared" si="15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12"/>
        <v>1.3797916666666667</v>
      </c>
      <c r="P224">
        <f t="shared" si="13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7">
        <f t="shared" si="14"/>
        <v>41914.208333333336</v>
      </c>
      <c r="T224" s="7">
        <f t="shared" si="15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12"/>
        <v>0.93810996563573879</v>
      </c>
      <c r="P225">
        <f t="shared" si="13"/>
        <v>87.966702470461868</v>
      </c>
      <c r="Q225" t="str" cm="1">
        <f t="array" ref="Q225:R225">_xlfn.TEXTSPLIT(N225,"/")</f>
        <v>theater</v>
      </c>
      <c r="R225" t="str">
        <v>plays</v>
      </c>
      <c r="S225" s="7">
        <f t="shared" si="14"/>
        <v>42445.208333333328</v>
      </c>
      <c r="T225" s="7">
        <f t="shared" si="15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12"/>
        <v>4.0363930885529156</v>
      </c>
      <c r="P226">
        <f t="shared" si="13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7">
        <f t="shared" si="14"/>
        <v>41906.208333333336</v>
      </c>
      <c r="T226" s="7">
        <f t="shared" si="15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12"/>
        <v>2.6017404129793511</v>
      </c>
      <c r="P227">
        <f t="shared" si="13"/>
        <v>29.999659863945578</v>
      </c>
      <c r="Q227" t="str" cm="1">
        <f t="array" ref="Q227:R227">_xlfn.TEXTSPLIT(N227,"/")</f>
        <v>music</v>
      </c>
      <c r="R227" t="str">
        <v>rock</v>
      </c>
      <c r="S227" s="7">
        <f t="shared" si="14"/>
        <v>41762.208333333336</v>
      </c>
      <c r="T227" s="7">
        <f t="shared" si="15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12"/>
        <v>3.6663333333333332</v>
      </c>
      <c r="P228">
        <f t="shared" si="13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7">
        <f t="shared" si="14"/>
        <v>40276.208333333336</v>
      </c>
      <c r="T228" s="7">
        <f t="shared" si="15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12"/>
        <v>1.687208538587849</v>
      </c>
      <c r="P229">
        <f t="shared" si="13"/>
        <v>108.96182396606575</v>
      </c>
      <c r="Q229" t="str" cm="1">
        <f t="array" ref="Q229:R229">_xlfn.TEXTSPLIT(N229,"/")</f>
        <v>games</v>
      </c>
      <c r="R229" t="str">
        <v>mobile games</v>
      </c>
      <c r="S229" s="7">
        <f t="shared" si="14"/>
        <v>42139.208333333328</v>
      </c>
      <c r="T229" s="7">
        <f t="shared" si="15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12"/>
        <v>1.1990717911530093</v>
      </c>
      <c r="P230">
        <f t="shared" si="13"/>
        <v>66.998379254457049</v>
      </c>
      <c r="Q230" t="str" cm="1">
        <f t="array" ref="Q230:R230">_xlfn.TEXTSPLIT(N230,"/")</f>
        <v>film &amp; video</v>
      </c>
      <c r="R230" t="str">
        <v>animation</v>
      </c>
      <c r="S230" s="7">
        <f t="shared" si="14"/>
        <v>42613.208333333328</v>
      </c>
      <c r="T230" s="7">
        <f t="shared" si="15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12"/>
        <v>1.936892523364486</v>
      </c>
      <c r="P231">
        <f t="shared" si="13"/>
        <v>64.99333594668758</v>
      </c>
      <c r="Q231" t="str" cm="1">
        <f t="array" ref="Q231:R231">_xlfn.TEXTSPLIT(N231,"/")</f>
        <v>games</v>
      </c>
      <c r="R231" t="str">
        <v>mobile games</v>
      </c>
      <c r="S231" s="7">
        <f t="shared" si="14"/>
        <v>42887.208333333328</v>
      </c>
      <c r="T231" s="7">
        <f t="shared" si="15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12"/>
        <v>4.2016666666666671</v>
      </c>
      <c r="P232">
        <f t="shared" si="13"/>
        <v>99.841584158415841</v>
      </c>
      <c r="Q232" t="str" cm="1">
        <f t="array" ref="Q232:R232">_xlfn.TEXTSPLIT(N232,"/")</f>
        <v>games</v>
      </c>
      <c r="R232" t="str">
        <v>video games</v>
      </c>
      <c r="S232" s="7">
        <f t="shared" si="14"/>
        <v>43805.25</v>
      </c>
      <c r="T232" s="7">
        <f t="shared" si="15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12"/>
        <v>0.76708333333333334</v>
      </c>
      <c r="P233">
        <f t="shared" si="13"/>
        <v>82.432835820895519</v>
      </c>
      <c r="Q233" t="str" cm="1">
        <f t="array" ref="Q233:R233">_xlfn.TEXTSPLIT(N233,"/")</f>
        <v>theater</v>
      </c>
      <c r="R233" t="str">
        <v>plays</v>
      </c>
      <c r="S233" s="7">
        <f t="shared" si="14"/>
        <v>41415.208333333336</v>
      </c>
      <c r="T233" s="7">
        <f t="shared" si="15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12"/>
        <v>1.7126470588235294</v>
      </c>
      <c r="P234">
        <f t="shared" si="13"/>
        <v>63.293478260869563</v>
      </c>
      <c r="Q234" t="str" cm="1">
        <f t="array" ref="Q234:R234">_xlfn.TEXTSPLIT(N234,"/")</f>
        <v>theater</v>
      </c>
      <c r="R234" t="str">
        <v>plays</v>
      </c>
      <c r="S234" s="7">
        <f t="shared" si="14"/>
        <v>42576.208333333328</v>
      </c>
      <c r="T234" s="7">
        <f t="shared" si="15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12"/>
        <v>1.5789473684210527</v>
      </c>
      <c r="P235">
        <f t="shared" si="13"/>
        <v>96.774193548387103</v>
      </c>
      <c r="Q235" t="str" cm="1">
        <f t="array" ref="Q235:R235">_xlfn.TEXTSPLIT(N235,"/")</f>
        <v>film &amp; video</v>
      </c>
      <c r="R235" t="str">
        <v>animation</v>
      </c>
      <c r="S235" s="7">
        <f t="shared" si="14"/>
        <v>40706.208333333336</v>
      </c>
      <c r="T235" s="7">
        <f t="shared" si="15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12"/>
        <v>1.0908</v>
      </c>
      <c r="P236">
        <f t="shared" si="13"/>
        <v>54.906040268456373</v>
      </c>
      <c r="Q236" t="str" cm="1">
        <f t="array" ref="Q236:R236">_xlfn.TEXTSPLIT(N236,"/")</f>
        <v>games</v>
      </c>
      <c r="R236" t="str">
        <v>video games</v>
      </c>
      <c r="S236" s="7">
        <f t="shared" si="14"/>
        <v>42969.208333333328</v>
      </c>
      <c r="T236" s="7">
        <f t="shared" si="15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12"/>
        <v>0.41732558139534881</v>
      </c>
      <c r="P237">
        <f t="shared" si="13"/>
        <v>39.010869565217391</v>
      </c>
      <c r="Q237" t="str" cm="1">
        <f t="array" ref="Q237:R237">_xlfn.TEXTSPLIT(N237,"/")</f>
        <v>film &amp; video</v>
      </c>
      <c r="R237" t="str">
        <v>animation</v>
      </c>
      <c r="S237" s="7">
        <f t="shared" si="14"/>
        <v>42779.25</v>
      </c>
      <c r="T237" s="7">
        <f t="shared" si="15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12"/>
        <v>0.10944303797468355</v>
      </c>
      <c r="P238">
        <f t="shared" si="13"/>
        <v>75.84210526315789</v>
      </c>
      <c r="Q238" t="str" cm="1">
        <f t="array" ref="Q238:R238">_xlfn.TEXTSPLIT(N238,"/")</f>
        <v>music</v>
      </c>
      <c r="R238" t="str">
        <v>rock</v>
      </c>
      <c r="S238" s="7">
        <f t="shared" si="14"/>
        <v>43641.208333333328</v>
      </c>
      <c r="T238" s="7">
        <f t="shared" si="15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12"/>
        <v>1.593763440860215</v>
      </c>
      <c r="P239">
        <f t="shared" si="13"/>
        <v>45.051671732522799</v>
      </c>
      <c r="Q239" t="str" cm="1">
        <f t="array" ref="Q239:R239">_xlfn.TEXTSPLIT(N239,"/")</f>
        <v>film &amp; video</v>
      </c>
      <c r="R239" t="str">
        <v>animation</v>
      </c>
      <c r="S239" s="7">
        <f t="shared" si="14"/>
        <v>41754.208333333336</v>
      </c>
      <c r="T239" s="7">
        <f t="shared" si="15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12"/>
        <v>4.2241666666666671</v>
      </c>
      <c r="P240">
        <f t="shared" si="13"/>
        <v>104.51546391752578</v>
      </c>
      <c r="Q240" t="str" cm="1">
        <f t="array" ref="Q240:R240">_xlfn.TEXTSPLIT(N240,"/")</f>
        <v>theater</v>
      </c>
      <c r="R240" t="str">
        <v>plays</v>
      </c>
      <c r="S240" s="7">
        <f t="shared" si="14"/>
        <v>43083.25</v>
      </c>
      <c r="T240" s="7">
        <f t="shared" si="15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12"/>
        <v>0.97718749999999999</v>
      </c>
      <c r="P241">
        <f t="shared" si="13"/>
        <v>76.268292682926827</v>
      </c>
      <c r="Q241" t="str" cm="1">
        <f t="array" ref="Q241:R241">_xlfn.TEXTSPLIT(N241,"/")</f>
        <v>technology</v>
      </c>
      <c r="R241" t="str">
        <v>wearables</v>
      </c>
      <c r="S241" s="7">
        <f t="shared" si="14"/>
        <v>42245.208333333328</v>
      </c>
      <c r="T241" s="7">
        <f t="shared" si="15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12"/>
        <v>4.1878911564625847</v>
      </c>
      <c r="P242">
        <f t="shared" si="13"/>
        <v>69.015695067264573</v>
      </c>
      <c r="Q242" t="str" cm="1">
        <f t="array" ref="Q242:R242">_xlfn.TEXTSPLIT(N242,"/")</f>
        <v>theater</v>
      </c>
      <c r="R242" t="str">
        <v>plays</v>
      </c>
      <c r="S242" s="7">
        <f t="shared" si="14"/>
        <v>40396.208333333336</v>
      </c>
      <c r="T242" s="7">
        <f t="shared" si="15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12"/>
        <v>1.0191632047477746</v>
      </c>
      <c r="P243">
        <f t="shared" si="13"/>
        <v>101.97684085510689</v>
      </c>
      <c r="Q243" t="str" cm="1">
        <f t="array" ref="Q243:R243">_xlfn.TEXTSPLIT(N243,"/")</f>
        <v>publishing</v>
      </c>
      <c r="R243" t="str">
        <v>nonfiction</v>
      </c>
      <c r="S243" s="7">
        <f t="shared" si="14"/>
        <v>41742.208333333336</v>
      </c>
      <c r="T243" s="7">
        <f t="shared" si="15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12"/>
        <v>1.2772619047619047</v>
      </c>
      <c r="P244">
        <f t="shared" si="13"/>
        <v>42.915999999999997</v>
      </c>
      <c r="Q244" t="str" cm="1">
        <f t="array" ref="Q244:R244">_xlfn.TEXTSPLIT(N244,"/")</f>
        <v>music</v>
      </c>
      <c r="R244" t="str">
        <v>rock</v>
      </c>
      <c r="S244" s="7">
        <f t="shared" si="14"/>
        <v>42865.208333333328</v>
      </c>
      <c r="T244" s="7">
        <f t="shared" si="15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12"/>
        <v>4.4521739130434783</v>
      </c>
      <c r="P245">
        <f t="shared" si="13"/>
        <v>43.025210084033617</v>
      </c>
      <c r="Q245" t="str" cm="1">
        <f t="array" ref="Q245:R245">_xlfn.TEXTSPLIT(N245,"/")</f>
        <v>theater</v>
      </c>
      <c r="R245" t="str">
        <v>plays</v>
      </c>
      <c r="S245" s="7">
        <f t="shared" si="14"/>
        <v>43163.25</v>
      </c>
      <c r="T245" s="7">
        <f t="shared" si="15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12"/>
        <v>5.6971428571428575</v>
      </c>
      <c r="P246">
        <f t="shared" si="13"/>
        <v>75.245283018867923</v>
      </c>
      <c r="Q246" t="str" cm="1">
        <f t="array" ref="Q246:R246">_xlfn.TEXTSPLIT(N246,"/")</f>
        <v>theater</v>
      </c>
      <c r="R246" t="str">
        <v>plays</v>
      </c>
      <c r="S246" s="7">
        <f t="shared" si="14"/>
        <v>41834.208333333336</v>
      </c>
      <c r="T246" s="7">
        <f t="shared" si="15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12"/>
        <v>5.0934482758620687</v>
      </c>
      <c r="P247">
        <f t="shared" si="13"/>
        <v>69.023364485981304</v>
      </c>
      <c r="Q247" t="str" cm="1">
        <f t="array" ref="Q247:R247">_xlfn.TEXTSPLIT(N247,"/")</f>
        <v>theater</v>
      </c>
      <c r="R247" t="str">
        <v>plays</v>
      </c>
      <c r="S247" s="7">
        <f t="shared" si="14"/>
        <v>41736.208333333336</v>
      </c>
      <c r="T247" s="7">
        <f t="shared" si="15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12"/>
        <v>3.2553333333333332</v>
      </c>
      <c r="P248">
        <f t="shared" si="13"/>
        <v>65.986486486486484</v>
      </c>
      <c r="Q248" t="str" cm="1">
        <f t="array" ref="Q248:R248">_xlfn.TEXTSPLIT(N248,"/")</f>
        <v>technology</v>
      </c>
      <c r="R248" t="str">
        <v>web</v>
      </c>
      <c r="S248" s="7">
        <f t="shared" si="14"/>
        <v>41491.208333333336</v>
      </c>
      <c r="T248" s="7">
        <f t="shared" si="15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12"/>
        <v>9.3261616161616168</v>
      </c>
      <c r="P249">
        <f t="shared" si="13"/>
        <v>98.013800424628457</v>
      </c>
      <c r="Q249" t="str" cm="1">
        <f t="array" ref="Q249:R249">_xlfn.TEXTSPLIT(N249,"/")</f>
        <v>publishing</v>
      </c>
      <c r="R249" t="str">
        <v>fiction</v>
      </c>
      <c r="S249" s="7">
        <f t="shared" si="14"/>
        <v>42726.25</v>
      </c>
      <c r="T249" s="7">
        <f t="shared" si="15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12"/>
        <v>2.1133870967741935</v>
      </c>
      <c r="P250">
        <f t="shared" si="13"/>
        <v>60.105504587155963</v>
      </c>
      <c r="Q250" t="str" cm="1">
        <f t="array" ref="Q250:R250">_xlfn.TEXTSPLIT(N250,"/")</f>
        <v>games</v>
      </c>
      <c r="R250" t="str">
        <v>mobile games</v>
      </c>
      <c r="S250" s="7">
        <f t="shared" si="14"/>
        <v>42004.25</v>
      </c>
      <c r="T250" s="7">
        <f t="shared" si="15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12"/>
        <v>2.7332520325203253</v>
      </c>
      <c r="P251">
        <f t="shared" si="13"/>
        <v>26.000773395204948</v>
      </c>
      <c r="Q251" t="str" cm="1">
        <f t="array" ref="Q251:R251">_xlfn.TEXTSPLIT(N251,"/")</f>
        <v>publishing</v>
      </c>
      <c r="R251" t="str">
        <v>translations</v>
      </c>
      <c r="S251" s="7">
        <f t="shared" si="14"/>
        <v>42006.25</v>
      </c>
      <c r="T251" s="7">
        <f t="shared" si="15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12"/>
        <v>0.03</v>
      </c>
      <c r="P252">
        <f t="shared" si="13"/>
        <v>3</v>
      </c>
      <c r="Q252" t="str" cm="1">
        <f t="array" ref="Q252:R252">_xlfn.TEXTSPLIT(N252,"/")</f>
        <v>music</v>
      </c>
      <c r="R252" t="str">
        <v>rock</v>
      </c>
      <c r="S252" s="7">
        <f t="shared" si="14"/>
        <v>40203.25</v>
      </c>
      <c r="T252" s="7">
        <f t="shared" si="15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12"/>
        <v>0.54084507042253516</v>
      </c>
      <c r="P253">
        <f t="shared" si="13"/>
        <v>38.019801980198018</v>
      </c>
      <c r="Q253" t="str" cm="1">
        <f t="array" ref="Q253:R253">_xlfn.TEXTSPLIT(N253,"/")</f>
        <v>theater</v>
      </c>
      <c r="R253" t="str">
        <v>plays</v>
      </c>
      <c r="S253" s="7">
        <f t="shared" si="14"/>
        <v>41252.25</v>
      </c>
      <c r="T253" s="7">
        <f t="shared" si="15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12"/>
        <v>6.2629999999999999</v>
      </c>
      <c r="P254">
        <f t="shared" si="13"/>
        <v>106.15254237288136</v>
      </c>
      <c r="Q254" t="str" cm="1">
        <f t="array" ref="Q254:R254">_xlfn.TEXTSPLIT(N254,"/")</f>
        <v>theater</v>
      </c>
      <c r="R254" t="str">
        <v>plays</v>
      </c>
      <c r="S254" s="7">
        <f t="shared" si="14"/>
        <v>41572.208333333336</v>
      </c>
      <c r="T254" s="7">
        <f t="shared" si="15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12"/>
        <v>0.8902139917695473</v>
      </c>
      <c r="P255">
        <f t="shared" si="13"/>
        <v>81.019475655430711</v>
      </c>
      <c r="Q255" t="str" cm="1">
        <f t="array" ref="Q255:R255">_xlfn.TEXTSPLIT(N255,"/")</f>
        <v>film &amp; video</v>
      </c>
      <c r="R255" t="str">
        <v>drama</v>
      </c>
      <c r="S255" s="7">
        <f t="shared" si="14"/>
        <v>40641.208333333336</v>
      </c>
      <c r="T255" s="7">
        <f t="shared" si="15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12"/>
        <v>1.8489130434782608</v>
      </c>
      <c r="P256">
        <f t="shared" si="13"/>
        <v>96.647727272727266</v>
      </c>
      <c r="Q256" t="str" cm="1">
        <f t="array" ref="Q256:R256">_xlfn.TEXTSPLIT(N256,"/")</f>
        <v>publishing</v>
      </c>
      <c r="R256" t="str">
        <v>nonfiction</v>
      </c>
      <c r="S256" s="7">
        <f t="shared" si="14"/>
        <v>42787.25</v>
      </c>
      <c r="T256" s="7">
        <f t="shared" si="15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12"/>
        <v>1.2016770186335404</v>
      </c>
      <c r="P257">
        <f t="shared" si="13"/>
        <v>57.003535651149086</v>
      </c>
      <c r="Q257" t="str" cm="1">
        <f t="array" ref="Q257:R257">_xlfn.TEXTSPLIT(N257,"/")</f>
        <v>music</v>
      </c>
      <c r="R257" t="str">
        <v>rock</v>
      </c>
      <c r="S257" s="7">
        <f t="shared" si="14"/>
        <v>40590.25</v>
      </c>
      <c r="T257" s="7">
        <f t="shared" si="15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si="12"/>
        <v>0.23390243902439026</v>
      </c>
      <c r="P258">
        <f t="shared" si="13"/>
        <v>63.93333333333333</v>
      </c>
      <c r="Q258" t="str" cm="1">
        <f t="array" ref="Q258:R258">_xlfn.TEXTSPLIT(N258,"/")</f>
        <v>music</v>
      </c>
      <c r="R258" t="str">
        <v>rock</v>
      </c>
      <c r="S258" s="7">
        <f t="shared" si="14"/>
        <v>42393.25</v>
      </c>
      <c r="T258" s="7">
        <f t="shared" si="15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ref="O259:O322" si="16">E259/D259</f>
        <v>1.46</v>
      </c>
      <c r="P259">
        <f t="shared" ref="P259:P322" si="17">IFERROR(E259/G259,0)</f>
        <v>90.456521739130437</v>
      </c>
      <c r="Q259" t="str" cm="1">
        <f t="array" ref="Q259:R259">_xlfn.TEXTSPLIT(N259,"/")</f>
        <v>theater</v>
      </c>
      <c r="R259" t="str">
        <v>plays</v>
      </c>
      <c r="S259" s="7">
        <f t="shared" ref="S259:S322" si="18">(((J259/60)/60)/24)+DATE(1970,1,1)</f>
        <v>41338.25</v>
      </c>
      <c r="T259" s="7">
        <f t="shared" ref="T259:T322" si="19">(((K259/60)/60)/24)+DATE(1970,1,1)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16"/>
        <v>2.6848000000000001</v>
      </c>
      <c r="P260">
        <f t="shared" si="17"/>
        <v>72.172043010752688</v>
      </c>
      <c r="Q260" t="str" cm="1">
        <f t="array" ref="Q260:R260">_xlfn.TEXTSPLIT(N260,"/")</f>
        <v>theater</v>
      </c>
      <c r="R260" t="str">
        <v>plays</v>
      </c>
      <c r="S260" s="7">
        <f t="shared" si="18"/>
        <v>42712.25</v>
      </c>
      <c r="T260" s="7">
        <f t="shared" si="1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16"/>
        <v>5.9749999999999996</v>
      </c>
      <c r="P261">
        <f t="shared" si="17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7">
        <f t="shared" si="18"/>
        <v>41251.25</v>
      </c>
      <c r="T261" s="7">
        <f t="shared" si="1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16"/>
        <v>1.5769841269841269</v>
      </c>
      <c r="P262">
        <f t="shared" si="17"/>
        <v>38.065134099616856</v>
      </c>
      <c r="Q262" t="str" cm="1">
        <f t="array" ref="Q262:R262">_xlfn.TEXTSPLIT(N262,"/")</f>
        <v>music</v>
      </c>
      <c r="R262" t="str">
        <v>rock</v>
      </c>
      <c r="S262" s="7">
        <f t="shared" si="18"/>
        <v>41180.208333333336</v>
      </c>
      <c r="T262" s="7">
        <f t="shared" si="1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16"/>
        <v>0.31201660735468567</v>
      </c>
      <c r="P263">
        <f t="shared" si="17"/>
        <v>57.936123348017624</v>
      </c>
      <c r="Q263" t="str" cm="1">
        <f t="array" ref="Q263:R263">_xlfn.TEXTSPLIT(N263,"/")</f>
        <v>music</v>
      </c>
      <c r="R263" t="str">
        <v>rock</v>
      </c>
      <c r="S263" s="7">
        <f t="shared" si="18"/>
        <v>40415.208333333336</v>
      </c>
      <c r="T263" s="7">
        <f t="shared" si="1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16"/>
        <v>3.1341176470588237</v>
      </c>
      <c r="P264">
        <f t="shared" si="17"/>
        <v>49.794392523364486</v>
      </c>
      <c r="Q264" t="str" cm="1">
        <f t="array" ref="Q264:R264">_xlfn.TEXTSPLIT(N264,"/")</f>
        <v>music</v>
      </c>
      <c r="R264" t="str">
        <v>indie rock</v>
      </c>
      <c r="S264" s="7">
        <f t="shared" si="18"/>
        <v>40638.208333333336</v>
      </c>
      <c r="T264" s="7">
        <f t="shared" si="1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16"/>
        <v>3.7089655172413791</v>
      </c>
      <c r="P265">
        <f t="shared" si="17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7">
        <f t="shared" si="18"/>
        <v>40187.25</v>
      </c>
      <c r="T265" s="7">
        <f t="shared" si="1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16"/>
        <v>3.6266447368421053</v>
      </c>
      <c r="P266">
        <f t="shared" si="17"/>
        <v>30.002721335268504</v>
      </c>
      <c r="Q266" t="str" cm="1">
        <f t="array" ref="Q266:R266">_xlfn.TEXTSPLIT(N266,"/")</f>
        <v>theater</v>
      </c>
      <c r="R266" t="str">
        <v>plays</v>
      </c>
      <c r="S266" s="7">
        <f t="shared" si="18"/>
        <v>41317.25</v>
      </c>
      <c r="T266" s="7">
        <f t="shared" si="1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16"/>
        <v>1.2308163265306122</v>
      </c>
      <c r="P267">
        <f t="shared" si="17"/>
        <v>70.127906976744185</v>
      </c>
      <c r="Q267" t="str" cm="1">
        <f t="array" ref="Q267:R267">_xlfn.TEXTSPLIT(N267,"/")</f>
        <v>theater</v>
      </c>
      <c r="R267" t="str">
        <v>plays</v>
      </c>
      <c r="S267" s="7">
        <f t="shared" si="18"/>
        <v>42372.25</v>
      </c>
      <c r="T267" s="7">
        <f t="shared" si="1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16"/>
        <v>0.76766756032171579</v>
      </c>
      <c r="P268">
        <f t="shared" si="17"/>
        <v>26.996228786926462</v>
      </c>
      <c r="Q268" t="str" cm="1">
        <f t="array" ref="Q268:R268">_xlfn.TEXTSPLIT(N268,"/")</f>
        <v>music</v>
      </c>
      <c r="R268" t="str">
        <v>jazz</v>
      </c>
      <c r="S268" s="7">
        <f t="shared" si="18"/>
        <v>41950.25</v>
      </c>
      <c r="T268" s="7">
        <f t="shared" si="19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16"/>
        <v>2.3362012987012988</v>
      </c>
      <c r="P269">
        <f t="shared" si="17"/>
        <v>51.990606936416185</v>
      </c>
      <c r="Q269" t="str" cm="1">
        <f t="array" ref="Q269:R269">_xlfn.TEXTSPLIT(N269,"/")</f>
        <v>theater</v>
      </c>
      <c r="R269" t="str">
        <v>plays</v>
      </c>
      <c r="S269" s="7">
        <f t="shared" si="18"/>
        <v>41206.208333333336</v>
      </c>
      <c r="T269" s="7">
        <f t="shared" si="1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16"/>
        <v>1.8053333333333332</v>
      </c>
      <c r="P270">
        <f t="shared" si="17"/>
        <v>56.416666666666664</v>
      </c>
      <c r="Q270" t="str" cm="1">
        <f t="array" ref="Q270:R270">_xlfn.TEXTSPLIT(N270,"/")</f>
        <v>film &amp; video</v>
      </c>
      <c r="R270" t="str">
        <v>documentary</v>
      </c>
      <c r="S270" s="7">
        <f t="shared" si="18"/>
        <v>41186.208333333336</v>
      </c>
      <c r="T270" s="7">
        <f t="shared" si="19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16"/>
        <v>2.5262857142857142</v>
      </c>
      <c r="P271">
        <f t="shared" si="17"/>
        <v>101.63218390804597</v>
      </c>
      <c r="Q271" t="str" cm="1">
        <f t="array" ref="Q271:R271">_xlfn.TEXTSPLIT(N271,"/")</f>
        <v>film &amp; video</v>
      </c>
      <c r="R271" t="str">
        <v>television</v>
      </c>
      <c r="S271" s="7">
        <f t="shared" si="18"/>
        <v>43496.25</v>
      </c>
      <c r="T271" s="7">
        <f t="shared" si="19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16"/>
        <v>0.27176538240368026</v>
      </c>
      <c r="P272">
        <f t="shared" si="17"/>
        <v>25.005291005291006</v>
      </c>
      <c r="Q272" t="str" cm="1">
        <f t="array" ref="Q272:R272">_xlfn.TEXTSPLIT(N272,"/")</f>
        <v>games</v>
      </c>
      <c r="R272" t="str">
        <v>video games</v>
      </c>
      <c r="S272" s="7">
        <f t="shared" si="18"/>
        <v>40514.25</v>
      </c>
      <c r="T272" s="7">
        <f t="shared" si="1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16"/>
        <v>1.2706571242680547E-2</v>
      </c>
      <c r="P273">
        <f t="shared" si="17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7">
        <f t="shared" si="18"/>
        <v>42345.25</v>
      </c>
      <c r="T273" s="7">
        <f t="shared" si="1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16"/>
        <v>3.0400978473581213</v>
      </c>
      <c r="P274">
        <f t="shared" si="17"/>
        <v>82.021647307286173</v>
      </c>
      <c r="Q274" t="str" cm="1">
        <f t="array" ref="Q274:R274">_xlfn.TEXTSPLIT(N274,"/")</f>
        <v>theater</v>
      </c>
      <c r="R274" t="str">
        <v>plays</v>
      </c>
      <c r="S274" s="7">
        <f t="shared" si="18"/>
        <v>43656.208333333328</v>
      </c>
      <c r="T274" s="7">
        <f t="shared" si="19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16"/>
        <v>1.3723076923076922</v>
      </c>
      <c r="P275">
        <f t="shared" si="17"/>
        <v>37.957446808510639</v>
      </c>
      <c r="Q275" t="str" cm="1">
        <f t="array" ref="Q275:R275">_xlfn.TEXTSPLIT(N275,"/")</f>
        <v>theater</v>
      </c>
      <c r="R275" t="str">
        <v>plays</v>
      </c>
      <c r="S275" s="7">
        <f t="shared" si="18"/>
        <v>42995.208333333328</v>
      </c>
      <c r="T275" s="7">
        <f t="shared" si="1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16"/>
        <v>0.32208333333333333</v>
      </c>
      <c r="P276">
        <f t="shared" si="17"/>
        <v>51.533333333333331</v>
      </c>
      <c r="Q276" t="str" cm="1">
        <f t="array" ref="Q276:R276">_xlfn.TEXTSPLIT(N276,"/")</f>
        <v>theater</v>
      </c>
      <c r="R276" t="str">
        <v>plays</v>
      </c>
      <c r="S276" s="7">
        <f t="shared" si="18"/>
        <v>43045.25</v>
      </c>
      <c r="T276" s="7">
        <f t="shared" si="1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16"/>
        <v>2.4151282051282053</v>
      </c>
      <c r="P277">
        <f t="shared" si="17"/>
        <v>81.198275862068968</v>
      </c>
      <c r="Q277" t="str" cm="1">
        <f t="array" ref="Q277:R277">_xlfn.TEXTSPLIT(N277,"/")</f>
        <v>publishing</v>
      </c>
      <c r="R277" t="str">
        <v>translations</v>
      </c>
      <c r="S277" s="7">
        <f t="shared" si="18"/>
        <v>43561.208333333328</v>
      </c>
      <c r="T277" s="7">
        <f t="shared" si="1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16"/>
        <v>0.96799999999999997</v>
      </c>
      <c r="P278">
        <f t="shared" si="17"/>
        <v>40.030075187969928</v>
      </c>
      <c r="Q278" t="str" cm="1">
        <f t="array" ref="Q278:R278">_xlfn.TEXTSPLIT(N278,"/")</f>
        <v>games</v>
      </c>
      <c r="R278" t="str">
        <v>video games</v>
      </c>
      <c r="S278" s="7">
        <f t="shared" si="18"/>
        <v>41018.208333333336</v>
      </c>
      <c r="T278" s="7">
        <f t="shared" si="1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16"/>
        <v>10.664285714285715</v>
      </c>
      <c r="P279">
        <f t="shared" si="17"/>
        <v>89.939759036144579</v>
      </c>
      <c r="Q279" t="str" cm="1">
        <f t="array" ref="Q279:R279">_xlfn.TEXTSPLIT(N279,"/")</f>
        <v>theater</v>
      </c>
      <c r="R279" t="str">
        <v>plays</v>
      </c>
      <c r="S279" s="7">
        <f t="shared" si="18"/>
        <v>40378.208333333336</v>
      </c>
      <c r="T279" s="7">
        <f t="shared" si="1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16"/>
        <v>3.2588888888888889</v>
      </c>
      <c r="P280">
        <f t="shared" si="17"/>
        <v>96.692307692307693</v>
      </c>
      <c r="Q280" t="str" cm="1">
        <f t="array" ref="Q280:R280">_xlfn.TEXTSPLIT(N280,"/")</f>
        <v>technology</v>
      </c>
      <c r="R280" t="str">
        <v>web</v>
      </c>
      <c r="S280" s="7">
        <f t="shared" si="18"/>
        <v>41239.25</v>
      </c>
      <c r="T280" s="7">
        <f t="shared" si="19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16"/>
        <v>1.7070000000000001</v>
      </c>
      <c r="P281">
        <f t="shared" si="17"/>
        <v>25.010989010989011</v>
      </c>
      <c r="Q281" t="str" cm="1">
        <f t="array" ref="Q281:R281">_xlfn.TEXTSPLIT(N281,"/")</f>
        <v>theater</v>
      </c>
      <c r="R281" t="str">
        <v>plays</v>
      </c>
      <c r="S281" s="7">
        <f t="shared" si="18"/>
        <v>43346.208333333328</v>
      </c>
      <c r="T281" s="7">
        <f t="shared" si="1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16"/>
        <v>5.8144</v>
      </c>
      <c r="P282">
        <f t="shared" si="17"/>
        <v>36.987277353689571</v>
      </c>
      <c r="Q282" t="str" cm="1">
        <f t="array" ref="Q282:R282">_xlfn.TEXTSPLIT(N282,"/")</f>
        <v>film &amp; video</v>
      </c>
      <c r="R282" t="str">
        <v>animation</v>
      </c>
      <c r="S282" s="7">
        <f t="shared" si="18"/>
        <v>43060.25</v>
      </c>
      <c r="T282" s="7">
        <f t="shared" si="1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16"/>
        <v>0.91520972644376897</v>
      </c>
      <c r="P283">
        <f t="shared" si="17"/>
        <v>73.012609117361791</v>
      </c>
      <c r="Q283" t="str" cm="1">
        <f t="array" ref="Q283:R283">_xlfn.TEXTSPLIT(N283,"/")</f>
        <v>theater</v>
      </c>
      <c r="R283" t="str">
        <v>plays</v>
      </c>
      <c r="S283" s="7">
        <f t="shared" si="18"/>
        <v>40979.25</v>
      </c>
      <c r="T283" s="7">
        <f t="shared" si="1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16"/>
        <v>1.0804761904761904</v>
      </c>
      <c r="P284">
        <f t="shared" si="17"/>
        <v>68.240601503759393</v>
      </c>
      <c r="Q284" t="str" cm="1">
        <f t="array" ref="Q284:R284">_xlfn.TEXTSPLIT(N284,"/")</f>
        <v>film &amp; video</v>
      </c>
      <c r="R284" t="str">
        <v>television</v>
      </c>
      <c r="S284" s="7">
        <f t="shared" si="18"/>
        <v>42701.25</v>
      </c>
      <c r="T284" s="7">
        <f t="shared" si="19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16"/>
        <v>0.18728395061728395</v>
      </c>
      <c r="P285">
        <f t="shared" si="17"/>
        <v>52.310344827586206</v>
      </c>
      <c r="Q285" t="str" cm="1">
        <f t="array" ref="Q285:R285">_xlfn.TEXTSPLIT(N285,"/")</f>
        <v>music</v>
      </c>
      <c r="R285" t="str">
        <v>rock</v>
      </c>
      <c r="S285" s="7">
        <f t="shared" si="18"/>
        <v>42520.208333333328</v>
      </c>
      <c r="T285" s="7">
        <f t="shared" si="1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16"/>
        <v>0.83193877551020412</v>
      </c>
      <c r="P286">
        <f t="shared" si="17"/>
        <v>61.765151515151516</v>
      </c>
      <c r="Q286" t="str" cm="1">
        <f t="array" ref="Q286:R286">_xlfn.TEXTSPLIT(N286,"/")</f>
        <v>technology</v>
      </c>
      <c r="R286" t="str">
        <v>web</v>
      </c>
      <c r="S286" s="7">
        <f t="shared" si="18"/>
        <v>41030.208333333336</v>
      </c>
      <c r="T286" s="7">
        <f t="shared" si="1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16"/>
        <v>7.0633333333333335</v>
      </c>
      <c r="P287">
        <f t="shared" si="17"/>
        <v>25.027559055118111</v>
      </c>
      <c r="Q287" t="str" cm="1">
        <f t="array" ref="Q287:R287">_xlfn.TEXTSPLIT(N287,"/")</f>
        <v>theater</v>
      </c>
      <c r="R287" t="str">
        <v>plays</v>
      </c>
      <c r="S287" s="7">
        <f t="shared" si="18"/>
        <v>42623.208333333328</v>
      </c>
      <c r="T287" s="7">
        <f t="shared" si="1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16"/>
        <v>0.17446030330062445</v>
      </c>
      <c r="P288">
        <f t="shared" si="17"/>
        <v>106.28804347826087</v>
      </c>
      <c r="Q288" t="str" cm="1">
        <f t="array" ref="Q288:R288">_xlfn.TEXTSPLIT(N288,"/")</f>
        <v>theater</v>
      </c>
      <c r="R288" t="str">
        <v>plays</v>
      </c>
      <c r="S288" s="7">
        <f t="shared" si="18"/>
        <v>42697.25</v>
      </c>
      <c r="T288" s="7">
        <f t="shared" si="19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16"/>
        <v>2.0973015873015872</v>
      </c>
      <c r="P289">
        <f t="shared" si="17"/>
        <v>75.07386363636364</v>
      </c>
      <c r="Q289" t="str" cm="1">
        <f t="array" ref="Q289:R289">_xlfn.TEXTSPLIT(N289,"/")</f>
        <v>music</v>
      </c>
      <c r="R289" t="str">
        <v>electric music</v>
      </c>
      <c r="S289" s="7">
        <f t="shared" si="18"/>
        <v>42122.208333333328</v>
      </c>
      <c r="T289" s="7">
        <f t="shared" si="1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16"/>
        <v>0.97785714285714287</v>
      </c>
      <c r="P290">
        <f t="shared" si="17"/>
        <v>39.970802919708028</v>
      </c>
      <c r="Q290" t="str" cm="1">
        <f t="array" ref="Q290:R290">_xlfn.TEXTSPLIT(N290,"/")</f>
        <v>music</v>
      </c>
      <c r="R290" t="str">
        <v>metal</v>
      </c>
      <c r="S290" s="7">
        <f t="shared" si="18"/>
        <v>40982.208333333336</v>
      </c>
      <c r="T290" s="7">
        <f t="shared" si="19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16"/>
        <v>16.842500000000001</v>
      </c>
      <c r="P291">
        <f t="shared" si="17"/>
        <v>39.982195845697326</v>
      </c>
      <c r="Q291" t="str" cm="1">
        <f t="array" ref="Q291:R291">_xlfn.TEXTSPLIT(N291,"/")</f>
        <v>theater</v>
      </c>
      <c r="R291" t="str">
        <v>plays</v>
      </c>
      <c r="S291" s="7">
        <f t="shared" si="18"/>
        <v>42219.208333333328</v>
      </c>
      <c r="T291" s="7">
        <f t="shared" si="1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16"/>
        <v>0.54402135231316728</v>
      </c>
      <c r="P292">
        <f t="shared" si="17"/>
        <v>101.01541850220265</v>
      </c>
      <c r="Q292" t="str" cm="1">
        <f t="array" ref="Q292:R292">_xlfn.TEXTSPLIT(N292,"/")</f>
        <v>film &amp; video</v>
      </c>
      <c r="R292" t="str">
        <v>documentary</v>
      </c>
      <c r="S292" s="7">
        <f t="shared" si="18"/>
        <v>41404.208333333336</v>
      </c>
      <c r="T292" s="7">
        <f t="shared" si="1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16"/>
        <v>4.5661111111111108</v>
      </c>
      <c r="P293">
        <f t="shared" si="17"/>
        <v>76.813084112149539</v>
      </c>
      <c r="Q293" t="str" cm="1">
        <f t="array" ref="Q293:R293">_xlfn.TEXTSPLIT(N293,"/")</f>
        <v>technology</v>
      </c>
      <c r="R293" t="str">
        <v>web</v>
      </c>
      <c r="S293" s="7">
        <f t="shared" si="18"/>
        <v>40831.208333333336</v>
      </c>
      <c r="T293" s="7">
        <f t="shared" si="1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16"/>
        <v>9.8219178082191785E-2</v>
      </c>
      <c r="P294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7">
        <f t="shared" si="18"/>
        <v>40984.208333333336</v>
      </c>
      <c r="T294" s="7">
        <f t="shared" si="19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16"/>
        <v>0.16384615384615384</v>
      </c>
      <c r="P295">
        <f t="shared" si="17"/>
        <v>33.28125</v>
      </c>
      <c r="Q295" t="str" cm="1">
        <f t="array" ref="Q295:R295">_xlfn.TEXTSPLIT(N295,"/")</f>
        <v>theater</v>
      </c>
      <c r="R295" t="str">
        <v>plays</v>
      </c>
      <c r="S295" s="7">
        <f t="shared" si="18"/>
        <v>40456.208333333336</v>
      </c>
      <c r="T295" s="7">
        <f t="shared" si="1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16"/>
        <v>13.396666666666667</v>
      </c>
      <c r="P296">
        <f t="shared" si="17"/>
        <v>43.923497267759565</v>
      </c>
      <c r="Q296" t="str" cm="1">
        <f t="array" ref="Q296:R296">_xlfn.TEXTSPLIT(N296,"/")</f>
        <v>theater</v>
      </c>
      <c r="R296" t="str">
        <v>plays</v>
      </c>
      <c r="S296" s="7">
        <f t="shared" si="18"/>
        <v>43399.208333333328</v>
      </c>
      <c r="T296" s="7">
        <f t="shared" si="19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16"/>
        <v>0.35650077760497667</v>
      </c>
      <c r="P297">
        <f t="shared" si="17"/>
        <v>36.004712041884815</v>
      </c>
      <c r="Q297" t="str" cm="1">
        <f t="array" ref="Q297:R297">_xlfn.TEXTSPLIT(N297,"/")</f>
        <v>theater</v>
      </c>
      <c r="R297" t="str">
        <v>plays</v>
      </c>
      <c r="S297" s="7">
        <f t="shared" si="18"/>
        <v>41562.208333333336</v>
      </c>
      <c r="T297" s="7">
        <f t="shared" si="19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16"/>
        <v>0.54950819672131146</v>
      </c>
      <c r="P298">
        <f t="shared" si="17"/>
        <v>88.21052631578948</v>
      </c>
      <c r="Q298" t="str" cm="1">
        <f t="array" ref="Q298:R298">_xlfn.TEXTSPLIT(N298,"/")</f>
        <v>theater</v>
      </c>
      <c r="R298" t="str">
        <v>plays</v>
      </c>
      <c r="S298" s="7">
        <f t="shared" si="18"/>
        <v>43493.25</v>
      </c>
      <c r="T298" s="7">
        <f t="shared" si="1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16"/>
        <v>0.94236111111111109</v>
      </c>
      <c r="P299">
        <f t="shared" si="17"/>
        <v>65.240384615384613</v>
      </c>
      <c r="Q299" t="str" cm="1">
        <f t="array" ref="Q299:R299">_xlfn.TEXTSPLIT(N299,"/")</f>
        <v>theater</v>
      </c>
      <c r="R299" t="str">
        <v>plays</v>
      </c>
      <c r="S299" s="7">
        <f t="shared" si="18"/>
        <v>41653.25</v>
      </c>
      <c r="T299" s="7">
        <f t="shared" si="1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16"/>
        <v>1.4391428571428571</v>
      </c>
      <c r="P300">
        <f t="shared" si="17"/>
        <v>69.958333333333329</v>
      </c>
      <c r="Q300" t="str" cm="1">
        <f t="array" ref="Q300:R300">_xlfn.TEXTSPLIT(N300,"/")</f>
        <v>music</v>
      </c>
      <c r="R300" t="str">
        <v>rock</v>
      </c>
      <c r="S300" s="7">
        <f t="shared" si="18"/>
        <v>42426.25</v>
      </c>
      <c r="T300" s="7">
        <f t="shared" si="1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16"/>
        <v>0.51421052631578945</v>
      </c>
      <c r="P301">
        <f t="shared" si="17"/>
        <v>39.877551020408163</v>
      </c>
      <c r="Q301" t="str" cm="1">
        <f t="array" ref="Q301:R301">_xlfn.TEXTSPLIT(N301,"/")</f>
        <v>food</v>
      </c>
      <c r="R301" t="str">
        <v>food trucks</v>
      </c>
      <c r="S301" s="7">
        <f t="shared" si="18"/>
        <v>42432.25</v>
      </c>
      <c r="T301" s="7">
        <f t="shared" si="1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16"/>
        <v>0.05</v>
      </c>
      <c r="P302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7">
        <f t="shared" si="18"/>
        <v>42977.208333333328</v>
      </c>
      <c r="T302" s="7">
        <f t="shared" si="1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16"/>
        <v>13.446666666666667</v>
      </c>
      <c r="P303">
        <f t="shared" si="17"/>
        <v>41.023728813559323</v>
      </c>
      <c r="Q303" t="str" cm="1">
        <f t="array" ref="Q303:R303">_xlfn.TEXTSPLIT(N303,"/")</f>
        <v>film &amp; video</v>
      </c>
      <c r="R303" t="str">
        <v>documentary</v>
      </c>
      <c r="S303" s="7">
        <f t="shared" si="18"/>
        <v>42061.25</v>
      </c>
      <c r="T303" s="7">
        <f t="shared" si="1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16"/>
        <v>0.31844940867279897</v>
      </c>
      <c r="P304">
        <f t="shared" si="17"/>
        <v>98.914285714285711</v>
      </c>
      <c r="Q304" t="str" cm="1">
        <f t="array" ref="Q304:R304">_xlfn.TEXTSPLIT(N304,"/")</f>
        <v>theater</v>
      </c>
      <c r="R304" t="str">
        <v>plays</v>
      </c>
      <c r="S304" s="7">
        <f t="shared" si="18"/>
        <v>43345.208333333328</v>
      </c>
      <c r="T304" s="7">
        <f t="shared" si="1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16"/>
        <v>0.82617647058823529</v>
      </c>
      <c r="P305">
        <f t="shared" si="17"/>
        <v>87.78125</v>
      </c>
      <c r="Q305" t="str" cm="1">
        <f t="array" ref="Q305:R305">_xlfn.TEXTSPLIT(N305,"/")</f>
        <v>music</v>
      </c>
      <c r="R305" t="str">
        <v>indie rock</v>
      </c>
      <c r="S305" s="7">
        <f t="shared" si="18"/>
        <v>42376.25</v>
      </c>
      <c r="T305" s="7">
        <f t="shared" si="1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16"/>
        <v>5.4614285714285717</v>
      </c>
      <c r="P306">
        <f t="shared" si="17"/>
        <v>80.767605633802816</v>
      </c>
      <c r="Q306" t="str" cm="1">
        <f t="array" ref="Q306:R306">_xlfn.TEXTSPLIT(N306,"/")</f>
        <v>film &amp; video</v>
      </c>
      <c r="R306" t="str">
        <v>documentary</v>
      </c>
      <c r="S306" s="7">
        <f t="shared" si="18"/>
        <v>42589.208333333328</v>
      </c>
      <c r="T306" s="7">
        <f t="shared" si="1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16"/>
        <v>2.8621428571428571</v>
      </c>
      <c r="P307">
        <f t="shared" si="17"/>
        <v>94.28235294117647</v>
      </c>
      <c r="Q307" t="str" cm="1">
        <f t="array" ref="Q307:R307">_xlfn.TEXTSPLIT(N307,"/")</f>
        <v>theater</v>
      </c>
      <c r="R307" t="str">
        <v>plays</v>
      </c>
      <c r="S307" s="7">
        <f t="shared" si="18"/>
        <v>42448.208333333328</v>
      </c>
      <c r="T307" s="7">
        <f t="shared" si="1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16"/>
        <v>7.9076923076923072E-2</v>
      </c>
      <c r="P308">
        <f t="shared" si="17"/>
        <v>73.428571428571431</v>
      </c>
      <c r="Q308" t="str" cm="1">
        <f t="array" ref="Q308:R308">_xlfn.TEXTSPLIT(N308,"/")</f>
        <v>theater</v>
      </c>
      <c r="R308" t="str">
        <v>plays</v>
      </c>
      <c r="S308" s="7">
        <f t="shared" si="18"/>
        <v>42930.208333333328</v>
      </c>
      <c r="T308" s="7">
        <f t="shared" si="19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16"/>
        <v>1.3213677811550153</v>
      </c>
      <c r="P309">
        <f t="shared" si="17"/>
        <v>65.968133535660087</v>
      </c>
      <c r="Q309" t="str" cm="1">
        <f t="array" ref="Q309:R309">_xlfn.TEXTSPLIT(N309,"/")</f>
        <v>publishing</v>
      </c>
      <c r="R309" t="str">
        <v>fiction</v>
      </c>
      <c r="S309" s="7">
        <f t="shared" si="18"/>
        <v>41066.208333333336</v>
      </c>
      <c r="T309" s="7">
        <f t="shared" si="1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16"/>
        <v>0.74077834179357027</v>
      </c>
      <c r="P310">
        <f t="shared" si="17"/>
        <v>109.04109589041096</v>
      </c>
      <c r="Q310" t="str" cm="1">
        <f t="array" ref="Q310:R310">_xlfn.TEXTSPLIT(N310,"/")</f>
        <v>theater</v>
      </c>
      <c r="R310" t="str">
        <v>plays</v>
      </c>
      <c r="S310" s="7">
        <f t="shared" si="18"/>
        <v>40651.208333333336</v>
      </c>
      <c r="T310" s="7">
        <f t="shared" si="19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16"/>
        <v>0.75292682926829269</v>
      </c>
      <c r="P311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7">
        <f t="shared" si="18"/>
        <v>40807.208333333336</v>
      </c>
      <c r="T311" s="7">
        <f t="shared" si="1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16"/>
        <v>0.20333333333333334</v>
      </c>
      <c r="P312">
        <f t="shared" si="17"/>
        <v>99.125</v>
      </c>
      <c r="Q312" t="str" cm="1">
        <f t="array" ref="Q312:R312">_xlfn.TEXTSPLIT(N312,"/")</f>
        <v>games</v>
      </c>
      <c r="R312" t="str">
        <v>video games</v>
      </c>
      <c r="S312" s="7">
        <f t="shared" si="18"/>
        <v>40277.208333333336</v>
      </c>
      <c r="T312" s="7">
        <f t="shared" si="1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16"/>
        <v>2.0336507936507937</v>
      </c>
      <c r="P313">
        <f t="shared" si="17"/>
        <v>105.88429752066116</v>
      </c>
      <c r="Q313" t="str" cm="1">
        <f t="array" ref="Q313:R313">_xlfn.TEXTSPLIT(N313,"/")</f>
        <v>theater</v>
      </c>
      <c r="R313" t="str">
        <v>plays</v>
      </c>
      <c r="S313" s="7">
        <f t="shared" si="18"/>
        <v>40590.25</v>
      </c>
      <c r="T313" s="7">
        <f t="shared" si="1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16"/>
        <v>3.1022842639593908</v>
      </c>
      <c r="P314">
        <f t="shared" si="17"/>
        <v>48.996525921966864</v>
      </c>
      <c r="Q314" t="str" cm="1">
        <f t="array" ref="Q314:R314">_xlfn.TEXTSPLIT(N314,"/")</f>
        <v>theater</v>
      </c>
      <c r="R314" t="str">
        <v>plays</v>
      </c>
      <c r="S314" s="7">
        <f t="shared" si="18"/>
        <v>41572.208333333336</v>
      </c>
      <c r="T314" s="7">
        <f t="shared" si="1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16"/>
        <v>3.9531818181818181</v>
      </c>
      <c r="P315">
        <f t="shared" si="17"/>
        <v>39</v>
      </c>
      <c r="Q315" t="str" cm="1">
        <f t="array" ref="Q315:R315">_xlfn.TEXTSPLIT(N315,"/")</f>
        <v>music</v>
      </c>
      <c r="R315" t="str">
        <v>rock</v>
      </c>
      <c r="S315" s="7">
        <f t="shared" si="18"/>
        <v>40966.25</v>
      </c>
      <c r="T315" s="7">
        <f t="shared" si="19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16"/>
        <v>2.9471428571428571</v>
      </c>
      <c r="P316">
        <f t="shared" si="17"/>
        <v>31.022556390977442</v>
      </c>
      <c r="Q316" t="str" cm="1">
        <f t="array" ref="Q316:R316">_xlfn.TEXTSPLIT(N316,"/")</f>
        <v>film &amp; video</v>
      </c>
      <c r="R316" t="str">
        <v>documentary</v>
      </c>
      <c r="S316" s="7">
        <f t="shared" si="18"/>
        <v>43536.208333333328</v>
      </c>
      <c r="T316" s="7">
        <f t="shared" si="1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16"/>
        <v>0.33894736842105261</v>
      </c>
      <c r="P317">
        <f t="shared" si="17"/>
        <v>103.87096774193549</v>
      </c>
      <c r="Q317" t="str" cm="1">
        <f t="array" ref="Q317:R317">_xlfn.TEXTSPLIT(N317,"/")</f>
        <v>theater</v>
      </c>
      <c r="R317" t="str">
        <v>plays</v>
      </c>
      <c r="S317" s="7">
        <f t="shared" si="18"/>
        <v>41783.208333333336</v>
      </c>
      <c r="T317" s="7">
        <f t="shared" si="1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16"/>
        <v>0.66677083333333331</v>
      </c>
      <c r="P318">
        <f t="shared" si="17"/>
        <v>59.268518518518519</v>
      </c>
      <c r="Q318" t="str" cm="1">
        <f t="array" ref="Q318:R318">_xlfn.TEXTSPLIT(N318,"/")</f>
        <v>food</v>
      </c>
      <c r="R318" t="str">
        <v>food trucks</v>
      </c>
      <c r="S318" s="7">
        <f t="shared" si="18"/>
        <v>43788.25</v>
      </c>
      <c r="T318" s="7">
        <f t="shared" si="1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16"/>
        <v>0.19227272727272726</v>
      </c>
      <c r="P319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7">
        <f t="shared" si="18"/>
        <v>42869.208333333328</v>
      </c>
      <c r="T319" s="7">
        <f t="shared" si="1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16"/>
        <v>0.15842105263157893</v>
      </c>
      <c r="P320">
        <f t="shared" si="17"/>
        <v>53.117647058823529</v>
      </c>
      <c r="Q320" t="str" cm="1">
        <f t="array" ref="Q320:R320">_xlfn.TEXTSPLIT(N320,"/")</f>
        <v>music</v>
      </c>
      <c r="R320" t="str">
        <v>rock</v>
      </c>
      <c r="S320" s="7">
        <f t="shared" si="18"/>
        <v>41684.25</v>
      </c>
      <c r="T320" s="7">
        <f t="shared" si="1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16"/>
        <v>0.38702380952380955</v>
      </c>
      <c r="P321">
        <f t="shared" si="17"/>
        <v>50.796875</v>
      </c>
      <c r="Q321" t="str" cm="1">
        <f t="array" ref="Q321:R321">_xlfn.TEXTSPLIT(N321,"/")</f>
        <v>technology</v>
      </c>
      <c r="R321" t="str">
        <v>web</v>
      </c>
      <c r="S321" s="7">
        <f t="shared" si="18"/>
        <v>40402.208333333336</v>
      </c>
      <c r="T321" s="7">
        <f t="shared" si="1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si="16"/>
        <v>9.5876777251184833E-2</v>
      </c>
      <c r="P322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7">
        <f t="shared" si="18"/>
        <v>40673.208333333336</v>
      </c>
      <c r="T322" s="7">
        <f t="shared" si="1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ref="O323:O386" si="20">E323/D323</f>
        <v>0.94144366197183094</v>
      </c>
      <c r="P323">
        <f t="shared" ref="P323:P386" si="21">IFERROR(E323/G323,0)</f>
        <v>65.000810372771468</v>
      </c>
      <c r="Q323" t="str" cm="1">
        <f t="array" ref="Q323:R323">_xlfn.TEXTSPLIT(N323,"/")</f>
        <v>film &amp; video</v>
      </c>
      <c r="R323" t="str">
        <v>shorts</v>
      </c>
      <c r="S323" s="7">
        <f t="shared" ref="S323:S386" si="22">(((J323/60)/60)/24)+DATE(1970,1,1)</f>
        <v>40634.208333333336</v>
      </c>
      <c r="T323" s="7">
        <f t="shared" ref="T323:T386" si="23">(((K323/60)/60)/24)+DATE(1970,1,1)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20"/>
        <v>1.6656234096692113</v>
      </c>
      <c r="P324">
        <f t="shared" si="21"/>
        <v>37.998645510835914</v>
      </c>
      <c r="Q324" t="str" cm="1">
        <f t="array" ref="Q324:R324">_xlfn.TEXTSPLIT(N324,"/")</f>
        <v>theater</v>
      </c>
      <c r="R324" t="str">
        <v>plays</v>
      </c>
      <c r="S324" s="7">
        <f t="shared" si="22"/>
        <v>40507.25</v>
      </c>
      <c r="T324" s="7">
        <f t="shared" si="23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20"/>
        <v>0.24134831460674158</v>
      </c>
      <c r="P325">
        <f t="shared" si="21"/>
        <v>82.615384615384613</v>
      </c>
      <c r="Q325" t="str" cm="1">
        <f t="array" ref="Q325:R325">_xlfn.TEXTSPLIT(N325,"/")</f>
        <v>film &amp; video</v>
      </c>
      <c r="R325" t="str">
        <v>documentary</v>
      </c>
      <c r="S325" s="7">
        <f t="shared" si="22"/>
        <v>41725.208333333336</v>
      </c>
      <c r="T325" s="7">
        <f t="shared" si="23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20"/>
        <v>1.6405633802816901</v>
      </c>
      <c r="P326">
        <f t="shared" si="21"/>
        <v>37.941368078175898</v>
      </c>
      <c r="Q326" t="str" cm="1">
        <f t="array" ref="Q326:R326">_xlfn.TEXTSPLIT(N326,"/")</f>
        <v>theater</v>
      </c>
      <c r="R326" t="str">
        <v>plays</v>
      </c>
      <c r="S326" s="7">
        <f t="shared" si="22"/>
        <v>42176.208333333328</v>
      </c>
      <c r="T326" s="7">
        <f t="shared" si="23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20"/>
        <v>0.90723076923076929</v>
      </c>
      <c r="P327">
        <f t="shared" si="21"/>
        <v>80.780821917808225</v>
      </c>
      <c r="Q327" t="str" cm="1">
        <f t="array" ref="Q327:R327">_xlfn.TEXTSPLIT(N327,"/")</f>
        <v>theater</v>
      </c>
      <c r="R327" t="str">
        <v>plays</v>
      </c>
      <c r="S327" s="7">
        <f t="shared" si="22"/>
        <v>43267.208333333328</v>
      </c>
      <c r="T327" s="7">
        <f t="shared" si="23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20"/>
        <v>0.46194444444444444</v>
      </c>
      <c r="P328">
        <f t="shared" si="21"/>
        <v>25.984375</v>
      </c>
      <c r="Q328" t="str" cm="1">
        <f t="array" ref="Q328:R328">_xlfn.TEXTSPLIT(N328,"/")</f>
        <v>film &amp; video</v>
      </c>
      <c r="R328" t="str">
        <v>animation</v>
      </c>
      <c r="S328" s="7">
        <f t="shared" si="22"/>
        <v>42364.25</v>
      </c>
      <c r="T328" s="7">
        <f t="shared" si="23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20"/>
        <v>0.38538461538461538</v>
      </c>
      <c r="P329">
        <f t="shared" si="21"/>
        <v>30.363636363636363</v>
      </c>
      <c r="Q329" t="str" cm="1">
        <f t="array" ref="Q329:R329">_xlfn.TEXTSPLIT(N329,"/")</f>
        <v>theater</v>
      </c>
      <c r="R329" t="str">
        <v>plays</v>
      </c>
      <c r="S329" s="7">
        <f t="shared" si="22"/>
        <v>43705.208333333328</v>
      </c>
      <c r="T329" s="7">
        <f t="shared" si="23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20"/>
        <v>1.3356231003039514</v>
      </c>
      <c r="P330">
        <f t="shared" si="21"/>
        <v>54.004916018025398</v>
      </c>
      <c r="Q330" t="str" cm="1">
        <f t="array" ref="Q330:R330">_xlfn.TEXTSPLIT(N330,"/")</f>
        <v>music</v>
      </c>
      <c r="R330" t="str">
        <v>rock</v>
      </c>
      <c r="S330" s="7">
        <f t="shared" si="22"/>
        <v>43434.25</v>
      </c>
      <c r="T330" s="7">
        <f t="shared" si="23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20"/>
        <v>0.22896588486140726</v>
      </c>
      <c r="P331">
        <f t="shared" si="21"/>
        <v>101.78672985781991</v>
      </c>
      <c r="Q331" t="str" cm="1">
        <f t="array" ref="Q331:R331">_xlfn.TEXTSPLIT(N331,"/")</f>
        <v>games</v>
      </c>
      <c r="R331" t="str">
        <v>video games</v>
      </c>
      <c r="S331" s="7">
        <f t="shared" si="22"/>
        <v>42716.25</v>
      </c>
      <c r="T331" s="7">
        <f t="shared" si="23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20"/>
        <v>1.8495548961424333</v>
      </c>
      <c r="P332">
        <f t="shared" si="21"/>
        <v>45.003610108303249</v>
      </c>
      <c r="Q332" t="str" cm="1">
        <f t="array" ref="Q332:R332">_xlfn.TEXTSPLIT(N332,"/")</f>
        <v>film &amp; video</v>
      </c>
      <c r="R332" t="str">
        <v>documentary</v>
      </c>
      <c r="S332" s="7">
        <f t="shared" si="22"/>
        <v>43077.25</v>
      </c>
      <c r="T332" s="7">
        <f t="shared" si="23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20"/>
        <v>4.4372727272727275</v>
      </c>
      <c r="P333">
        <f t="shared" si="21"/>
        <v>77.068421052631578</v>
      </c>
      <c r="Q333" t="str" cm="1">
        <f t="array" ref="Q333:R333">_xlfn.TEXTSPLIT(N333,"/")</f>
        <v>food</v>
      </c>
      <c r="R333" t="str">
        <v>food trucks</v>
      </c>
      <c r="S333" s="7">
        <f t="shared" si="22"/>
        <v>40896.25</v>
      </c>
      <c r="T333" s="7">
        <f t="shared" si="23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20"/>
        <v>1.999806763285024</v>
      </c>
      <c r="P334">
        <f t="shared" si="21"/>
        <v>88.076595744680844</v>
      </c>
      <c r="Q334" t="str" cm="1">
        <f t="array" ref="Q334:R334">_xlfn.TEXTSPLIT(N334,"/")</f>
        <v>technology</v>
      </c>
      <c r="R334" t="str">
        <v>wearables</v>
      </c>
      <c r="S334" s="7">
        <f t="shared" si="22"/>
        <v>41361.208333333336</v>
      </c>
      <c r="T334" s="7">
        <f t="shared" si="23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20"/>
        <v>1.2395833333333333</v>
      </c>
      <c r="P335">
        <f t="shared" si="21"/>
        <v>47.035573122529641</v>
      </c>
      <c r="Q335" t="str" cm="1">
        <f t="array" ref="Q335:R335">_xlfn.TEXTSPLIT(N335,"/")</f>
        <v>theater</v>
      </c>
      <c r="R335" t="str">
        <v>plays</v>
      </c>
      <c r="S335" s="7">
        <f t="shared" si="22"/>
        <v>43424.25</v>
      </c>
      <c r="T335" s="7">
        <f t="shared" si="23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20"/>
        <v>1.8661329305135952</v>
      </c>
      <c r="P336">
        <f t="shared" si="21"/>
        <v>110.99550763701707</v>
      </c>
      <c r="Q336" t="str" cm="1">
        <f t="array" ref="Q336:R336">_xlfn.TEXTSPLIT(N336,"/")</f>
        <v>music</v>
      </c>
      <c r="R336" t="str">
        <v>rock</v>
      </c>
      <c r="S336" s="7">
        <f t="shared" si="22"/>
        <v>43110.25</v>
      </c>
      <c r="T336" s="7">
        <f t="shared" si="23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20"/>
        <v>1.1428538550057536</v>
      </c>
      <c r="P337">
        <f t="shared" si="21"/>
        <v>87.003066141042481</v>
      </c>
      <c r="Q337" t="str" cm="1">
        <f t="array" ref="Q337:R337">_xlfn.TEXTSPLIT(N337,"/")</f>
        <v>music</v>
      </c>
      <c r="R337" t="str">
        <v>rock</v>
      </c>
      <c r="S337" s="7">
        <f t="shared" si="22"/>
        <v>43784.25</v>
      </c>
      <c r="T337" s="7">
        <f t="shared" si="23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20"/>
        <v>0.97032531824611035</v>
      </c>
      <c r="P338">
        <f t="shared" si="21"/>
        <v>63.994402985074629</v>
      </c>
      <c r="Q338" t="str" cm="1">
        <f t="array" ref="Q338:R338">_xlfn.TEXTSPLIT(N338,"/")</f>
        <v>music</v>
      </c>
      <c r="R338" t="str">
        <v>rock</v>
      </c>
      <c r="S338" s="7">
        <f t="shared" si="22"/>
        <v>40527.25</v>
      </c>
      <c r="T338" s="7">
        <f t="shared" si="23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20"/>
        <v>1.2281904761904763</v>
      </c>
      <c r="P339">
        <f t="shared" si="21"/>
        <v>105.9945205479452</v>
      </c>
      <c r="Q339" t="str" cm="1">
        <f t="array" ref="Q339:R339">_xlfn.TEXTSPLIT(N339,"/")</f>
        <v>theater</v>
      </c>
      <c r="R339" t="str">
        <v>plays</v>
      </c>
      <c r="S339" s="7">
        <f t="shared" si="22"/>
        <v>43780.25</v>
      </c>
      <c r="T339" s="7">
        <f t="shared" si="23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20"/>
        <v>1.7914326647564469</v>
      </c>
      <c r="P340">
        <f t="shared" si="21"/>
        <v>73.989349112426041</v>
      </c>
      <c r="Q340" t="str" cm="1">
        <f t="array" ref="Q340:R340">_xlfn.TEXTSPLIT(N340,"/")</f>
        <v>theater</v>
      </c>
      <c r="R340" t="str">
        <v>plays</v>
      </c>
      <c r="S340" s="7">
        <f t="shared" si="22"/>
        <v>40821.208333333336</v>
      </c>
      <c r="T340" s="7">
        <f t="shared" si="23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20"/>
        <v>0.79951577402787966</v>
      </c>
      <c r="P341">
        <f t="shared" si="21"/>
        <v>84.02004626060139</v>
      </c>
      <c r="Q341" t="str" cm="1">
        <f t="array" ref="Q341:R341">_xlfn.TEXTSPLIT(N341,"/")</f>
        <v>theater</v>
      </c>
      <c r="R341" t="str">
        <v>plays</v>
      </c>
      <c r="S341" s="7">
        <f t="shared" si="22"/>
        <v>42949.208333333328</v>
      </c>
      <c r="T341" s="7">
        <f t="shared" si="23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20"/>
        <v>0.94242587601078165</v>
      </c>
      <c r="P342">
        <f t="shared" si="21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7">
        <f t="shared" si="22"/>
        <v>40889.25</v>
      </c>
      <c r="T342" s="7">
        <f t="shared" si="23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20"/>
        <v>0.84669291338582675</v>
      </c>
      <c r="P343">
        <f t="shared" si="21"/>
        <v>76.990453460620529</v>
      </c>
      <c r="Q343" t="str" cm="1">
        <f t="array" ref="Q343:R343">_xlfn.TEXTSPLIT(N343,"/")</f>
        <v>music</v>
      </c>
      <c r="R343" t="str">
        <v>indie rock</v>
      </c>
      <c r="S343" s="7">
        <f t="shared" si="22"/>
        <v>42244.208333333328</v>
      </c>
      <c r="T343" s="7">
        <f t="shared" si="23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20"/>
        <v>0.66521920668058454</v>
      </c>
      <c r="P344">
        <f t="shared" si="21"/>
        <v>97.146341463414629</v>
      </c>
      <c r="Q344" t="str" cm="1">
        <f t="array" ref="Q344:R344">_xlfn.TEXTSPLIT(N344,"/")</f>
        <v>theater</v>
      </c>
      <c r="R344" t="str">
        <v>plays</v>
      </c>
      <c r="S344" s="7">
        <f t="shared" si="22"/>
        <v>41475.208333333336</v>
      </c>
      <c r="T344" s="7">
        <f t="shared" si="23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20"/>
        <v>0.53922222222222227</v>
      </c>
      <c r="P345">
        <f t="shared" si="21"/>
        <v>33.013605442176868</v>
      </c>
      <c r="Q345" t="str" cm="1">
        <f t="array" ref="Q345:R345">_xlfn.TEXTSPLIT(N345,"/")</f>
        <v>theater</v>
      </c>
      <c r="R345" t="str">
        <v>plays</v>
      </c>
      <c r="S345" s="7">
        <f t="shared" si="22"/>
        <v>41597.25</v>
      </c>
      <c r="T345" s="7">
        <f t="shared" si="23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20"/>
        <v>0.41983299595141699</v>
      </c>
      <c r="P346">
        <f t="shared" si="21"/>
        <v>99.950602409638549</v>
      </c>
      <c r="Q346" t="str" cm="1">
        <f t="array" ref="Q346:R346">_xlfn.TEXTSPLIT(N346,"/")</f>
        <v>games</v>
      </c>
      <c r="R346" t="str">
        <v>video games</v>
      </c>
      <c r="S346" s="7">
        <f t="shared" si="22"/>
        <v>43122.25</v>
      </c>
      <c r="T346" s="7">
        <f t="shared" si="23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20"/>
        <v>0.14694796954314721</v>
      </c>
      <c r="P347">
        <f t="shared" si="21"/>
        <v>69.966767371601208</v>
      </c>
      <c r="Q347" t="str" cm="1">
        <f t="array" ref="Q347:R347">_xlfn.TEXTSPLIT(N347,"/")</f>
        <v>film &amp; video</v>
      </c>
      <c r="R347" t="str">
        <v>drama</v>
      </c>
      <c r="S347" s="7">
        <f t="shared" si="22"/>
        <v>42194.208333333328</v>
      </c>
      <c r="T347" s="7">
        <f t="shared" si="23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20"/>
        <v>0.34475</v>
      </c>
      <c r="P348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7">
        <f t="shared" si="22"/>
        <v>42971.208333333328</v>
      </c>
      <c r="T348" s="7">
        <f t="shared" si="23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20"/>
        <v>14.007777777777777</v>
      </c>
      <c r="P349">
        <f t="shared" si="21"/>
        <v>66.005235602094245</v>
      </c>
      <c r="Q349" t="str" cm="1">
        <f t="array" ref="Q349:R349">_xlfn.TEXTSPLIT(N349,"/")</f>
        <v>technology</v>
      </c>
      <c r="R349" t="str">
        <v>web</v>
      </c>
      <c r="S349" s="7">
        <f t="shared" si="22"/>
        <v>42046.25</v>
      </c>
      <c r="T349" s="7">
        <f t="shared" si="23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20"/>
        <v>0.71770351758793971</v>
      </c>
      <c r="P350">
        <f t="shared" si="21"/>
        <v>41.005742176284812</v>
      </c>
      <c r="Q350" t="str" cm="1">
        <f t="array" ref="Q350:R350">_xlfn.TEXTSPLIT(N350,"/")</f>
        <v>food</v>
      </c>
      <c r="R350" t="str">
        <v>food trucks</v>
      </c>
      <c r="S350" s="7">
        <f t="shared" si="22"/>
        <v>42782.25</v>
      </c>
      <c r="T350" s="7">
        <f t="shared" si="23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20"/>
        <v>0.53074115044247783</v>
      </c>
      <c r="P351">
        <f t="shared" si="21"/>
        <v>103.96316359696641</v>
      </c>
      <c r="Q351" t="str" cm="1">
        <f t="array" ref="Q351:R351">_xlfn.TEXTSPLIT(N351,"/")</f>
        <v>theater</v>
      </c>
      <c r="R351" t="str">
        <v>plays</v>
      </c>
      <c r="S351" s="7">
        <f t="shared" si="22"/>
        <v>42930.208333333328</v>
      </c>
      <c r="T351" s="7">
        <f t="shared" si="23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20"/>
        <v>0.05</v>
      </c>
      <c r="P352">
        <f t="shared" si="21"/>
        <v>5</v>
      </c>
      <c r="Q352" t="str" cm="1">
        <f t="array" ref="Q352:R352">_xlfn.TEXTSPLIT(N352,"/")</f>
        <v>music</v>
      </c>
      <c r="R352" t="str">
        <v>jazz</v>
      </c>
      <c r="S352" s="7">
        <f t="shared" si="22"/>
        <v>42144.208333333328</v>
      </c>
      <c r="T352" s="7">
        <f t="shared" si="23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20"/>
        <v>1.2770715249662619</v>
      </c>
      <c r="P353">
        <f t="shared" si="21"/>
        <v>47.009935419771487</v>
      </c>
      <c r="Q353" t="str" cm="1">
        <f t="array" ref="Q353:R353">_xlfn.TEXTSPLIT(N353,"/")</f>
        <v>music</v>
      </c>
      <c r="R353" t="str">
        <v>rock</v>
      </c>
      <c r="S353" s="7">
        <f t="shared" si="22"/>
        <v>42240.208333333328</v>
      </c>
      <c r="T353" s="7">
        <f t="shared" si="23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20"/>
        <v>0.34892857142857142</v>
      </c>
      <c r="P354">
        <f t="shared" si="21"/>
        <v>29.606060606060606</v>
      </c>
      <c r="Q354" t="str" cm="1">
        <f t="array" ref="Q354:R354">_xlfn.TEXTSPLIT(N354,"/")</f>
        <v>theater</v>
      </c>
      <c r="R354" t="str">
        <v>plays</v>
      </c>
      <c r="S354" s="7">
        <f t="shared" si="22"/>
        <v>42315.25</v>
      </c>
      <c r="T354" s="7">
        <f t="shared" si="23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20"/>
        <v>4.105982142857143</v>
      </c>
      <c r="P355">
        <f t="shared" si="21"/>
        <v>81.010569583088667</v>
      </c>
      <c r="Q355" t="str" cm="1">
        <f t="array" ref="Q355:R355">_xlfn.TEXTSPLIT(N355,"/")</f>
        <v>theater</v>
      </c>
      <c r="R355" t="str">
        <v>plays</v>
      </c>
      <c r="S355" s="7">
        <f t="shared" si="22"/>
        <v>43651.208333333328</v>
      </c>
      <c r="T355" s="7">
        <f t="shared" si="23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20"/>
        <v>1.2373770491803278</v>
      </c>
      <c r="P356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7">
        <f t="shared" si="22"/>
        <v>41520.208333333336</v>
      </c>
      <c r="T356" s="7">
        <f t="shared" si="23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20"/>
        <v>0.58973684210526311</v>
      </c>
      <c r="P357">
        <f t="shared" si="21"/>
        <v>26.058139534883722</v>
      </c>
      <c r="Q357" t="str" cm="1">
        <f t="array" ref="Q357:R357">_xlfn.TEXTSPLIT(N357,"/")</f>
        <v>technology</v>
      </c>
      <c r="R357" t="str">
        <v>wearables</v>
      </c>
      <c r="S357" s="7">
        <f t="shared" si="22"/>
        <v>42757.25</v>
      </c>
      <c r="T357" s="7">
        <f t="shared" si="23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20"/>
        <v>0.36892473118279567</v>
      </c>
      <c r="P358">
        <f t="shared" si="21"/>
        <v>85.775000000000006</v>
      </c>
      <c r="Q358" t="str" cm="1">
        <f t="array" ref="Q358:R358">_xlfn.TEXTSPLIT(N358,"/")</f>
        <v>theater</v>
      </c>
      <c r="R358" t="str">
        <v>plays</v>
      </c>
      <c r="S358" s="7">
        <f t="shared" si="22"/>
        <v>40922.25</v>
      </c>
      <c r="T358" s="7">
        <f t="shared" si="23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20"/>
        <v>1.8491304347826087</v>
      </c>
      <c r="P359">
        <f t="shared" si="21"/>
        <v>103.73170731707317</v>
      </c>
      <c r="Q359" t="str" cm="1">
        <f t="array" ref="Q359:R359">_xlfn.TEXTSPLIT(N359,"/")</f>
        <v>games</v>
      </c>
      <c r="R359" t="str">
        <v>video games</v>
      </c>
      <c r="S359" s="7">
        <f t="shared" si="22"/>
        <v>42250.208333333328</v>
      </c>
      <c r="T359" s="7">
        <f t="shared" si="23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20"/>
        <v>0.11814432989690722</v>
      </c>
      <c r="P360">
        <f t="shared" si="21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7">
        <f t="shared" si="22"/>
        <v>43322.208333333328</v>
      </c>
      <c r="T360" s="7">
        <f t="shared" si="23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20"/>
        <v>2.9870000000000001</v>
      </c>
      <c r="P361">
        <f t="shared" si="21"/>
        <v>63.893048128342244</v>
      </c>
      <c r="Q361" t="str" cm="1">
        <f t="array" ref="Q361:R361">_xlfn.TEXTSPLIT(N361,"/")</f>
        <v>film &amp; video</v>
      </c>
      <c r="R361" t="str">
        <v>animation</v>
      </c>
      <c r="S361" s="7">
        <f t="shared" si="22"/>
        <v>40782.208333333336</v>
      </c>
      <c r="T361" s="7">
        <f t="shared" si="23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20"/>
        <v>2.2635175879396985</v>
      </c>
      <c r="P362">
        <f t="shared" si="21"/>
        <v>47.002434782608695</v>
      </c>
      <c r="Q362" t="str" cm="1">
        <f t="array" ref="Q362:R362">_xlfn.TEXTSPLIT(N362,"/")</f>
        <v>theater</v>
      </c>
      <c r="R362" t="str">
        <v>plays</v>
      </c>
      <c r="S362" s="7">
        <f t="shared" si="22"/>
        <v>40544.25</v>
      </c>
      <c r="T362" s="7">
        <f t="shared" si="23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20"/>
        <v>1.7356363636363636</v>
      </c>
      <c r="P363">
        <f t="shared" si="21"/>
        <v>108.47727272727273</v>
      </c>
      <c r="Q363" t="str" cm="1">
        <f t="array" ref="Q363:R363">_xlfn.TEXTSPLIT(N363,"/")</f>
        <v>theater</v>
      </c>
      <c r="R363" t="str">
        <v>plays</v>
      </c>
      <c r="S363" s="7">
        <f t="shared" si="22"/>
        <v>43015.208333333328</v>
      </c>
      <c r="T363" s="7">
        <f t="shared" si="23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20"/>
        <v>3.7175675675675675</v>
      </c>
      <c r="P364">
        <f t="shared" si="21"/>
        <v>72.015706806282722</v>
      </c>
      <c r="Q364" t="str" cm="1">
        <f t="array" ref="Q364:R364">_xlfn.TEXTSPLIT(N364,"/")</f>
        <v>music</v>
      </c>
      <c r="R364" t="str">
        <v>rock</v>
      </c>
      <c r="S364" s="7">
        <f t="shared" si="22"/>
        <v>40570.25</v>
      </c>
      <c r="T364" s="7">
        <f t="shared" si="23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20"/>
        <v>1.601923076923077</v>
      </c>
      <c r="P365">
        <f t="shared" si="21"/>
        <v>59.928057553956833</v>
      </c>
      <c r="Q365" t="str" cm="1">
        <f t="array" ref="Q365:R365">_xlfn.TEXTSPLIT(N365,"/")</f>
        <v>music</v>
      </c>
      <c r="R365" t="str">
        <v>rock</v>
      </c>
      <c r="S365" s="7">
        <f t="shared" si="22"/>
        <v>40904.25</v>
      </c>
      <c r="T365" s="7">
        <f t="shared" si="23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20"/>
        <v>16.163333333333334</v>
      </c>
      <c r="P366">
        <f t="shared" si="21"/>
        <v>78.209677419354833</v>
      </c>
      <c r="Q366" t="str" cm="1">
        <f t="array" ref="Q366:R366">_xlfn.TEXTSPLIT(N366,"/")</f>
        <v>music</v>
      </c>
      <c r="R366" t="str">
        <v>indie rock</v>
      </c>
      <c r="S366" s="7">
        <f t="shared" si="22"/>
        <v>43164.25</v>
      </c>
      <c r="T366" s="7">
        <f t="shared" si="23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20"/>
        <v>7.3343749999999996</v>
      </c>
      <c r="P367">
        <f t="shared" si="21"/>
        <v>104.77678571428571</v>
      </c>
      <c r="Q367" t="str" cm="1">
        <f t="array" ref="Q367:R367">_xlfn.TEXTSPLIT(N367,"/")</f>
        <v>theater</v>
      </c>
      <c r="R367" t="str">
        <v>plays</v>
      </c>
      <c r="S367" s="7">
        <f t="shared" si="22"/>
        <v>42733.25</v>
      </c>
      <c r="T367" s="7">
        <f t="shared" si="23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20"/>
        <v>5.9211111111111112</v>
      </c>
      <c r="P368">
        <f t="shared" si="21"/>
        <v>105.52475247524752</v>
      </c>
      <c r="Q368" t="str" cm="1">
        <f t="array" ref="Q368:R368">_xlfn.TEXTSPLIT(N368,"/")</f>
        <v>theater</v>
      </c>
      <c r="R368" t="str">
        <v>plays</v>
      </c>
      <c r="S368" s="7">
        <f t="shared" si="22"/>
        <v>40546.25</v>
      </c>
      <c r="T368" s="7">
        <f t="shared" si="23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20"/>
        <v>0.18888888888888888</v>
      </c>
      <c r="P369">
        <f t="shared" si="21"/>
        <v>24.933333333333334</v>
      </c>
      <c r="Q369" t="str" cm="1">
        <f t="array" ref="Q369:R369">_xlfn.TEXTSPLIT(N369,"/")</f>
        <v>theater</v>
      </c>
      <c r="R369" t="str">
        <v>plays</v>
      </c>
      <c r="S369" s="7">
        <f t="shared" si="22"/>
        <v>41930.208333333336</v>
      </c>
      <c r="T369" s="7">
        <f t="shared" si="23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20"/>
        <v>2.7680769230769231</v>
      </c>
      <c r="P370">
        <f t="shared" si="21"/>
        <v>69.873786407766985</v>
      </c>
      <c r="Q370" t="str" cm="1">
        <f t="array" ref="Q370:R370">_xlfn.TEXTSPLIT(N370,"/")</f>
        <v>film &amp; video</v>
      </c>
      <c r="R370" t="str">
        <v>documentary</v>
      </c>
      <c r="S370" s="7">
        <f t="shared" si="22"/>
        <v>40464.208333333336</v>
      </c>
      <c r="T370" s="7">
        <f t="shared" si="23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20"/>
        <v>2.730185185185185</v>
      </c>
      <c r="P371">
        <f t="shared" si="21"/>
        <v>95.733766233766232</v>
      </c>
      <c r="Q371" t="str" cm="1">
        <f t="array" ref="Q371:R371">_xlfn.TEXTSPLIT(N371,"/")</f>
        <v>film &amp; video</v>
      </c>
      <c r="R371" t="str">
        <v>television</v>
      </c>
      <c r="S371" s="7">
        <f t="shared" si="22"/>
        <v>41308.25</v>
      </c>
      <c r="T371" s="7">
        <f t="shared" si="23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20"/>
        <v>1.593633125556545</v>
      </c>
      <c r="P372">
        <f t="shared" si="21"/>
        <v>29.997485752598056</v>
      </c>
      <c r="Q372" t="str" cm="1">
        <f t="array" ref="Q372:R372">_xlfn.TEXTSPLIT(N372,"/")</f>
        <v>theater</v>
      </c>
      <c r="R372" t="str">
        <v>plays</v>
      </c>
      <c r="S372" s="7">
        <f t="shared" si="22"/>
        <v>43570.208333333328</v>
      </c>
      <c r="T372" s="7">
        <f t="shared" si="23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20"/>
        <v>0.67869978858350954</v>
      </c>
      <c r="P373">
        <f t="shared" si="21"/>
        <v>59.011948529411768</v>
      </c>
      <c r="Q373" t="str" cm="1">
        <f t="array" ref="Q373:R373">_xlfn.TEXTSPLIT(N373,"/")</f>
        <v>theater</v>
      </c>
      <c r="R373" t="str">
        <v>plays</v>
      </c>
      <c r="S373" s="7">
        <f t="shared" si="22"/>
        <v>42043.25</v>
      </c>
      <c r="T373" s="7">
        <f t="shared" si="23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20"/>
        <v>15.915555555555555</v>
      </c>
      <c r="P374">
        <f t="shared" si="21"/>
        <v>84.757396449704146</v>
      </c>
      <c r="Q374" t="str" cm="1">
        <f t="array" ref="Q374:R374">_xlfn.TEXTSPLIT(N374,"/")</f>
        <v>film &amp; video</v>
      </c>
      <c r="R374" t="str">
        <v>documentary</v>
      </c>
      <c r="S374" s="7">
        <f t="shared" si="22"/>
        <v>42012.25</v>
      </c>
      <c r="T374" s="7">
        <f t="shared" si="23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20"/>
        <v>7.3018222222222224</v>
      </c>
      <c r="P375">
        <f t="shared" si="21"/>
        <v>78.010921177587846</v>
      </c>
      <c r="Q375" t="str" cm="1">
        <f t="array" ref="Q375:R375">_xlfn.TEXTSPLIT(N375,"/")</f>
        <v>theater</v>
      </c>
      <c r="R375" t="str">
        <v>plays</v>
      </c>
      <c r="S375" s="7">
        <f t="shared" si="22"/>
        <v>42964.208333333328</v>
      </c>
      <c r="T375" s="7">
        <f t="shared" si="23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20"/>
        <v>0.13185782556750297</v>
      </c>
      <c r="P376">
        <f t="shared" si="21"/>
        <v>50.05215419501134</v>
      </c>
      <c r="Q376" t="str" cm="1">
        <f t="array" ref="Q376:R376">_xlfn.TEXTSPLIT(N376,"/")</f>
        <v>film &amp; video</v>
      </c>
      <c r="R376" t="str">
        <v>documentary</v>
      </c>
      <c r="S376" s="7">
        <f t="shared" si="22"/>
        <v>43476.25</v>
      </c>
      <c r="T376" s="7">
        <f t="shared" si="23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20"/>
        <v>0.54777777777777781</v>
      </c>
      <c r="P377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7">
        <f t="shared" si="22"/>
        <v>42293.208333333328</v>
      </c>
      <c r="T377" s="7">
        <f t="shared" si="23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20"/>
        <v>3.6102941176470589</v>
      </c>
      <c r="P378">
        <f t="shared" si="21"/>
        <v>93.702290076335885</v>
      </c>
      <c r="Q378" t="str" cm="1">
        <f t="array" ref="Q378:R378">_xlfn.TEXTSPLIT(N378,"/")</f>
        <v>music</v>
      </c>
      <c r="R378" t="str">
        <v>rock</v>
      </c>
      <c r="S378" s="7">
        <f t="shared" si="22"/>
        <v>41826.208333333336</v>
      </c>
      <c r="T378" s="7">
        <f t="shared" si="23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20"/>
        <v>0.10257545271629778</v>
      </c>
      <c r="P379">
        <f t="shared" si="21"/>
        <v>40.14173228346457</v>
      </c>
      <c r="Q379" t="str" cm="1">
        <f t="array" ref="Q379:R379">_xlfn.TEXTSPLIT(N379,"/")</f>
        <v>theater</v>
      </c>
      <c r="R379" t="str">
        <v>plays</v>
      </c>
      <c r="S379" s="7">
        <f t="shared" si="22"/>
        <v>43760.208333333328</v>
      </c>
      <c r="T379" s="7">
        <f t="shared" si="23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20"/>
        <v>0.13962962962962963</v>
      </c>
      <c r="P380">
        <f t="shared" si="21"/>
        <v>70.090140845070422</v>
      </c>
      <c r="Q380" t="str" cm="1">
        <f t="array" ref="Q380:R380">_xlfn.TEXTSPLIT(N380,"/")</f>
        <v>film &amp; video</v>
      </c>
      <c r="R380" t="str">
        <v>documentary</v>
      </c>
      <c r="S380" s="7">
        <f t="shared" si="22"/>
        <v>43241.208333333328</v>
      </c>
      <c r="T380" s="7">
        <f t="shared" si="23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20"/>
        <v>0.40444444444444444</v>
      </c>
      <c r="P381">
        <f t="shared" si="21"/>
        <v>66.181818181818187</v>
      </c>
      <c r="Q381" t="str" cm="1">
        <f t="array" ref="Q381:R381">_xlfn.TEXTSPLIT(N381,"/")</f>
        <v>theater</v>
      </c>
      <c r="R381" t="str">
        <v>plays</v>
      </c>
      <c r="S381" s="7">
        <f t="shared" si="22"/>
        <v>40843.208333333336</v>
      </c>
      <c r="T381" s="7">
        <f t="shared" si="23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20"/>
        <v>1.6032</v>
      </c>
      <c r="P382">
        <f t="shared" si="21"/>
        <v>47.714285714285715</v>
      </c>
      <c r="Q382" t="str" cm="1">
        <f t="array" ref="Q382:R382">_xlfn.TEXTSPLIT(N382,"/")</f>
        <v>theater</v>
      </c>
      <c r="R382" t="str">
        <v>plays</v>
      </c>
      <c r="S382" s="7">
        <f t="shared" si="22"/>
        <v>41448.208333333336</v>
      </c>
      <c r="T382" s="7">
        <f t="shared" si="23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20"/>
        <v>1.8394339622641509</v>
      </c>
      <c r="P383">
        <f t="shared" si="21"/>
        <v>62.896774193548389</v>
      </c>
      <c r="Q383" t="str" cm="1">
        <f t="array" ref="Q383:R383">_xlfn.TEXTSPLIT(N383,"/")</f>
        <v>theater</v>
      </c>
      <c r="R383" t="str">
        <v>plays</v>
      </c>
      <c r="S383" s="7">
        <f t="shared" si="22"/>
        <v>42163.208333333328</v>
      </c>
      <c r="T383" s="7">
        <f t="shared" si="23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20"/>
        <v>0.63769230769230767</v>
      </c>
      <c r="P384">
        <f t="shared" si="21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7">
        <f t="shared" si="22"/>
        <v>43024.208333333328</v>
      </c>
      <c r="T384" s="7">
        <f t="shared" si="23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20"/>
        <v>2.2538095238095237</v>
      </c>
      <c r="P385">
        <f t="shared" si="21"/>
        <v>75.126984126984127</v>
      </c>
      <c r="Q385" t="str" cm="1">
        <f t="array" ref="Q385:R385">_xlfn.TEXTSPLIT(N385,"/")</f>
        <v>food</v>
      </c>
      <c r="R385" t="str">
        <v>food trucks</v>
      </c>
      <c r="S385" s="7">
        <f t="shared" si="22"/>
        <v>43509.25</v>
      </c>
      <c r="T385" s="7">
        <f t="shared" si="23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si="20"/>
        <v>1.7200961538461539</v>
      </c>
      <c r="P386">
        <f t="shared" si="21"/>
        <v>41.004167534903104</v>
      </c>
      <c r="Q386" t="str" cm="1">
        <f t="array" ref="Q386:R386">_xlfn.TEXTSPLIT(N386,"/")</f>
        <v>film &amp; video</v>
      </c>
      <c r="R386" t="str">
        <v>documentary</v>
      </c>
      <c r="S386" s="7">
        <f t="shared" si="22"/>
        <v>42776.25</v>
      </c>
      <c r="T386" s="7">
        <f t="shared" si="23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ref="O387:O450" si="24">E387/D387</f>
        <v>1.4616709511568124</v>
      </c>
      <c r="P387">
        <f t="shared" ref="P387:P450" si="25">IFERROR(E387/G387,0)</f>
        <v>50.007915567282325</v>
      </c>
      <c r="Q387" t="str" cm="1">
        <f t="array" ref="Q387:R387">_xlfn.TEXTSPLIT(N387,"/")</f>
        <v>publishing</v>
      </c>
      <c r="R387" t="str">
        <v>nonfiction</v>
      </c>
      <c r="S387" s="7">
        <f t="shared" ref="S387:S450" si="26">(((J387/60)/60)/24)+DATE(1970,1,1)</f>
        <v>43553.208333333328</v>
      </c>
      <c r="T387" s="7">
        <f t="shared" ref="T387:T450" si="27">(((K387/60)/60)/24)+DATE(1970,1,1)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24"/>
        <v>0.76423616236162362</v>
      </c>
      <c r="P388">
        <f t="shared" si="25"/>
        <v>96.960674157303373</v>
      </c>
      <c r="Q388" t="str" cm="1">
        <f t="array" ref="Q388:R388">_xlfn.TEXTSPLIT(N388,"/")</f>
        <v>theater</v>
      </c>
      <c r="R388" t="str">
        <v>plays</v>
      </c>
      <c r="S388" s="7">
        <f t="shared" si="26"/>
        <v>40355.208333333336</v>
      </c>
      <c r="T388" s="7">
        <f t="shared" si="27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24"/>
        <v>0.39261467889908258</v>
      </c>
      <c r="P389">
        <f t="shared" si="25"/>
        <v>100.93160377358491</v>
      </c>
      <c r="Q389" t="str" cm="1">
        <f t="array" ref="Q389:R389">_xlfn.TEXTSPLIT(N389,"/")</f>
        <v>technology</v>
      </c>
      <c r="R389" t="str">
        <v>wearables</v>
      </c>
      <c r="S389" s="7">
        <f t="shared" si="26"/>
        <v>41072.208333333336</v>
      </c>
      <c r="T389" s="7">
        <f t="shared" si="27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24"/>
        <v>0.11270034843205574</v>
      </c>
      <c r="P390">
        <f t="shared" si="25"/>
        <v>89.227586206896547</v>
      </c>
      <c r="Q390" t="str" cm="1">
        <f t="array" ref="Q390:R390">_xlfn.TEXTSPLIT(N390,"/")</f>
        <v>music</v>
      </c>
      <c r="R390" t="str">
        <v>indie rock</v>
      </c>
      <c r="S390" s="7">
        <f t="shared" si="26"/>
        <v>40912.25</v>
      </c>
      <c r="T390" s="7">
        <f t="shared" si="27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24"/>
        <v>1.2211084337349398</v>
      </c>
      <c r="P391">
        <f t="shared" si="25"/>
        <v>87.979166666666671</v>
      </c>
      <c r="Q391" t="str" cm="1">
        <f t="array" ref="Q391:R391">_xlfn.TEXTSPLIT(N391,"/")</f>
        <v>theater</v>
      </c>
      <c r="R391" t="str">
        <v>plays</v>
      </c>
      <c r="S391" s="7">
        <f t="shared" si="26"/>
        <v>40479.208333333336</v>
      </c>
      <c r="T391" s="7">
        <f t="shared" si="27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24"/>
        <v>1.8654166666666667</v>
      </c>
      <c r="P392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7">
        <f t="shared" si="26"/>
        <v>41530.208333333336</v>
      </c>
      <c r="T392" s="7">
        <f t="shared" si="27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24"/>
        <v>7.27317880794702E-2</v>
      </c>
      <c r="P393">
        <f t="shared" si="25"/>
        <v>29.09271523178808</v>
      </c>
      <c r="Q393" t="str" cm="1">
        <f t="array" ref="Q393:R393">_xlfn.TEXTSPLIT(N393,"/")</f>
        <v>publishing</v>
      </c>
      <c r="R393" t="str">
        <v>nonfiction</v>
      </c>
      <c r="S393" s="7">
        <f t="shared" si="26"/>
        <v>41653.25</v>
      </c>
      <c r="T393" s="7">
        <f t="shared" si="27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24"/>
        <v>0.65642371234207963</v>
      </c>
      <c r="P394">
        <f t="shared" si="25"/>
        <v>42.006218905472636</v>
      </c>
      <c r="Q394" t="str" cm="1">
        <f t="array" ref="Q394:R394">_xlfn.TEXTSPLIT(N394,"/")</f>
        <v>technology</v>
      </c>
      <c r="R394" t="str">
        <v>wearables</v>
      </c>
      <c r="S394" s="7">
        <f t="shared" si="26"/>
        <v>40549.25</v>
      </c>
      <c r="T394" s="7">
        <f t="shared" si="27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24"/>
        <v>2.2896178343949045</v>
      </c>
      <c r="P395">
        <f t="shared" si="25"/>
        <v>47.004903563255965</v>
      </c>
      <c r="Q395" t="str" cm="1">
        <f t="array" ref="Q395:R395">_xlfn.TEXTSPLIT(N395,"/")</f>
        <v>music</v>
      </c>
      <c r="R395" t="str">
        <v>jazz</v>
      </c>
      <c r="S395" s="7">
        <f t="shared" si="26"/>
        <v>42933.208333333328</v>
      </c>
      <c r="T395" s="7">
        <f t="shared" si="27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24"/>
        <v>4.6937499999999996</v>
      </c>
      <c r="P396">
        <f t="shared" si="25"/>
        <v>110.44117647058823</v>
      </c>
      <c r="Q396" t="str" cm="1">
        <f t="array" ref="Q396:R396">_xlfn.TEXTSPLIT(N396,"/")</f>
        <v>film &amp; video</v>
      </c>
      <c r="R396" t="str">
        <v>documentary</v>
      </c>
      <c r="S396" s="7">
        <f t="shared" si="26"/>
        <v>41484.208333333336</v>
      </c>
      <c r="T396" s="7">
        <f t="shared" si="27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24"/>
        <v>1.3011267605633803</v>
      </c>
      <c r="P397">
        <f t="shared" si="25"/>
        <v>41.990909090909092</v>
      </c>
      <c r="Q397" t="str" cm="1">
        <f t="array" ref="Q397:R397">_xlfn.TEXTSPLIT(N397,"/")</f>
        <v>theater</v>
      </c>
      <c r="R397" t="str">
        <v>plays</v>
      </c>
      <c r="S397" s="7">
        <f t="shared" si="26"/>
        <v>40885.25</v>
      </c>
      <c r="T397" s="7">
        <f t="shared" si="27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24"/>
        <v>1.6705422993492407</v>
      </c>
      <c r="P398">
        <f t="shared" si="25"/>
        <v>48.012468827930178</v>
      </c>
      <c r="Q398" t="str" cm="1">
        <f t="array" ref="Q398:R398">_xlfn.TEXTSPLIT(N398,"/")</f>
        <v>film &amp; video</v>
      </c>
      <c r="R398" t="str">
        <v>drama</v>
      </c>
      <c r="S398" s="7">
        <f t="shared" si="26"/>
        <v>43378.208333333328</v>
      </c>
      <c r="T398" s="7">
        <f t="shared" si="27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24"/>
        <v>1.738641975308642</v>
      </c>
      <c r="P399">
        <f t="shared" si="25"/>
        <v>31.019823788546255</v>
      </c>
      <c r="Q399" t="str" cm="1">
        <f t="array" ref="Q399:R399">_xlfn.TEXTSPLIT(N399,"/")</f>
        <v>music</v>
      </c>
      <c r="R399" t="str">
        <v>rock</v>
      </c>
      <c r="S399" s="7">
        <f t="shared" si="26"/>
        <v>41417.208333333336</v>
      </c>
      <c r="T399" s="7">
        <f t="shared" si="27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24"/>
        <v>7.1776470588235295</v>
      </c>
      <c r="P400">
        <f t="shared" si="25"/>
        <v>99.203252032520325</v>
      </c>
      <c r="Q400" t="str" cm="1">
        <f t="array" ref="Q400:R400">_xlfn.TEXTSPLIT(N400,"/")</f>
        <v>film &amp; video</v>
      </c>
      <c r="R400" t="str">
        <v>animation</v>
      </c>
      <c r="S400" s="7">
        <f t="shared" si="26"/>
        <v>43228.208333333328</v>
      </c>
      <c r="T400" s="7">
        <f t="shared" si="27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24"/>
        <v>0.63850976361767731</v>
      </c>
      <c r="P401">
        <f t="shared" si="25"/>
        <v>66.022316684378325</v>
      </c>
      <c r="Q401" t="str" cm="1">
        <f t="array" ref="Q401:R401">_xlfn.TEXTSPLIT(N401,"/")</f>
        <v>music</v>
      </c>
      <c r="R401" t="str">
        <v>indie rock</v>
      </c>
      <c r="S401" s="7">
        <f t="shared" si="26"/>
        <v>40576.25</v>
      </c>
      <c r="T401" s="7">
        <f t="shared" si="27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24"/>
        <v>0.02</v>
      </c>
      <c r="P402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7">
        <f t="shared" si="26"/>
        <v>41502.208333333336</v>
      </c>
      <c r="T402" s="7">
        <f t="shared" si="27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24"/>
        <v>15.302222222222222</v>
      </c>
      <c r="P403">
        <f t="shared" si="25"/>
        <v>46.060200668896321</v>
      </c>
      <c r="Q403" t="str" cm="1">
        <f t="array" ref="Q403:R403">_xlfn.TEXTSPLIT(N403,"/")</f>
        <v>theater</v>
      </c>
      <c r="R403" t="str">
        <v>plays</v>
      </c>
      <c r="S403" s="7">
        <f t="shared" si="26"/>
        <v>43765.208333333328</v>
      </c>
      <c r="T403" s="7">
        <f t="shared" si="27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24"/>
        <v>0.40356164383561643</v>
      </c>
      <c r="P404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7">
        <f t="shared" si="26"/>
        <v>40914.25</v>
      </c>
      <c r="T404" s="7">
        <f t="shared" si="27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24"/>
        <v>0.86220633299284988</v>
      </c>
      <c r="P405">
        <f t="shared" si="25"/>
        <v>55.99336650082919</v>
      </c>
      <c r="Q405" t="str" cm="1">
        <f t="array" ref="Q405:R405">_xlfn.TEXTSPLIT(N405,"/")</f>
        <v>theater</v>
      </c>
      <c r="R405" t="str">
        <v>plays</v>
      </c>
      <c r="S405" s="7">
        <f t="shared" si="26"/>
        <v>40310.208333333336</v>
      </c>
      <c r="T405" s="7">
        <f t="shared" si="27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24"/>
        <v>3.1558486707566464</v>
      </c>
      <c r="P406">
        <f t="shared" si="25"/>
        <v>68.985695127402778</v>
      </c>
      <c r="Q406" t="str" cm="1">
        <f t="array" ref="Q406:R406">_xlfn.TEXTSPLIT(N406,"/")</f>
        <v>theater</v>
      </c>
      <c r="R406" t="str">
        <v>plays</v>
      </c>
      <c r="S406" s="7">
        <f t="shared" si="26"/>
        <v>43053.25</v>
      </c>
      <c r="T406" s="7">
        <f t="shared" si="27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24"/>
        <v>0.89618243243243245</v>
      </c>
      <c r="P407">
        <f t="shared" si="25"/>
        <v>60.981609195402299</v>
      </c>
      <c r="Q407" t="str" cm="1">
        <f t="array" ref="Q407:R407">_xlfn.TEXTSPLIT(N407,"/")</f>
        <v>theater</v>
      </c>
      <c r="R407" t="str">
        <v>plays</v>
      </c>
      <c r="S407" s="7">
        <f t="shared" si="26"/>
        <v>43255.208333333328</v>
      </c>
      <c r="T407" s="7">
        <f t="shared" si="27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24"/>
        <v>1.8214503816793892</v>
      </c>
      <c r="P408">
        <f t="shared" si="25"/>
        <v>110.98139534883721</v>
      </c>
      <c r="Q408" t="str" cm="1">
        <f t="array" ref="Q408:R408">_xlfn.TEXTSPLIT(N408,"/")</f>
        <v>film &amp; video</v>
      </c>
      <c r="R408" t="str">
        <v>documentary</v>
      </c>
      <c r="S408" s="7">
        <f t="shared" si="26"/>
        <v>41304.25</v>
      </c>
      <c r="T408" s="7">
        <f t="shared" si="27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24"/>
        <v>3.5588235294117645</v>
      </c>
      <c r="P409">
        <f t="shared" si="25"/>
        <v>25</v>
      </c>
      <c r="Q409" t="str" cm="1">
        <f t="array" ref="Q409:R409">_xlfn.TEXTSPLIT(N409,"/")</f>
        <v>theater</v>
      </c>
      <c r="R409" t="str">
        <v>plays</v>
      </c>
      <c r="S409" s="7">
        <f t="shared" si="26"/>
        <v>43751.208333333328</v>
      </c>
      <c r="T409" s="7">
        <f t="shared" si="27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24"/>
        <v>1.3183695652173912</v>
      </c>
      <c r="P410">
        <f t="shared" si="25"/>
        <v>78.759740259740255</v>
      </c>
      <c r="Q410" t="str" cm="1">
        <f t="array" ref="Q410:R410">_xlfn.TEXTSPLIT(N410,"/")</f>
        <v>film &amp; video</v>
      </c>
      <c r="R410" t="str">
        <v>documentary</v>
      </c>
      <c r="S410" s="7">
        <f t="shared" si="26"/>
        <v>42541.208333333328</v>
      </c>
      <c r="T410" s="7">
        <f t="shared" si="27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24"/>
        <v>0.46315634218289087</v>
      </c>
      <c r="P411">
        <f t="shared" si="25"/>
        <v>87.960784313725483</v>
      </c>
      <c r="Q411" t="str" cm="1">
        <f t="array" ref="Q411:R411">_xlfn.TEXTSPLIT(N411,"/")</f>
        <v>music</v>
      </c>
      <c r="R411" t="str">
        <v>rock</v>
      </c>
      <c r="S411" s="7">
        <f t="shared" si="26"/>
        <v>42843.208333333328</v>
      </c>
      <c r="T411" s="7">
        <f t="shared" si="27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24"/>
        <v>0.36132726089785294</v>
      </c>
      <c r="P412">
        <f t="shared" si="25"/>
        <v>49.987398739873989</v>
      </c>
      <c r="Q412" t="str" cm="1">
        <f t="array" ref="Q412:R412">_xlfn.TEXTSPLIT(N412,"/")</f>
        <v>games</v>
      </c>
      <c r="R412" t="str">
        <v>mobile games</v>
      </c>
      <c r="S412" s="7">
        <f t="shared" si="26"/>
        <v>42122.208333333328</v>
      </c>
      <c r="T412" s="7">
        <f t="shared" si="27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24"/>
        <v>1.0462820512820512</v>
      </c>
      <c r="P413">
        <f t="shared" si="25"/>
        <v>99.524390243902445</v>
      </c>
      <c r="Q413" t="str" cm="1">
        <f t="array" ref="Q413:R413">_xlfn.TEXTSPLIT(N413,"/")</f>
        <v>theater</v>
      </c>
      <c r="R413" t="str">
        <v>plays</v>
      </c>
      <c r="S413" s="7">
        <f t="shared" si="26"/>
        <v>42884.208333333328</v>
      </c>
      <c r="T413" s="7">
        <f t="shared" si="27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24"/>
        <v>6.6885714285714286</v>
      </c>
      <c r="P414">
        <f t="shared" si="25"/>
        <v>104.82089552238806</v>
      </c>
      <c r="Q414" t="str" cm="1">
        <f t="array" ref="Q414:R414">_xlfn.TEXTSPLIT(N414,"/")</f>
        <v>publishing</v>
      </c>
      <c r="R414" t="str">
        <v>fiction</v>
      </c>
      <c r="S414" s="7">
        <f t="shared" si="26"/>
        <v>41642.25</v>
      </c>
      <c r="T414" s="7">
        <f t="shared" si="27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24"/>
        <v>0.62072823218997364</v>
      </c>
      <c r="P415">
        <f t="shared" si="25"/>
        <v>108.01469237832875</v>
      </c>
      <c r="Q415" t="str" cm="1">
        <f t="array" ref="Q415:R415">_xlfn.TEXTSPLIT(N415,"/")</f>
        <v>film &amp; video</v>
      </c>
      <c r="R415" t="str">
        <v>animation</v>
      </c>
      <c r="S415" s="7">
        <f t="shared" si="26"/>
        <v>43431.25</v>
      </c>
      <c r="T415" s="7">
        <f t="shared" si="27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24"/>
        <v>0.84699787460148779</v>
      </c>
      <c r="P416">
        <f t="shared" si="25"/>
        <v>28.998544660724033</v>
      </c>
      <c r="Q416" t="str" cm="1">
        <f t="array" ref="Q416:R416">_xlfn.TEXTSPLIT(N416,"/")</f>
        <v>food</v>
      </c>
      <c r="R416" t="str">
        <v>food trucks</v>
      </c>
      <c r="S416" s="7">
        <f t="shared" si="26"/>
        <v>40288.208333333336</v>
      </c>
      <c r="T416" s="7">
        <f t="shared" si="27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24"/>
        <v>0.11059030837004405</v>
      </c>
      <c r="P417">
        <f t="shared" si="25"/>
        <v>30.028708133971293</v>
      </c>
      <c r="Q417" t="str" cm="1">
        <f t="array" ref="Q417:R417">_xlfn.TEXTSPLIT(N417,"/")</f>
        <v>theater</v>
      </c>
      <c r="R417" t="str">
        <v>plays</v>
      </c>
      <c r="S417" s="7">
        <f t="shared" si="26"/>
        <v>40921.25</v>
      </c>
      <c r="T417" s="7">
        <f t="shared" si="27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24"/>
        <v>0.43838781575037145</v>
      </c>
      <c r="P418">
        <f t="shared" si="25"/>
        <v>41.005559416261292</v>
      </c>
      <c r="Q418" t="str" cm="1">
        <f t="array" ref="Q418:R418">_xlfn.TEXTSPLIT(N418,"/")</f>
        <v>film &amp; video</v>
      </c>
      <c r="R418" t="str">
        <v>documentary</v>
      </c>
      <c r="S418" s="7">
        <f t="shared" si="26"/>
        <v>40560.25</v>
      </c>
      <c r="T418" s="7">
        <f t="shared" si="27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24"/>
        <v>0.55470588235294116</v>
      </c>
      <c r="P419">
        <f t="shared" si="25"/>
        <v>62.866666666666667</v>
      </c>
      <c r="Q419" t="str" cm="1">
        <f t="array" ref="Q419:R419">_xlfn.TEXTSPLIT(N419,"/")</f>
        <v>theater</v>
      </c>
      <c r="R419" t="str">
        <v>plays</v>
      </c>
      <c r="S419" s="7">
        <f t="shared" si="26"/>
        <v>43407.208333333328</v>
      </c>
      <c r="T419" s="7">
        <f t="shared" si="27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24"/>
        <v>0.57399511301160655</v>
      </c>
      <c r="P420">
        <f t="shared" si="25"/>
        <v>47.005002501250623</v>
      </c>
      <c r="Q420" t="str" cm="1">
        <f t="array" ref="Q420:R420">_xlfn.TEXTSPLIT(N420,"/")</f>
        <v>film &amp; video</v>
      </c>
      <c r="R420" t="str">
        <v>documentary</v>
      </c>
      <c r="S420" s="7">
        <f t="shared" si="26"/>
        <v>41035.208333333336</v>
      </c>
      <c r="T420" s="7">
        <f t="shared" si="27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24"/>
        <v>1.2343497363796134</v>
      </c>
      <c r="P421">
        <f t="shared" si="25"/>
        <v>26.997693638285604</v>
      </c>
      <c r="Q421" t="str" cm="1">
        <f t="array" ref="Q421:R421">_xlfn.TEXTSPLIT(N421,"/")</f>
        <v>technology</v>
      </c>
      <c r="R421" t="str">
        <v>web</v>
      </c>
      <c r="S421" s="7">
        <f t="shared" si="26"/>
        <v>40899.25</v>
      </c>
      <c r="T421" s="7">
        <f t="shared" si="27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24"/>
        <v>1.2846</v>
      </c>
      <c r="P422">
        <f t="shared" si="25"/>
        <v>68.329787234042556</v>
      </c>
      <c r="Q422" t="str" cm="1">
        <f t="array" ref="Q422:R422">_xlfn.TEXTSPLIT(N422,"/")</f>
        <v>theater</v>
      </c>
      <c r="R422" t="str">
        <v>plays</v>
      </c>
      <c r="S422" s="7">
        <f t="shared" si="26"/>
        <v>42911.208333333328</v>
      </c>
      <c r="T422" s="7">
        <f t="shared" si="27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24"/>
        <v>0.63989361702127656</v>
      </c>
      <c r="P423">
        <f t="shared" si="25"/>
        <v>50.974576271186443</v>
      </c>
      <c r="Q423" t="str" cm="1">
        <f t="array" ref="Q423:R423">_xlfn.TEXTSPLIT(N423,"/")</f>
        <v>technology</v>
      </c>
      <c r="R423" t="str">
        <v>wearables</v>
      </c>
      <c r="S423" s="7">
        <f t="shared" si="26"/>
        <v>42915.208333333328</v>
      </c>
      <c r="T423" s="7">
        <f t="shared" si="27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24"/>
        <v>1.2729885057471264</v>
      </c>
      <c r="P424">
        <f t="shared" si="25"/>
        <v>54.024390243902438</v>
      </c>
      <c r="Q424" t="str" cm="1">
        <f t="array" ref="Q424:R424">_xlfn.TEXTSPLIT(N424,"/")</f>
        <v>theater</v>
      </c>
      <c r="R424" t="str">
        <v>plays</v>
      </c>
      <c r="S424" s="7">
        <f t="shared" si="26"/>
        <v>40285.208333333336</v>
      </c>
      <c r="T424" s="7">
        <f t="shared" si="27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24"/>
        <v>0.10638024357239513</v>
      </c>
      <c r="P425">
        <f t="shared" si="25"/>
        <v>97.055555555555557</v>
      </c>
      <c r="Q425" t="str" cm="1">
        <f t="array" ref="Q425:R425">_xlfn.TEXTSPLIT(N425,"/")</f>
        <v>food</v>
      </c>
      <c r="R425" t="str">
        <v>food trucks</v>
      </c>
      <c r="S425" s="7">
        <f t="shared" si="26"/>
        <v>40808.208333333336</v>
      </c>
      <c r="T425" s="7">
        <f t="shared" si="27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24"/>
        <v>0.40470588235294119</v>
      </c>
      <c r="P426">
        <f t="shared" si="25"/>
        <v>24.867469879518072</v>
      </c>
      <c r="Q426" t="str" cm="1">
        <f t="array" ref="Q426:R426">_xlfn.TEXTSPLIT(N426,"/")</f>
        <v>music</v>
      </c>
      <c r="R426" t="str">
        <v>indie rock</v>
      </c>
      <c r="S426" s="7">
        <f t="shared" si="26"/>
        <v>43208.208333333328</v>
      </c>
      <c r="T426" s="7">
        <f t="shared" si="27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24"/>
        <v>2.8766666666666665</v>
      </c>
      <c r="P427">
        <f t="shared" si="25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7">
        <f t="shared" si="26"/>
        <v>42213.208333333328</v>
      </c>
      <c r="T427" s="7">
        <f t="shared" si="27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24"/>
        <v>5.7294444444444448</v>
      </c>
      <c r="P428">
        <f t="shared" si="25"/>
        <v>47.091324200913242</v>
      </c>
      <c r="Q428" t="str" cm="1">
        <f t="array" ref="Q428:R428">_xlfn.TEXTSPLIT(N428,"/")</f>
        <v>theater</v>
      </c>
      <c r="R428" t="str">
        <v>plays</v>
      </c>
      <c r="S428" s="7">
        <f t="shared" si="26"/>
        <v>41332.25</v>
      </c>
      <c r="T428" s="7">
        <f t="shared" si="27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24"/>
        <v>1.1290429799426933</v>
      </c>
      <c r="P429">
        <f t="shared" si="25"/>
        <v>77.996041171813147</v>
      </c>
      <c r="Q429" t="str" cm="1">
        <f t="array" ref="Q429:R429">_xlfn.TEXTSPLIT(N429,"/")</f>
        <v>theater</v>
      </c>
      <c r="R429" t="str">
        <v>plays</v>
      </c>
      <c r="S429" s="7">
        <f t="shared" si="26"/>
        <v>41895.208333333336</v>
      </c>
      <c r="T429" s="7">
        <f t="shared" si="27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24"/>
        <v>0.46387573964497042</v>
      </c>
      <c r="P430">
        <f t="shared" si="25"/>
        <v>62.967871485943775</v>
      </c>
      <c r="Q430" t="str" cm="1">
        <f t="array" ref="Q430:R430">_xlfn.TEXTSPLIT(N430,"/")</f>
        <v>film &amp; video</v>
      </c>
      <c r="R430" t="str">
        <v>animation</v>
      </c>
      <c r="S430" s="7">
        <f t="shared" si="26"/>
        <v>40585.25</v>
      </c>
      <c r="T430" s="7">
        <f t="shared" si="27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24"/>
        <v>0.90675916230366493</v>
      </c>
      <c r="P431">
        <f t="shared" si="25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7">
        <f t="shared" si="26"/>
        <v>41680.25</v>
      </c>
      <c r="T431" s="7">
        <f t="shared" si="27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24"/>
        <v>0.67740740740740746</v>
      </c>
      <c r="P432">
        <f t="shared" si="25"/>
        <v>65.321428571428569</v>
      </c>
      <c r="Q432" t="str" cm="1">
        <f t="array" ref="Q432:R432">_xlfn.TEXTSPLIT(N432,"/")</f>
        <v>theater</v>
      </c>
      <c r="R432" t="str">
        <v>plays</v>
      </c>
      <c r="S432" s="7">
        <f t="shared" si="26"/>
        <v>43737.208333333328</v>
      </c>
      <c r="T432" s="7">
        <f t="shared" si="27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24"/>
        <v>1.9249019607843136</v>
      </c>
      <c r="P433">
        <f t="shared" si="25"/>
        <v>104.43617021276596</v>
      </c>
      <c r="Q433" t="str" cm="1">
        <f t="array" ref="Q433:R433">_xlfn.TEXTSPLIT(N433,"/")</f>
        <v>theater</v>
      </c>
      <c r="R433" t="str">
        <v>plays</v>
      </c>
      <c r="S433" s="7">
        <f t="shared" si="26"/>
        <v>43273.208333333328</v>
      </c>
      <c r="T433" s="7">
        <f t="shared" si="27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24"/>
        <v>0.82714285714285718</v>
      </c>
      <c r="P434">
        <f t="shared" si="25"/>
        <v>69.989010989010993</v>
      </c>
      <c r="Q434" t="str" cm="1">
        <f t="array" ref="Q434:R434">_xlfn.TEXTSPLIT(N434,"/")</f>
        <v>theater</v>
      </c>
      <c r="R434" t="str">
        <v>plays</v>
      </c>
      <c r="S434" s="7">
        <f t="shared" si="26"/>
        <v>41761.208333333336</v>
      </c>
      <c r="T434" s="7">
        <f t="shared" si="27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24"/>
        <v>0.54163920922570019</v>
      </c>
      <c r="P435">
        <f t="shared" si="25"/>
        <v>83.023989898989896</v>
      </c>
      <c r="Q435" t="str" cm="1">
        <f t="array" ref="Q435:R435">_xlfn.TEXTSPLIT(N435,"/")</f>
        <v>film &amp; video</v>
      </c>
      <c r="R435" t="str">
        <v>documentary</v>
      </c>
      <c r="S435" s="7">
        <f t="shared" si="26"/>
        <v>41603.25</v>
      </c>
      <c r="T435" s="7">
        <f t="shared" si="27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24"/>
        <v>0.16722222222222222</v>
      </c>
      <c r="P436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7">
        <f t="shared" si="26"/>
        <v>42705.25</v>
      </c>
      <c r="T436" s="7">
        <f t="shared" si="27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24"/>
        <v>1.168766404199475</v>
      </c>
      <c r="P437">
        <f t="shared" si="25"/>
        <v>103.98131932282546</v>
      </c>
      <c r="Q437" t="str" cm="1">
        <f t="array" ref="Q437:R437">_xlfn.TEXTSPLIT(N437,"/")</f>
        <v>theater</v>
      </c>
      <c r="R437" t="str">
        <v>plays</v>
      </c>
      <c r="S437" s="7">
        <f t="shared" si="26"/>
        <v>41988.25</v>
      </c>
      <c r="T437" s="7">
        <f t="shared" si="27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24"/>
        <v>10.521538461538462</v>
      </c>
      <c r="P438">
        <f t="shared" si="25"/>
        <v>54.931726907630519</v>
      </c>
      <c r="Q438" t="str" cm="1">
        <f t="array" ref="Q438:R438">_xlfn.TEXTSPLIT(N438,"/")</f>
        <v>music</v>
      </c>
      <c r="R438" t="str">
        <v>jazz</v>
      </c>
      <c r="S438" s="7">
        <f t="shared" si="26"/>
        <v>43575.208333333328</v>
      </c>
      <c r="T438" s="7">
        <f t="shared" si="27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24"/>
        <v>1.2307407407407407</v>
      </c>
      <c r="P439">
        <f t="shared" si="25"/>
        <v>51.921875</v>
      </c>
      <c r="Q439" t="str" cm="1">
        <f t="array" ref="Q439:R439">_xlfn.TEXTSPLIT(N439,"/")</f>
        <v>film &amp; video</v>
      </c>
      <c r="R439" t="str">
        <v>animation</v>
      </c>
      <c r="S439" s="7">
        <f t="shared" si="26"/>
        <v>42260.208333333328</v>
      </c>
      <c r="T439" s="7">
        <f t="shared" si="27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24"/>
        <v>1.7863855421686747</v>
      </c>
      <c r="P440">
        <f t="shared" si="25"/>
        <v>60.02834008097166</v>
      </c>
      <c r="Q440" t="str" cm="1">
        <f t="array" ref="Q440:R440">_xlfn.TEXTSPLIT(N440,"/")</f>
        <v>theater</v>
      </c>
      <c r="R440" t="str">
        <v>plays</v>
      </c>
      <c r="S440" s="7">
        <f t="shared" si="26"/>
        <v>41337.25</v>
      </c>
      <c r="T440" s="7">
        <f t="shared" si="27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24"/>
        <v>3.5528169014084505</v>
      </c>
      <c r="P441">
        <f t="shared" si="25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7">
        <f t="shared" si="26"/>
        <v>42680.208333333328</v>
      </c>
      <c r="T441" s="7">
        <f t="shared" si="27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24"/>
        <v>1.6190634146341463</v>
      </c>
      <c r="P442">
        <f t="shared" si="25"/>
        <v>53.003513254551258</v>
      </c>
      <c r="Q442" t="str" cm="1">
        <f t="array" ref="Q442:R442">_xlfn.TEXTSPLIT(N442,"/")</f>
        <v>film &amp; video</v>
      </c>
      <c r="R442" t="str">
        <v>television</v>
      </c>
      <c r="S442" s="7">
        <f t="shared" si="26"/>
        <v>42916.208333333328</v>
      </c>
      <c r="T442" s="7">
        <f t="shared" si="27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24"/>
        <v>0.24914285714285714</v>
      </c>
      <c r="P443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7">
        <f t="shared" si="26"/>
        <v>41025.208333333336</v>
      </c>
      <c r="T443" s="7">
        <f t="shared" si="27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24"/>
        <v>1.9872222222222222</v>
      </c>
      <c r="P444">
        <f t="shared" si="25"/>
        <v>75.04195804195804</v>
      </c>
      <c r="Q444" t="str" cm="1">
        <f t="array" ref="Q444:R444">_xlfn.TEXTSPLIT(N444,"/")</f>
        <v>theater</v>
      </c>
      <c r="R444" t="str">
        <v>plays</v>
      </c>
      <c r="S444" s="7">
        <f t="shared" si="26"/>
        <v>42980.208333333328</v>
      </c>
      <c r="T444" s="7">
        <f t="shared" si="27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24"/>
        <v>0.34752688172043011</v>
      </c>
      <c r="P445">
        <f t="shared" si="25"/>
        <v>35.911111111111111</v>
      </c>
      <c r="Q445" t="str" cm="1">
        <f t="array" ref="Q445:R445">_xlfn.TEXTSPLIT(N445,"/")</f>
        <v>theater</v>
      </c>
      <c r="R445" t="str">
        <v>plays</v>
      </c>
      <c r="S445" s="7">
        <f t="shared" si="26"/>
        <v>40451.208333333336</v>
      </c>
      <c r="T445" s="7">
        <f t="shared" si="27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24"/>
        <v>1.7641935483870967</v>
      </c>
      <c r="P446">
        <f t="shared" si="25"/>
        <v>36.952702702702702</v>
      </c>
      <c r="Q446" t="str" cm="1">
        <f t="array" ref="Q446:R446">_xlfn.TEXTSPLIT(N446,"/")</f>
        <v>music</v>
      </c>
      <c r="R446" t="str">
        <v>indie rock</v>
      </c>
      <c r="S446" s="7">
        <f t="shared" si="26"/>
        <v>40748.208333333336</v>
      </c>
      <c r="T446" s="7">
        <f t="shared" si="27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24"/>
        <v>5.1138095238095236</v>
      </c>
      <c r="P447">
        <f t="shared" si="25"/>
        <v>63.170588235294119</v>
      </c>
      <c r="Q447" t="str" cm="1">
        <f t="array" ref="Q447:R447">_xlfn.TEXTSPLIT(N447,"/")</f>
        <v>theater</v>
      </c>
      <c r="R447" t="str">
        <v>plays</v>
      </c>
      <c r="S447" s="7">
        <f t="shared" si="26"/>
        <v>40515.25</v>
      </c>
      <c r="T447" s="7">
        <f t="shared" si="27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24"/>
        <v>0.82044117647058823</v>
      </c>
      <c r="P448">
        <f t="shared" si="25"/>
        <v>29.99462365591398</v>
      </c>
      <c r="Q448" t="str" cm="1">
        <f t="array" ref="Q448:R448">_xlfn.TEXTSPLIT(N448,"/")</f>
        <v>technology</v>
      </c>
      <c r="R448" t="str">
        <v>wearables</v>
      </c>
      <c r="S448" s="7">
        <f t="shared" si="26"/>
        <v>41261.25</v>
      </c>
      <c r="T448" s="7">
        <f t="shared" si="27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24"/>
        <v>0.24326030927835052</v>
      </c>
      <c r="P449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7">
        <f t="shared" si="26"/>
        <v>43088.25</v>
      </c>
      <c r="T449" s="7">
        <f t="shared" si="27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si="24"/>
        <v>0.50482758620689661</v>
      </c>
      <c r="P450">
        <f t="shared" si="25"/>
        <v>75.014876033057845</v>
      </c>
      <c r="Q450" t="str" cm="1">
        <f t="array" ref="Q450:R450">_xlfn.TEXTSPLIT(N450,"/")</f>
        <v>games</v>
      </c>
      <c r="R450" t="str">
        <v>video games</v>
      </c>
      <c r="S450" s="7">
        <f t="shared" si="26"/>
        <v>41378.208333333336</v>
      </c>
      <c r="T450" s="7">
        <f t="shared" si="27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ref="O451:O514" si="28">E451/D451</f>
        <v>9.67</v>
      </c>
      <c r="P451">
        <f t="shared" ref="P451:P514" si="29">IFERROR(E451/G451,0)</f>
        <v>101.19767441860465</v>
      </c>
      <c r="Q451" t="str" cm="1">
        <f t="array" ref="Q451:R451">_xlfn.TEXTSPLIT(N451,"/")</f>
        <v>games</v>
      </c>
      <c r="R451" t="str">
        <v>video games</v>
      </c>
      <c r="S451" s="7">
        <f t="shared" ref="S451:S514" si="30">(((J451/60)/60)/24)+DATE(1970,1,1)</f>
        <v>43530.25</v>
      </c>
      <c r="T451" s="7">
        <f t="shared" ref="T451:T514" si="31">(((K451/60)/60)/24)+DATE(1970,1,1)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28"/>
        <v>0.04</v>
      </c>
      <c r="P452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7">
        <f t="shared" si="30"/>
        <v>43394.208333333328</v>
      </c>
      <c r="T452" s="7">
        <f t="shared" si="31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28"/>
        <v>1.2284501347708894</v>
      </c>
      <c r="P453">
        <f t="shared" si="29"/>
        <v>29.001272669424118</v>
      </c>
      <c r="Q453" t="str" cm="1">
        <f t="array" ref="Q453:R453">_xlfn.TEXTSPLIT(N453,"/")</f>
        <v>music</v>
      </c>
      <c r="R453" t="str">
        <v>rock</v>
      </c>
      <c r="S453" s="7">
        <f t="shared" si="30"/>
        <v>42935.208333333328</v>
      </c>
      <c r="T453" s="7">
        <f t="shared" si="31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28"/>
        <v>0.63437500000000002</v>
      </c>
      <c r="P454">
        <f t="shared" si="29"/>
        <v>98.225806451612897</v>
      </c>
      <c r="Q454" t="str" cm="1">
        <f t="array" ref="Q454:R454">_xlfn.TEXTSPLIT(N454,"/")</f>
        <v>film &amp; video</v>
      </c>
      <c r="R454" t="str">
        <v>drama</v>
      </c>
      <c r="S454" s="7">
        <f t="shared" si="30"/>
        <v>40365.208333333336</v>
      </c>
      <c r="T454" s="7">
        <f t="shared" si="31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28"/>
        <v>0.56331688596491225</v>
      </c>
      <c r="P455">
        <f t="shared" si="29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7">
        <f t="shared" si="30"/>
        <v>42705.25</v>
      </c>
      <c r="T455" s="7">
        <f t="shared" si="31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28"/>
        <v>0.44074999999999998</v>
      </c>
      <c r="P456">
        <f t="shared" si="29"/>
        <v>45.205128205128204</v>
      </c>
      <c r="Q456" t="str" cm="1">
        <f t="array" ref="Q456:R456">_xlfn.TEXTSPLIT(N456,"/")</f>
        <v>film &amp; video</v>
      </c>
      <c r="R456" t="str">
        <v>drama</v>
      </c>
      <c r="S456" s="7">
        <f t="shared" si="30"/>
        <v>41568.208333333336</v>
      </c>
      <c r="T456" s="7">
        <f t="shared" si="31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28"/>
        <v>1.1837253218884121</v>
      </c>
      <c r="P457">
        <f t="shared" si="29"/>
        <v>37.001341561577675</v>
      </c>
      <c r="Q457" t="str" cm="1">
        <f t="array" ref="Q457:R457">_xlfn.TEXTSPLIT(N457,"/")</f>
        <v>theater</v>
      </c>
      <c r="R457" t="str">
        <v>plays</v>
      </c>
      <c r="S457" s="7">
        <f t="shared" si="30"/>
        <v>40809.208333333336</v>
      </c>
      <c r="T457" s="7">
        <f t="shared" si="31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28"/>
        <v>1.041243169398907</v>
      </c>
      <c r="P458">
        <f t="shared" si="29"/>
        <v>94.976947040498445</v>
      </c>
      <c r="Q458" t="str" cm="1">
        <f t="array" ref="Q458:R458">_xlfn.TEXTSPLIT(N458,"/")</f>
        <v>music</v>
      </c>
      <c r="R458" t="str">
        <v>indie rock</v>
      </c>
      <c r="S458" s="7">
        <f t="shared" si="30"/>
        <v>43141.25</v>
      </c>
      <c r="T458" s="7">
        <f t="shared" si="31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28"/>
        <v>0.26640000000000003</v>
      </c>
      <c r="P459">
        <f t="shared" si="29"/>
        <v>28.956521739130434</v>
      </c>
      <c r="Q459" t="str" cm="1">
        <f t="array" ref="Q459:R459">_xlfn.TEXTSPLIT(N459,"/")</f>
        <v>theater</v>
      </c>
      <c r="R459" t="str">
        <v>plays</v>
      </c>
      <c r="S459" s="7">
        <f t="shared" si="30"/>
        <v>42657.208333333328</v>
      </c>
      <c r="T459" s="7">
        <f t="shared" si="31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28"/>
        <v>3.5120118343195266</v>
      </c>
      <c r="P460">
        <f t="shared" si="29"/>
        <v>55.993396226415094</v>
      </c>
      <c r="Q460" t="str" cm="1">
        <f t="array" ref="Q460:R460">_xlfn.TEXTSPLIT(N460,"/")</f>
        <v>theater</v>
      </c>
      <c r="R460" t="str">
        <v>plays</v>
      </c>
      <c r="S460" s="7">
        <f t="shared" si="30"/>
        <v>40265.208333333336</v>
      </c>
      <c r="T460" s="7">
        <f t="shared" si="31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28"/>
        <v>0.90063492063492068</v>
      </c>
      <c r="P461">
        <f t="shared" si="29"/>
        <v>54.038095238095238</v>
      </c>
      <c r="Q461" t="str" cm="1">
        <f t="array" ref="Q461:R461">_xlfn.TEXTSPLIT(N461,"/")</f>
        <v>film &amp; video</v>
      </c>
      <c r="R461" t="str">
        <v>documentary</v>
      </c>
      <c r="S461" s="7">
        <f t="shared" si="30"/>
        <v>42001.25</v>
      </c>
      <c r="T461" s="7">
        <f t="shared" si="31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28"/>
        <v>1.7162500000000001</v>
      </c>
      <c r="P462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7">
        <f t="shared" si="30"/>
        <v>40399.208333333336</v>
      </c>
      <c r="T462" s="7">
        <f t="shared" si="31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28"/>
        <v>1.4104655870445344</v>
      </c>
      <c r="P463">
        <f t="shared" si="29"/>
        <v>66.997115384615384</v>
      </c>
      <c r="Q463" t="str" cm="1">
        <f t="array" ref="Q463:R463">_xlfn.TEXTSPLIT(N463,"/")</f>
        <v>film &amp; video</v>
      </c>
      <c r="R463" t="str">
        <v>drama</v>
      </c>
      <c r="S463" s="7">
        <f t="shared" si="30"/>
        <v>41757.208333333336</v>
      </c>
      <c r="T463" s="7">
        <f t="shared" si="31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28"/>
        <v>0.30579449152542371</v>
      </c>
      <c r="P464">
        <f t="shared" si="29"/>
        <v>107.91401869158878</v>
      </c>
      <c r="Q464" t="str" cm="1">
        <f t="array" ref="Q464:R464">_xlfn.TEXTSPLIT(N464,"/")</f>
        <v>games</v>
      </c>
      <c r="R464" t="str">
        <v>mobile games</v>
      </c>
      <c r="S464" s="7">
        <f t="shared" si="30"/>
        <v>41304.25</v>
      </c>
      <c r="T464" s="7">
        <f t="shared" si="31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28"/>
        <v>1.0816455696202532</v>
      </c>
      <c r="P465">
        <f t="shared" si="29"/>
        <v>69.009501187648453</v>
      </c>
      <c r="Q465" t="str" cm="1">
        <f t="array" ref="Q465:R465">_xlfn.TEXTSPLIT(N465,"/")</f>
        <v>film &amp; video</v>
      </c>
      <c r="R465" t="str">
        <v>animation</v>
      </c>
      <c r="S465" s="7">
        <f t="shared" si="30"/>
        <v>41639.25</v>
      </c>
      <c r="T465" s="7">
        <f t="shared" si="31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28"/>
        <v>1.3345505617977529</v>
      </c>
      <c r="P466">
        <f t="shared" si="29"/>
        <v>39.006568144499177</v>
      </c>
      <c r="Q466" t="str" cm="1">
        <f t="array" ref="Q466:R466">_xlfn.TEXTSPLIT(N466,"/")</f>
        <v>theater</v>
      </c>
      <c r="R466" t="str">
        <v>plays</v>
      </c>
      <c r="S466" s="7">
        <f t="shared" si="30"/>
        <v>43142.25</v>
      </c>
      <c r="T466" s="7">
        <f t="shared" si="31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28"/>
        <v>1.8785106382978722</v>
      </c>
      <c r="P467">
        <f t="shared" si="29"/>
        <v>110.3625</v>
      </c>
      <c r="Q467" t="str" cm="1">
        <f t="array" ref="Q467:R467">_xlfn.TEXTSPLIT(N467,"/")</f>
        <v>publishing</v>
      </c>
      <c r="R467" t="str">
        <v>translations</v>
      </c>
      <c r="S467" s="7">
        <f t="shared" si="30"/>
        <v>43127.25</v>
      </c>
      <c r="T467" s="7">
        <f t="shared" si="31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28"/>
        <v>3.32</v>
      </c>
      <c r="P468">
        <f t="shared" si="29"/>
        <v>94.857142857142861</v>
      </c>
      <c r="Q468" t="str" cm="1">
        <f t="array" ref="Q468:R468">_xlfn.TEXTSPLIT(N468,"/")</f>
        <v>technology</v>
      </c>
      <c r="R468" t="str">
        <v>wearables</v>
      </c>
      <c r="S468" s="7">
        <f t="shared" si="30"/>
        <v>41409.208333333336</v>
      </c>
      <c r="T468" s="7">
        <f t="shared" si="31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28"/>
        <v>5.7521428571428572</v>
      </c>
      <c r="P469">
        <f t="shared" si="29"/>
        <v>57.935251798561154</v>
      </c>
      <c r="Q469" t="str" cm="1">
        <f t="array" ref="Q469:R469">_xlfn.TEXTSPLIT(N469,"/")</f>
        <v>technology</v>
      </c>
      <c r="R469" t="str">
        <v>web</v>
      </c>
      <c r="S469" s="7">
        <f t="shared" si="30"/>
        <v>42331.25</v>
      </c>
      <c r="T469" s="7">
        <f t="shared" si="31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28"/>
        <v>0.40500000000000003</v>
      </c>
      <c r="P470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7">
        <f t="shared" si="30"/>
        <v>43569.208333333328</v>
      </c>
      <c r="T470" s="7">
        <f t="shared" si="31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28"/>
        <v>1.8442857142857143</v>
      </c>
      <c r="P471">
        <f t="shared" si="29"/>
        <v>64.95597484276729</v>
      </c>
      <c r="Q471" t="str" cm="1">
        <f t="array" ref="Q471:R471">_xlfn.TEXTSPLIT(N471,"/")</f>
        <v>film &amp; video</v>
      </c>
      <c r="R471" t="str">
        <v>drama</v>
      </c>
      <c r="S471" s="7">
        <f t="shared" si="30"/>
        <v>42142.208333333328</v>
      </c>
      <c r="T471" s="7">
        <f t="shared" si="31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28"/>
        <v>2.8580555555555556</v>
      </c>
      <c r="P472">
        <f t="shared" si="29"/>
        <v>27.00524934383202</v>
      </c>
      <c r="Q472" t="str" cm="1">
        <f t="array" ref="Q472:R472">_xlfn.TEXTSPLIT(N472,"/")</f>
        <v>technology</v>
      </c>
      <c r="R472" t="str">
        <v>wearables</v>
      </c>
      <c r="S472" s="7">
        <f t="shared" si="30"/>
        <v>42716.25</v>
      </c>
      <c r="T472" s="7">
        <f t="shared" si="31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28"/>
        <v>3.19</v>
      </c>
      <c r="P473">
        <f t="shared" si="29"/>
        <v>50.97422680412371</v>
      </c>
      <c r="Q473" t="str" cm="1">
        <f t="array" ref="Q473:R473">_xlfn.TEXTSPLIT(N473,"/")</f>
        <v>food</v>
      </c>
      <c r="R473" t="str">
        <v>food trucks</v>
      </c>
      <c r="S473" s="7">
        <f t="shared" si="30"/>
        <v>41031.208333333336</v>
      </c>
      <c r="T473" s="7">
        <f t="shared" si="31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28"/>
        <v>0.39234070221066319</v>
      </c>
      <c r="P474">
        <f t="shared" si="29"/>
        <v>104.94260869565217</v>
      </c>
      <c r="Q474" t="str" cm="1">
        <f t="array" ref="Q474:R474">_xlfn.TEXTSPLIT(N474,"/")</f>
        <v>music</v>
      </c>
      <c r="R474" t="str">
        <v>rock</v>
      </c>
      <c r="S474" s="7">
        <f t="shared" si="30"/>
        <v>43535.208333333328</v>
      </c>
      <c r="T474" s="7">
        <f t="shared" si="31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28"/>
        <v>1.7814000000000001</v>
      </c>
      <c r="P475">
        <f t="shared" si="29"/>
        <v>84.028301886792448</v>
      </c>
      <c r="Q475" t="str" cm="1">
        <f t="array" ref="Q475:R475">_xlfn.TEXTSPLIT(N475,"/")</f>
        <v>music</v>
      </c>
      <c r="R475" t="str">
        <v>electric music</v>
      </c>
      <c r="S475" s="7">
        <f t="shared" si="30"/>
        <v>43277.208333333328</v>
      </c>
      <c r="T475" s="7">
        <f t="shared" si="31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28"/>
        <v>3.6515</v>
      </c>
      <c r="P476">
        <f t="shared" si="29"/>
        <v>102.85915492957747</v>
      </c>
      <c r="Q476" t="str" cm="1">
        <f t="array" ref="Q476:R476">_xlfn.TEXTSPLIT(N476,"/")</f>
        <v>film &amp; video</v>
      </c>
      <c r="R476" t="str">
        <v>television</v>
      </c>
      <c r="S476" s="7">
        <f t="shared" si="30"/>
        <v>41989.25</v>
      </c>
      <c r="T476" s="7">
        <f t="shared" si="31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28"/>
        <v>1.1394594594594594</v>
      </c>
      <c r="P477">
        <f t="shared" si="29"/>
        <v>39.962085308056871</v>
      </c>
      <c r="Q477" t="str" cm="1">
        <f t="array" ref="Q477:R477">_xlfn.TEXTSPLIT(N477,"/")</f>
        <v>publishing</v>
      </c>
      <c r="R477" t="str">
        <v>translations</v>
      </c>
      <c r="S477" s="7">
        <f t="shared" si="30"/>
        <v>41450.208333333336</v>
      </c>
      <c r="T477" s="7">
        <f t="shared" si="31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28"/>
        <v>0.29828720626631855</v>
      </c>
      <c r="P478">
        <f t="shared" si="29"/>
        <v>51.001785714285717</v>
      </c>
      <c r="Q478" t="str" cm="1">
        <f t="array" ref="Q478:R478">_xlfn.TEXTSPLIT(N478,"/")</f>
        <v>publishing</v>
      </c>
      <c r="R478" t="str">
        <v>fiction</v>
      </c>
      <c r="S478" s="7">
        <f t="shared" si="30"/>
        <v>43322.208333333328</v>
      </c>
      <c r="T478" s="7">
        <f t="shared" si="31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28"/>
        <v>0.54270588235294115</v>
      </c>
      <c r="P479">
        <f t="shared" si="29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7">
        <f t="shared" si="30"/>
        <v>40720.208333333336</v>
      </c>
      <c r="T479" s="7">
        <f t="shared" si="31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28"/>
        <v>2.3634156976744185</v>
      </c>
      <c r="P480">
        <f t="shared" si="29"/>
        <v>58.999637155297535</v>
      </c>
      <c r="Q480" t="str" cm="1">
        <f t="array" ref="Q480:R480">_xlfn.TEXTSPLIT(N480,"/")</f>
        <v>technology</v>
      </c>
      <c r="R480" t="str">
        <v>wearables</v>
      </c>
      <c r="S480" s="7">
        <f t="shared" si="30"/>
        <v>42072.208333333328</v>
      </c>
      <c r="T480" s="7">
        <f t="shared" si="31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28"/>
        <v>5.1291666666666664</v>
      </c>
      <c r="P481">
        <f t="shared" si="29"/>
        <v>71.156069364161851</v>
      </c>
      <c r="Q481" t="str" cm="1">
        <f t="array" ref="Q481:R481">_xlfn.TEXTSPLIT(N481,"/")</f>
        <v>food</v>
      </c>
      <c r="R481" t="str">
        <v>food trucks</v>
      </c>
      <c r="S481" s="7">
        <f t="shared" si="30"/>
        <v>42945.208333333328</v>
      </c>
      <c r="T481" s="7">
        <f t="shared" si="31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28"/>
        <v>1.0065116279069768</v>
      </c>
      <c r="P482">
        <f t="shared" si="29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7">
        <f t="shared" si="30"/>
        <v>40248.25</v>
      </c>
      <c r="T482" s="7">
        <f t="shared" si="31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28"/>
        <v>0.81348423194303154</v>
      </c>
      <c r="P483">
        <f t="shared" si="29"/>
        <v>103.98634590377114</v>
      </c>
      <c r="Q483" t="str" cm="1">
        <f t="array" ref="Q483:R483">_xlfn.TEXTSPLIT(N483,"/")</f>
        <v>theater</v>
      </c>
      <c r="R483" t="str">
        <v>plays</v>
      </c>
      <c r="S483" s="7">
        <f t="shared" si="30"/>
        <v>41913.208333333336</v>
      </c>
      <c r="T483" s="7">
        <f t="shared" si="31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28"/>
        <v>0.16404761904761905</v>
      </c>
      <c r="P484">
        <f t="shared" si="29"/>
        <v>76.555555555555557</v>
      </c>
      <c r="Q484" t="str" cm="1">
        <f t="array" ref="Q484:R484">_xlfn.TEXTSPLIT(N484,"/")</f>
        <v>publishing</v>
      </c>
      <c r="R484" t="str">
        <v>fiction</v>
      </c>
      <c r="S484" s="7">
        <f t="shared" si="30"/>
        <v>40963.25</v>
      </c>
      <c r="T484" s="7">
        <f t="shared" si="31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28"/>
        <v>0.52774617067833696</v>
      </c>
      <c r="P485">
        <f t="shared" si="29"/>
        <v>87.068592057761734</v>
      </c>
      <c r="Q485" t="str" cm="1">
        <f t="array" ref="Q485:R485">_xlfn.TEXTSPLIT(N485,"/")</f>
        <v>theater</v>
      </c>
      <c r="R485" t="str">
        <v>plays</v>
      </c>
      <c r="S485" s="7">
        <f t="shared" si="30"/>
        <v>43811.25</v>
      </c>
      <c r="T485" s="7">
        <f t="shared" si="31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28"/>
        <v>2.6020608108108108</v>
      </c>
      <c r="P486">
        <f t="shared" si="29"/>
        <v>48.99554707379135</v>
      </c>
      <c r="Q486" t="str" cm="1">
        <f t="array" ref="Q486:R486">_xlfn.TEXTSPLIT(N486,"/")</f>
        <v>food</v>
      </c>
      <c r="R486" t="str">
        <v>food trucks</v>
      </c>
      <c r="S486" s="7">
        <f t="shared" si="30"/>
        <v>41855.208333333336</v>
      </c>
      <c r="T486" s="7">
        <f t="shared" si="31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28"/>
        <v>0.30732891832229581</v>
      </c>
      <c r="P487">
        <f t="shared" si="29"/>
        <v>42.969135802469133</v>
      </c>
      <c r="Q487" t="str" cm="1">
        <f t="array" ref="Q487:R487">_xlfn.TEXTSPLIT(N487,"/")</f>
        <v>theater</v>
      </c>
      <c r="R487" t="str">
        <v>plays</v>
      </c>
      <c r="S487" s="7">
        <f t="shared" si="30"/>
        <v>43626.208333333328</v>
      </c>
      <c r="T487" s="7">
        <f t="shared" si="31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28"/>
        <v>0.13500000000000001</v>
      </c>
      <c r="P488">
        <f t="shared" si="29"/>
        <v>33.428571428571431</v>
      </c>
      <c r="Q488" t="str" cm="1">
        <f t="array" ref="Q488:R488">_xlfn.TEXTSPLIT(N488,"/")</f>
        <v>publishing</v>
      </c>
      <c r="R488" t="str">
        <v>translations</v>
      </c>
      <c r="S488" s="7">
        <f t="shared" si="30"/>
        <v>43168.25</v>
      </c>
      <c r="T488" s="7">
        <f t="shared" si="31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28"/>
        <v>1.7862556663644606</v>
      </c>
      <c r="P489">
        <f t="shared" si="29"/>
        <v>83.982949701619773</v>
      </c>
      <c r="Q489" t="str" cm="1">
        <f t="array" ref="Q489:R489">_xlfn.TEXTSPLIT(N489,"/")</f>
        <v>theater</v>
      </c>
      <c r="R489" t="str">
        <v>plays</v>
      </c>
      <c r="S489" s="7">
        <f t="shared" si="30"/>
        <v>42845.208333333328</v>
      </c>
      <c r="T489" s="7">
        <f t="shared" si="31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28"/>
        <v>2.2005660377358489</v>
      </c>
      <c r="P490">
        <f t="shared" si="29"/>
        <v>101.41739130434783</v>
      </c>
      <c r="Q490" t="str" cm="1">
        <f t="array" ref="Q490:R490">_xlfn.TEXTSPLIT(N490,"/")</f>
        <v>theater</v>
      </c>
      <c r="R490" t="str">
        <v>plays</v>
      </c>
      <c r="S490" s="7">
        <f t="shared" si="30"/>
        <v>42403.25</v>
      </c>
      <c r="T490" s="7">
        <f t="shared" si="31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28"/>
        <v>1.015108695652174</v>
      </c>
      <c r="P491">
        <f t="shared" si="29"/>
        <v>109.87058823529412</v>
      </c>
      <c r="Q491" t="str" cm="1">
        <f t="array" ref="Q491:R491">_xlfn.TEXTSPLIT(N491,"/")</f>
        <v>technology</v>
      </c>
      <c r="R491" t="str">
        <v>wearables</v>
      </c>
      <c r="S491" s="7">
        <f t="shared" si="30"/>
        <v>40406.208333333336</v>
      </c>
      <c r="T491" s="7">
        <f t="shared" si="31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28"/>
        <v>1.915</v>
      </c>
      <c r="P492">
        <f t="shared" si="29"/>
        <v>31.916666666666668</v>
      </c>
      <c r="Q492" t="str" cm="1">
        <f t="array" ref="Q492:R492">_xlfn.TEXTSPLIT(N492,"/")</f>
        <v>journalism</v>
      </c>
      <c r="R492" t="str">
        <v>audio</v>
      </c>
      <c r="S492" s="7">
        <f t="shared" si="30"/>
        <v>43786.25</v>
      </c>
      <c r="T492" s="7">
        <f t="shared" si="31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28"/>
        <v>3.0534683098591549</v>
      </c>
      <c r="P493">
        <f t="shared" si="29"/>
        <v>70.993450675399103</v>
      </c>
      <c r="Q493" t="str" cm="1">
        <f t="array" ref="Q493:R493">_xlfn.TEXTSPLIT(N493,"/")</f>
        <v>food</v>
      </c>
      <c r="R493" t="str">
        <v>food trucks</v>
      </c>
      <c r="S493" s="7">
        <f t="shared" si="30"/>
        <v>41456.208333333336</v>
      </c>
      <c r="T493" s="7">
        <f t="shared" si="31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28"/>
        <v>0.23995287958115183</v>
      </c>
      <c r="P494">
        <f t="shared" si="29"/>
        <v>77.026890756302521</v>
      </c>
      <c r="Q494" t="str" cm="1">
        <f t="array" ref="Q494:R494">_xlfn.TEXTSPLIT(N494,"/")</f>
        <v>film &amp; video</v>
      </c>
      <c r="R494" t="str">
        <v>shorts</v>
      </c>
      <c r="S494" s="7">
        <f t="shared" si="30"/>
        <v>40336.208333333336</v>
      </c>
      <c r="T494" s="7">
        <f t="shared" si="31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28"/>
        <v>7.2377777777777776</v>
      </c>
      <c r="P495">
        <f t="shared" si="29"/>
        <v>101.78125</v>
      </c>
      <c r="Q495" t="str" cm="1">
        <f t="array" ref="Q495:R495">_xlfn.TEXTSPLIT(N495,"/")</f>
        <v>photography</v>
      </c>
      <c r="R495" t="str">
        <v>photography books</v>
      </c>
      <c r="S495" s="7">
        <f t="shared" si="30"/>
        <v>43645.208333333328</v>
      </c>
      <c r="T495" s="7">
        <f t="shared" si="31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28"/>
        <v>5.4736000000000002</v>
      </c>
      <c r="P496">
        <f t="shared" si="29"/>
        <v>51.059701492537314</v>
      </c>
      <c r="Q496" t="str" cm="1">
        <f t="array" ref="Q496:R496">_xlfn.TEXTSPLIT(N496,"/")</f>
        <v>technology</v>
      </c>
      <c r="R496" t="str">
        <v>wearables</v>
      </c>
      <c r="S496" s="7">
        <f t="shared" si="30"/>
        <v>40990.208333333336</v>
      </c>
      <c r="T496" s="7">
        <f t="shared" si="31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28"/>
        <v>4.1449999999999996</v>
      </c>
      <c r="P497">
        <f t="shared" si="29"/>
        <v>68.02051282051282</v>
      </c>
      <c r="Q497" t="str" cm="1">
        <f t="array" ref="Q497:R497">_xlfn.TEXTSPLIT(N497,"/")</f>
        <v>theater</v>
      </c>
      <c r="R497" t="str">
        <v>plays</v>
      </c>
      <c r="S497" s="7">
        <f t="shared" si="30"/>
        <v>41800.208333333336</v>
      </c>
      <c r="T497" s="7">
        <f t="shared" si="31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28"/>
        <v>9.0696409140369975E-3</v>
      </c>
      <c r="P498">
        <f t="shared" si="29"/>
        <v>30.87037037037037</v>
      </c>
      <c r="Q498" t="str" cm="1">
        <f t="array" ref="Q498:R498">_xlfn.TEXTSPLIT(N498,"/")</f>
        <v>film &amp; video</v>
      </c>
      <c r="R498" t="str">
        <v>animation</v>
      </c>
      <c r="S498" s="7">
        <f t="shared" si="30"/>
        <v>42876.208333333328</v>
      </c>
      <c r="T498" s="7">
        <f t="shared" si="31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28"/>
        <v>0.34173469387755101</v>
      </c>
      <c r="P499">
        <f t="shared" si="29"/>
        <v>27.908333333333335</v>
      </c>
      <c r="Q499" t="str" cm="1">
        <f t="array" ref="Q499:R499">_xlfn.TEXTSPLIT(N499,"/")</f>
        <v>technology</v>
      </c>
      <c r="R499" t="str">
        <v>wearables</v>
      </c>
      <c r="S499" s="7">
        <f t="shared" si="30"/>
        <v>42724.25</v>
      </c>
      <c r="T499" s="7">
        <f t="shared" si="31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28"/>
        <v>0.239488107549121</v>
      </c>
      <c r="P500">
        <f t="shared" si="29"/>
        <v>79.994818652849744</v>
      </c>
      <c r="Q500" t="str" cm="1">
        <f t="array" ref="Q500:R500">_xlfn.TEXTSPLIT(N500,"/")</f>
        <v>technology</v>
      </c>
      <c r="R500" t="str">
        <v>web</v>
      </c>
      <c r="S500" s="7">
        <f t="shared" si="30"/>
        <v>42005.25</v>
      </c>
      <c r="T500" s="7">
        <f t="shared" si="31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28"/>
        <v>0.48072649572649573</v>
      </c>
      <c r="P501">
        <f t="shared" si="29"/>
        <v>38.003378378378379</v>
      </c>
      <c r="Q501" t="str" cm="1">
        <f t="array" ref="Q501:R501">_xlfn.TEXTSPLIT(N501,"/")</f>
        <v>film &amp; video</v>
      </c>
      <c r="R501" t="str">
        <v>documentary</v>
      </c>
      <c r="S501" s="7">
        <f t="shared" si="30"/>
        <v>42444.208333333328</v>
      </c>
      <c r="T501" s="7">
        <f t="shared" si="31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28"/>
        <v>0</v>
      </c>
      <c r="P502">
        <f t="shared" si="29"/>
        <v>0</v>
      </c>
      <c r="Q502" t="str" cm="1">
        <f t="array" ref="Q502:R502">_xlfn.TEXTSPLIT(N502,"/")</f>
        <v>theater</v>
      </c>
      <c r="R502" t="str">
        <v>plays</v>
      </c>
      <c r="S502" s="7">
        <f t="shared" si="30"/>
        <v>41395.208333333336</v>
      </c>
      <c r="T502" s="7">
        <f t="shared" si="31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28"/>
        <v>0.70145182291666663</v>
      </c>
      <c r="P503">
        <f t="shared" si="29"/>
        <v>59.990534521158132</v>
      </c>
      <c r="Q503" t="str" cm="1">
        <f t="array" ref="Q503:R503">_xlfn.TEXTSPLIT(N503,"/")</f>
        <v>film &amp; video</v>
      </c>
      <c r="R503" t="str">
        <v>documentary</v>
      </c>
      <c r="S503" s="7">
        <f t="shared" si="30"/>
        <v>41345.208333333336</v>
      </c>
      <c r="T503" s="7">
        <f t="shared" si="31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28"/>
        <v>5.2992307692307694</v>
      </c>
      <c r="P504">
        <f t="shared" si="29"/>
        <v>37.037634408602152</v>
      </c>
      <c r="Q504" t="str" cm="1">
        <f t="array" ref="Q504:R504">_xlfn.TEXTSPLIT(N504,"/")</f>
        <v>games</v>
      </c>
      <c r="R504" t="str">
        <v>video games</v>
      </c>
      <c r="S504" s="7">
        <f t="shared" si="30"/>
        <v>41117.208333333336</v>
      </c>
      <c r="T504" s="7">
        <f t="shared" si="31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28"/>
        <v>1.8032549019607844</v>
      </c>
      <c r="P505">
        <f t="shared" si="29"/>
        <v>99.963043478260872</v>
      </c>
      <c r="Q505" t="str" cm="1">
        <f t="array" ref="Q505:R505">_xlfn.TEXTSPLIT(N505,"/")</f>
        <v>film &amp; video</v>
      </c>
      <c r="R505" t="str">
        <v>drama</v>
      </c>
      <c r="S505" s="7">
        <f t="shared" si="30"/>
        <v>42186.208333333328</v>
      </c>
      <c r="T505" s="7">
        <f t="shared" si="31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28"/>
        <v>0.92320000000000002</v>
      </c>
      <c r="P506">
        <f t="shared" si="29"/>
        <v>111.6774193548387</v>
      </c>
      <c r="Q506" t="str" cm="1">
        <f t="array" ref="Q506:R506">_xlfn.TEXTSPLIT(N506,"/")</f>
        <v>music</v>
      </c>
      <c r="R506" t="str">
        <v>rock</v>
      </c>
      <c r="S506" s="7">
        <f t="shared" si="30"/>
        <v>42142.208333333328</v>
      </c>
      <c r="T506" s="7">
        <f t="shared" si="31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28"/>
        <v>0.13901001112347053</v>
      </c>
      <c r="P507">
        <f t="shared" si="29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7">
        <f t="shared" si="30"/>
        <v>41341.25</v>
      </c>
      <c r="T507" s="7">
        <f t="shared" si="31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28"/>
        <v>9.2707777777777771</v>
      </c>
      <c r="P508">
        <f t="shared" si="29"/>
        <v>66.010284810126578</v>
      </c>
      <c r="Q508" t="str" cm="1">
        <f t="array" ref="Q508:R508">_xlfn.TEXTSPLIT(N508,"/")</f>
        <v>theater</v>
      </c>
      <c r="R508" t="str">
        <v>plays</v>
      </c>
      <c r="S508" s="7">
        <f t="shared" si="30"/>
        <v>43062.25</v>
      </c>
      <c r="T508" s="7">
        <f t="shared" si="31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28"/>
        <v>0.39857142857142858</v>
      </c>
      <c r="P509">
        <f t="shared" si="29"/>
        <v>44.05263157894737</v>
      </c>
      <c r="Q509" t="str" cm="1">
        <f t="array" ref="Q509:R509">_xlfn.TEXTSPLIT(N509,"/")</f>
        <v>technology</v>
      </c>
      <c r="R509" t="str">
        <v>web</v>
      </c>
      <c r="S509" s="7">
        <f t="shared" si="30"/>
        <v>41373.208333333336</v>
      </c>
      <c r="T509" s="7">
        <f t="shared" si="31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28"/>
        <v>1.1222929936305732</v>
      </c>
      <c r="P510">
        <f t="shared" si="29"/>
        <v>52.999726551818434</v>
      </c>
      <c r="Q510" t="str" cm="1">
        <f t="array" ref="Q510:R510">_xlfn.TEXTSPLIT(N510,"/")</f>
        <v>theater</v>
      </c>
      <c r="R510" t="str">
        <v>plays</v>
      </c>
      <c r="S510" s="7">
        <f t="shared" si="30"/>
        <v>43310.208333333328</v>
      </c>
      <c r="T510" s="7">
        <f t="shared" si="31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28"/>
        <v>0.70925816023738875</v>
      </c>
      <c r="P511">
        <f t="shared" si="29"/>
        <v>95</v>
      </c>
      <c r="Q511" t="str" cm="1">
        <f t="array" ref="Q511:R511">_xlfn.TEXTSPLIT(N511,"/")</f>
        <v>theater</v>
      </c>
      <c r="R511" t="str">
        <v>plays</v>
      </c>
      <c r="S511" s="7">
        <f t="shared" si="30"/>
        <v>41034.208333333336</v>
      </c>
      <c r="T511" s="7">
        <f t="shared" si="31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28"/>
        <v>1.1908974358974358</v>
      </c>
      <c r="P512">
        <f t="shared" si="29"/>
        <v>70.908396946564892</v>
      </c>
      <c r="Q512" t="str" cm="1">
        <f t="array" ref="Q512:R512">_xlfn.TEXTSPLIT(N512,"/")</f>
        <v>film &amp; video</v>
      </c>
      <c r="R512" t="str">
        <v>drama</v>
      </c>
      <c r="S512" s="7">
        <f t="shared" si="30"/>
        <v>43251.208333333328</v>
      </c>
      <c r="T512" s="7">
        <f t="shared" si="31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28"/>
        <v>0.24017591339648173</v>
      </c>
      <c r="P513">
        <f t="shared" si="29"/>
        <v>98.060773480662988</v>
      </c>
      <c r="Q513" t="str" cm="1">
        <f t="array" ref="Q513:R513">_xlfn.TEXTSPLIT(N513,"/")</f>
        <v>theater</v>
      </c>
      <c r="R513" t="str">
        <v>plays</v>
      </c>
      <c r="S513" s="7">
        <f t="shared" si="30"/>
        <v>43671.208333333328</v>
      </c>
      <c r="T513" s="7">
        <f t="shared" si="31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si="28"/>
        <v>1.3931868131868133</v>
      </c>
      <c r="P514">
        <f t="shared" si="29"/>
        <v>53.046025104602514</v>
      </c>
      <c r="Q514" t="str" cm="1">
        <f t="array" ref="Q514:R514">_xlfn.TEXTSPLIT(N514,"/")</f>
        <v>games</v>
      </c>
      <c r="R514" t="str">
        <v>video games</v>
      </c>
      <c r="S514" s="7">
        <f t="shared" si="30"/>
        <v>41825.208333333336</v>
      </c>
      <c r="T514" s="7">
        <f t="shared" si="31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ref="O515:O578" si="32">E515/D515</f>
        <v>0.39277108433734942</v>
      </c>
      <c r="P515">
        <f t="shared" ref="P515:P578" si="33">IFERROR(E515/G515,0)</f>
        <v>93.142857142857139</v>
      </c>
      <c r="Q515" t="str" cm="1">
        <f t="array" ref="Q515:R515">_xlfn.TEXTSPLIT(N515,"/")</f>
        <v>film &amp; video</v>
      </c>
      <c r="R515" t="str">
        <v>television</v>
      </c>
      <c r="S515" s="7">
        <f t="shared" ref="S515:S578" si="34">(((J515/60)/60)/24)+DATE(1970,1,1)</f>
        <v>40430.208333333336</v>
      </c>
      <c r="T515" s="7">
        <f t="shared" ref="T515:T578" si="35">(((K515/60)/60)/24)+DATE(1970,1,1)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32"/>
        <v>0.22439077144917088</v>
      </c>
      <c r="P516">
        <f t="shared" si="33"/>
        <v>58.945075757575758</v>
      </c>
      <c r="Q516" t="str" cm="1">
        <f t="array" ref="Q516:R516">_xlfn.TEXTSPLIT(N516,"/")</f>
        <v>music</v>
      </c>
      <c r="R516" t="str">
        <v>rock</v>
      </c>
      <c r="S516" s="7">
        <f t="shared" si="34"/>
        <v>41614.25</v>
      </c>
      <c r="T516" s="7">
        <f t="shared" si="35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32"/>
        <v>0.55779069767441858</v>
      </c>
      <c r="P517">
        <f t="shared" si="33"/>
        <v>36.067669172932334</v>
      </c>
      <c r="Q517" t="str" cm="1">
        <f t="array" ref="Q517:R517">_xlfn.TEXTSPLIT(N517,"/")</f>
        <v>theater</v>
      </c>
      <c r="R517" t="str">
        <v>plays</v>
      </c>
      <c r="S517" s="7">
        <f t="shared" si="34"/>
        <v>40900.25</v>
      </c>
      <c r="T517" s="7">
        <f t="shared" si="35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32"/>
        <v>0.42523125996810207</v>
      </c>
      <c r="P518">
        <f t="shared" si="33"/>
        <v>63.030732860520096</v>
      </c>
      <c r="Q518" t="str" cm="1">
        <f t="array" ref="Q518:R518">_xlfn.TEXTSPLIT(N518,"/")</f>
        <v>publishing</v>
      </c>
      <c r="R518" t="str">
        <v>nonfiction</v>
      </c>
      <c r="S518" s="7">
        <f t="shared" si="34"/>
        <v>40396.208333333336</v>
      </c>
      <c r="T518" s="7">
        <f t="shared" si="35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32"/>
        <v>1.1200000000000001</v>
      </c>
      <c r="P519">
        <f t="shared" si="33"/>
        <v>84.717948717948715</v>
      </c>
      <c r="Q519" t="str" cm="1">
        <f t="array" ref="Q519:R519">_xlfn.TEXTSPLIT(N519,"/")</f>
        <v>food</v>
      </c>
      <c r="R519" t="str">
        <v>food trucks</v>
      </c>
      <c r="S519" s="7">
        <f t="shared" si="34"/>
        <v>42860.208333333328</v>
      </c>
      <c r="T519" s="7">
        <f t="shared" si="35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32"/>
        <v>7.0681818181818179E-2</v>
      </c>
      <c r="P520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7">
        <f t="shared" si="34"/>
        <v>43154.25</v>
      </c>
      <c r="T520" s="7">
        <f t="shared" si="35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32"/>
        <v>1.0174563871693867</v>
      </c>
      <c r="P521">
        <f t="shared" si="33"/>
        <v>101.97518330513255</v>
      </c>
      <c r="Q521" t="str" cm="1">
        <f t="array" ref="Q521:R521">_xlfn.TEXTSPLIT(N521,"/")</f>
        <v>music</v>
      </c>
      <c r="R521" t="str">
        <v>rock</v>
      </c>
      <c r="S521" s="7">
        <f t="shared" si="34"/>
        <v>42012.25</v>
      </c>
      <c r="T521" s="7">
        <f t="shared" si="35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32"/>
        <v>4.2575000000000003</v>
      </c>
      <c r="P522">
        <f t="shared" si="33"/>
        <v>106.4375</v>
      </c>
      <c r="Q522" t="str" cm="1">
        <f t="array" ref="Q522:R522">_xlfn.TEXTSPLIT(N522,"/")</f>
        <v>theater</v>
      </c>
      <c r="R522" t="str">
        <v>plays</v>
      </c>
      <c r="S522" s="7">
        <f t="shared" si="34"/>
        <v>43574.208333333328</v>
      </c>
      <c r="T522" s="7">
        <f t="shared" si="35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32"/>
        <v>1.4553947368421052</v>
      </c>
      <c r="P523">
        <f t="shared" si="33"/>
        <v>29.975609756097562</v>
      </c>
      <c r="Q523" t="str" cm="1">
        <f t="array" ref="Q523:R523">_xlfn.TEXTSPLIT(N523,"/")</f>
        <v>film &amp; video</v>
      </c>
      <c r="R523" t="str">
        <v>drama</v>
      </c>
      <c r="S523" s="7">
        <f t="shared" si="34"/>
        <v>42605.208333333328</v>
      </c>
      <c r="T523" s="7">
        <f t="shared" si="35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32"/>
        <v>0.32453465346534655</v>
      </c>
      <c r="P524">
        <f t="shared" si="33"/>
        <v>85.806282722513089</v>
      </c>
      <c r="Q524" t="str" cm="1">
        <f t="array" ref="Q524:R524">_xlfn.TEXTSPLIT(N524,"/")</f>
        <v>film &amp; video</v>
      </c>
      <c r="R524" t="str">
        <v>shorts</v>
      </c>
      <c r="S524" s="7">
        <f t="shared" si="34"/>
        <v>41093.208333333336</v>
      </c>
      <c r="T524" s="7">
        <f t="shared" si="35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32"/>
        <v>7.003333333333333</v>
      </c>
      <c r="P525">
        <f t="shared" si="33"/>
        <v>70.82022471910112</v>
      </c>
      <c r="Q525" t="str" cm="1">
        <f t="array" ref="Q525:R525">_xlfn.TEXTSPLIT(N525,"/")</f>
        <v>film &amp; video</v>
      </c>
      <c r="R525" t="str">
        <v>shorts</v>
      </c>
      <c r="S525" s="7">
        <f t="shared" si="34"/>
        <v>40241.25</v>
      </c>
      <c r="T525" s="7">
        <f t="shared" si="35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32"/>
        <v>0.83904860392967939</v>
      </c>
      <c r="P526">
        <f t="shared" si="33"/>
        <v>40.998484082870135</v>
      </c>
      <c r="Q526" t="str" cm="1">
        <f t="array" ref="Q526:R526">_xlfn.TEXTSPLIT(N526,"/")</f>
        <v>theater</v>
      </c>
      <c r="R526" t="str">
        <v>plays</v>
      </c>
      <c r="S526" s="7">
        <f t="shared" si="34"/>
        <v>40294.208333333336</v>
      </c>
      <c r="T526" s="7">
        <f t="shared" si="35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32"/>
        <v>0.84190476190476193</v>
      </c>
      <c r="P527">
        <f t="shared" si="33"/>
        <v>28.063492063492063</v>
      </c>
      <c r="Q527" t="str" cm="1">
        <f t="array" ref="Q527:R527">_xlfn.TEXTSPLIT(N527,"/")</f>
        <v>technology</v>
      </c>
      <c r="R527" t="str">
        <v>wearables</v>
      </c>
      <c r="S527" s="7">
        <f t="shared" si="34"/>
        <v>40505.25</v>
      </c>
      <c r="T527" s="7">
        <f t="shared" si="35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32"/>
        <v>1.5595180722891566</v>
      </c>
      <c r="P528">
        <f t="shared" si="33"/>
        <v>88.054421768707485</v>
      </c>
      <c r="Q528" t="str" cm="1">
        <f t="array" ref="Q528:R528">_xlfn.TEXTSPLIT(N528,"/")</f>
        <v>theater</v>
      </c>
      <c r="R528" t="str">
        <v>plays</v>
      </c>
      <c r="S528" s="7">
        <f t="shared" si="34"/>
        <v>42364.25</v>
      </c>
      <c r="T528" s="7">
        <f t="shared" si="35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32"/>
        <v>0.99619450317124736</v>
      </c>
      <c r="P529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7">
        <f t="shared" si="34"/>
        <v>42405.25</v>
      </c>
      <c r="T529" s="7">
        <f t="shared" si="35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32"/>
        <v>0.80300000000000005</v>
      </c>
      <c r="P530">
        <f t="shared" si="33"/>
        <v>90.337500000000006</v>
      </c>
      <c r="Q530" t="str" cm="1">
        <f t="array" ref="Q530:R530">_xlfn.TEXTSPLIT(N530,"/")</f>
        <v>music</v>
      </c>
      <c r="R530" t="str">
        <v>indie rock</v>
      </c>
      <c r="S530" s="7">
        <f t="shared" si="34"/>
        <v>41601.25</v>
      </c>
      <c r="T530" s="7">
        <f t="shared" si="35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32"/>
        <v>0.11254901960784314</v>
      </c>
      <c r="P531">
        <f t="shared" si="33"/>
        <v>63.777777777777779</v>
      </c>
      <c r="Q531" t="str" cm="1">
        <f t="array" ref="Q531:R531">_xlfn.TEXTSPLIT(N531,"/")</f>
        <v>games</v>
      </c>
      <c r="R531" t="str">
        <v>video games</v>
      </c>
      <c r="S531" s="7">
        <f t="shared" si="34"/>
        <v>41769.208333333336</v>
      </c>
      <c r="T531" s="7">
        <f t="shared" si="35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32"/>
        <v>0.91740952380952379</v>
      </c>
      <c r="P532">
        <f t="shared" si="33"/>
        <v>53.995515695067262</v>
      </c>
      <c r="Q532" t="str" cm="1">
        <f t="array" ref="Q532:R532">_xlfn.TEXTSPLIT(N532,"/")</f>
        <v>publishing</v>
      </c>
      <c r="R532" t="str">
        <v>fiction</v>
      </c>
      <c r="S532" s="7">
        <f t="shared" si="34"/>
        <v>40421.208333333336</v>
      </c>
      <c r="T532" s="7">
        <f t="shared" si="35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32"/>
        <v>0.95521156936261387</v>
      </c>
      <c r="P533">
        <f t="shared" si="33"/>
        <v>48.993956043956047</v>
      </c>
      <c r="Q533" t="str" cm="1">
        <f t="array" ref="Q533:R533">_xlfn.TEXTSPLIT(N533,"/")</f>
        <v>games</v>
      </c>
      <c r="R533" t="str">
        <v>video games</v>
      </c>
      <c r="S533" s="7">
        <f t="shared" si="34"/>
        <v>41589.25</v>
      </c>
      <c r="T533" s="7">
        <f t="shared" si="35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32"/>
        <v>5.0287499999999996</v>
      </c>
      <c r="P534">
        <f t="shared" si="33"/>
        <v>63.857142857142854</v>
      </c>
      <c r="Q534" t="str" cm="1">
        <f t="array" ref="Q534:R534">_xlfn.TEXTSPLIT(N534,"/")</f>
        <v>theater</v>
      </c>
      <c r="R534" t="str">
        <v>plays</v>
      </c>
      <c r="S534" s="7">
        <f t="shared" si="34"/>
        <v>43125.25</v>
      </c>
      <c r="T534" s="7">
        <f t="shared" si="35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32"/>
        <v>1.5924394463667819</v>
      </c>
      <c r="P535">
        <f t="shared" si="33"/>
        <v>82.996393146979258</v>
      </c>
      <c r="Q535" t="str" cm="1">
        <f t="array" ref="Q535:R535">_xlfn.TEXTSPLIT(N535,"/")</f>
        <v>music</v>
      </c>
      <c r="R535" t="str">
        <v>indie rock</v>
      </c>
      <c r="S535" s="7">
        <f t="shared" si="34"/>
        <v>41479.208333333336</v>
      </c>
      <c r="T535" s="7">
        <f t="shared" si="35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32"/>
        <v>0.15022446689113356</v>
      </c>
      <c r="P536">
        <f t="shared" si="33"/>
        <v>55.08230452674897</v>
      </c>
      <c r="Q536" t="str" cm="1">
        <f t="array" ref="Q536:R536">_xlfn.TEXTSPLIT(N536,"/")</f>
        <v>film &amp; video</v>
      </c>
      <c r="R536" t="str">
        <v>drama</v>
      </c>
      <c r="S536" s="7">
        <f t="shared" si="34"/>
        <v>43329.208333333328</v>
      </c>
      <c r="T536" s="7">
        <f t="shared" si="35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32"/>
        <v>4.820384615384615</v>
      </c>
      <c r="P537">
        <f t="shared" si="33"/>
        <v>62.044554455445542</v>
      </c>
      <c r="Q537" t="str" cm="1">
        <f t="array" ref="Q537:R537">_xlfn.TEXTSPLIT(N537,"/")</f>
        <v>theater</v>
      </c>
      <c r="R537" t="str">
        <v>plays</v>
      </c>
      <c r="S537" s="7">
        <f t="shared" si="34"/>
        <v>43259.208333333328</v>
      </c>
      <c r="T537" s="7">
        <f t="shared" si="35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32"/>
        <v>1.4996938775510205</v>
      </c>
      <c r="P538">
        <f t="shared" si="33"/>
        <v>104.97857142857143</v>
      </c>
      <c r="Q538" t="str" cm="1">
        <f t="array" ref="Q538:R538">_xlfn.TEXTSPLIT(N538,"/")</f>
        <v>publishing</v>
      </c>
      <c r="R538" t="str">
        <v>fiction</v>
      </c>
      <c r="S538" s="7">
        <f t="shared" si="34"/>
        <v>40414.208333333336</v>
      </c>
      <c r="T538" s="7">
        <f t="shared" si="35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32"/>
        <v>1.1722156398104266</v>
      </c>
      <c r="P539">
        <f t="shared" si="33"/>
        <v>94.044676806083643</v>
      </c>
      <c r="Q539" t="str" cm="1">
        <f t="array" ref="Q539:R539">_xlfn.TEXTSPLIT(N539,"/")</f>
        <v>film &amp; video</v>
      </c>
      <c r="R539" t="str">
        <v>documentary</v>
      </c>
      <c r="S539" s="7">
        <f t="shared" si="34"/>
        <v>43342.208333333328</v>
      </c>
      <c r="T539" s="7">
        <f t="shared" si="35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32"/>
        <v>0.37695968274950431</v>
      </c>
      <c r="P540">
        <f t="shared" si="33"/>
        <v>44.007716049382715</v>
      </c>
      <c r="Q540" t="str" cm="1">
        <f t="array" ref="Q540:R540">_xlfn.TEXTSPLIT(N540,"/")</f>
        <v>games</v>
      </c>
      <c r="R540" t="str">
        <v>mobile games</v>
      </c>
      <c r="S540" s="7">
        <f t="shared" si="34"/>
        <v>41539.208333333336</v>
      </c>
      <c r="T540" s="7">
        <f t="shared" si="35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32"/>
        <v>0.72653061224489801</v>
      </c>
      <c r="P541">
        <f t="shared" si="33"/>
        <v>92.467532467532465</v>
      </c>
      <c r="Q541" t="str" cm="1">
        <f t="array" ref="Q541:R541">_xlfn.TEXTSPLIT(N541,"/")</f>
        <v>food</v>
      </c>
      <c r="R541" t="str">
        <v>food trucks</v>
      </c>
      <c r="S541" s="7">
        <f t="shared" si="34"/>
        <v>43647.208333333328</v>
      </c>
      <c r="T541" s="7">
        <f t="shared" si="35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32"/>
        <v>2.6598113207547169</v>
      </c>
      <c r="P542">
        <f t="shared" si="33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7">
        <f t="shared" si="34"/>
        <v>43225.208333333328</v>
      </c>
      <c r="T542" s="7">
        <f t="shared" si="35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32"/>
        <v>0.24205617977528091</v>
      </c>
      <c r="P543">
        <f t="shared" si="33"/>
        <v>109.07848101265823</v>
      </c>
      <c r="Q543" t="str" cm="1">
        <f t="array" ref="Q543:R543">_xlfn.TEXTSPLIT(N543,"/")</f>
        <v>games</v>
      </c>
      <c r="R543" t="str">
        <v>mobile games</v>
      </c>
      <c r="S543" s="7">
        <f t="shared" si="34"/>
        <v>42165.208333333328</v>
      </c>
      <c r="T543" s="7">
        <f t="shared" si="35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32"/>
        <v>2.5064935064935064E-2</v>
      </c>
      <c r="P544">
        <f t="shared" si="33"/>
        <v>39.387755102040813</v>
      </c>
      <c r="Q544" t="str" cm="1">
        <f t="array" ref="Q544:R544">_xlfn.TEXTSPLIT(N544,"/")</f>
        <v>music</v>
      </c>
      <c r="R544" t="str">
        <v>indie rock</v>
      </c>
      <c r="S544" s="7">
        <f t="shared" si="34"/>
        <v>42391.25</v>
      </c>
      <c r="T544" s="7">
        <f t="shared" si="35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32"/>
        <v>0.1632979976442874</v>
      </c>
      <c r="P545">
        <f t="shared" si="33"/>
        <v>77.022222222222226</v>
      </c>
      <c r="Q545" t="str" cm="1">
        <f t="array" ref="Q545:R545">_xlfn.TEXTSPLIT(N545,"/")</f>
        <v>games</v>
      </c>
      <c r="R545" t="str">
        <v>video games</v>
      </c>
      <c r="S545" s="7">
        <f t="shared" si="34"/>
        <v>41528.208333333336</v>
      </c>
      <c r="T545" s="7">
        <f t="shared" si="35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32"/>
        <v>2.7650000000000001</v>
      </c>
      <c r="P546">
        <f t="shared" si="33"/>
        <v>92.166666666666671</v>
      </c>
      <c r="Q546" t="str" cm="1">
        <f t="array" ref="Q546:R546">_xlfn.TEXTSPLIT(N546,"/")</f>
        <v>music</v>
      </c>
      <c r="R546" t="str">
        <v>rock</v>
      </c>
      <c r="S546" s="7">
        <f t="shared" si="34"/>
        <v>42377.25</v>
      </c>
      <c r="T546" s="7">
        <f t="shared" si="35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32"/>
        <v>0.88803571428571426</v>
      </c>
      <c r="P547">
        <f t="shared" si="33"/>
        <v>61.007063197026021</v>
      </c>
      <c r="Q547" t="str" cm="1">
        <f t="array" ref="Q547:R547">_xlfn.TEXTSPLIT(N547,"/")</f>
        <v>theater</v>
      </c>
      <c r="R547" t="str">
        <v>plays</v>
      </c>
      <c r="S547" s="7">
        <f t="shared" si="34"/>
        <v>43824.25</v>
      </c>
      <c r="T547" s="7">
        <f t="shared" si="35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32"/>
        <v>1.6357142857142857</v>
      </c>
      <c r="P548">
        <f t="shared" si="33"/>
        <v>78.068181818181813</v>
      </c>
      <c r="Q548" t="str" cm="1">
        <f t="array" ref="Q548:R548">_xlfn.TEXTSPLIT(N548,"/")</f>
        <v>theater</v>
      </c>
      <c r="R548" t="str">
        <v>plays</v>
      </c>
      <c r="S548" s="7">
        <f t="shared" si="34"/>
        <v>43360.208333333328</v>
      </c>
      <c r="T548" s="7">
        <f t="shared" si="35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32"/>
        <v>9.69</v>
      </c>
      <c r="P549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7">
        <f t="shared" si="34"/>
        <v>42029.25</v>
      </c>
      <c r="T549" s="7">
        <f t="shared" si="35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32"/>
        <v>2.7091376701966716</v>
      </c>
      <c r="P550">
        <f t="shared" si="33"/>
        <v>59.991289782244557</v>
      </c>
      <c r="Q550" t="str" cm="1">
        <f t="array" ref="Q550:R550">_xlfn.TEXTSPLIT(N550,"/")</f>
        <v>theater</v>
      </c>
      <c r="R550" t="str">
        <v>plays</v>
      </c>
      <c r="S550" s="7">
        <f t="shared" si="34"/>
        <v>42461.208333333328</v>
      </c>
      <c r="T550" s="7">
        <f t="shared" si="35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32"/>
        <v>2.8421355932203389</v>
      </c>
      <c r="P551">
        <f t="shared" si="33"/>
        <v>110.03018372703411</v>
      </c>
      <c r="Q551" t="str" cm="1">
        <f t="array" ref="Q551:R551">_xlfn.TEXTSPLIT(N551,"/")</f>
        <v>technology</v>
      </c>
      <c r="R551" t="str">
        <v>wearables</v>
      </c>
      <c r="S551" s="7">
        <f t="shared" si="34"/>
        <v>41422.208333333336</v>
      </c>
      <c r="T551" s="7">
        <f t="shared" si="35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32"/>
        <v>0.04</v>
      </c>
      <c r="P552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7">
        <f t="shared" si="34"/>
        <v>40968.25</v>
      </c>
      <c r="T552" s="7">
        <f t="shared" si="35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32"/>
        <v>0.58632981676846196</v>
      </c>
      <c r="P553">
        <f t="shared" si="33"/>
        <v>37.99856063332134</v>
      </c>
      <c r="Q553" t="str" cm="1">
        <f t="array" ref="Q553:R553">_xlfn.TEXTSPLIT(N553,"/")</f>
        <v>technology</v>
      </c>
      <c r="R553" t="str">
        <v>web</v>
      </c>
      <c r="S553" s="7">
        <f t="shared" si="34"/>
        <v>41993.25</v>
      </c>
      <c r="T553" s="7">
        <f t="shared" si="35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32"/>
        <v>0.98511111111111116</v>
      </c>
      <c r="P554">
        <f t="shared" si="33"/>
        <v>96.369565217391298</v>
      </c>
      <c r="Q554" t="str" cm="1">
        <f t="array" ref="Q554:R554">_xlfn.TEXTSPLIT(N554,"/")</f>
        <v>theater</v>
      </c>
      <c r="R554" t="str">
        <v>plays</v>
      </c>
      <c r="S554" s="7">
        <f t="shared" si="34"/>
        <v>42700.25</v>
      </c>
      <c r="T554" s="7">
        <f t="shared" si="35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32"/>
        <v>0.43975381008206332</v>
      </c>
      <c r="P555">
        <f t="shared" si="33"/>
        <v>72.978599221789878</v>
      </c>
      <c r="Q555" t="str" cm="1">
        <f t="array" ref="Q555:R555">_xlfn.TEXTSPLIT(N555,"/")</f>
        <v>music</v>
      </c>
      <c r="R555" t="str">
        <v>rock</v>
      </c>
      <c r="S555" s="7">
        <f t="shared" si="34"/>
        <v>40545.25</v>
      </c>
      <c r="T555" s="7">
        <f t="shared" si="35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32"/>
        <v>1.5166315789473683</v>
      </c>
      <c r="P556">
        <f t="shared" si="33"/>
        <v>26.007220216606498</v>
      </c>
      <c r="Q556" t="str" cm="1">
        <f t="array" ref="Q556:R556">_xlfn.TEXTSPLIT(N556,"/")</f>
        <v>music</v>
      </c>
      <c r="R556" t="str">
        <v>indie rock</v>
      </c>
      <c r="S556" s="7">
        <f t="shared" si="34"/>
        <v>42723.25</v>
      </c>
      <c r="T556" s="7">
        <f t="shared" si="35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32"/>
        <v>2.2363492063492063</v>
      </c>
      <c r="P557">
        <f t="shared" si="33"/>
        <v>104.36296296296297</v>
      </c>
      <c r="Q557" t="str" cm="1">
        <f t="array" ref="Q557:R557">_xlfn.TEXTSPLIT(N557,"/")</f>
        <v>music</v>
      </c>
      <c r="R557" t="str">
        <v>rock</v>
      </c>
      <c r="S557" s="7">
        <f t="shared" si="34"/>
        <v>41731.208333333336</v>
      </c>
      <c r="T557" s="7">
        <f t="shared" si="35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32"/>
        <v>2.3975</v>
      </c>
      <c r="P558">
        <f t="shared" si="33"/>
        <v>102.18852459016394</v>
      </c>
      <c r="Q558" t="str" cm="1">
        <f t="array" ref="Q558:R558">_xlfn.TEXTSPLIT(N558,"/")</f>
        <v>publishing</v>
      </c>
      <c r="R558" t="str">
        <v>translations</v>
      </c>
      <c r="S558" s="7">
        <f t="shared" si="34"/>
        <v>40792.208333333336</v>
      </c>
      <c r="T558" s="7">
        <f t="shared" si="35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32"/>
        <v>1.9933333333333334</v>
      </c>
      <c r="P559">
        <f t="shared" si="33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7">
        <f t="shared" si="34"/>
        <v>42279.208333333328</v>
      </c>
      <c r="T559" s="7">
        <f t="shared" si="35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32"/>
        <v>1.373448275862069</v>
      </c>
      <c r="P560">
        <f t="shared" si="33"/>
        <v>63.222222222222221</v>
      </c>
      <c r="Q560" t="str" cm="1">
        <f t="array" ref="Q560:R560">_xlfn.TEXTSPLIT(N560,"/")</f>
        <v>theater</v>
      </c>
      <c r="R560" t="str">
        <v>plays</v>
      </c>
      <c r="S560" s="7">
        <f t="shared" si="34"/>
        <v>42424.25</v>
      </c>
      <c r="T560" s="7">
        <f t="shared" si="35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32"/>
        <v>1.009696106362773</v>
      </c>
      <c r="P561">
        <f t="shared" si="33"/>
        <v>104.03228962818004</v>
      </c>
      <c r="Q561" t="str" cm="1">
        <f t="array" ref="Q561:R561">_xlfn.TEXTSPLIT(N561,"/")</f>
        <v>theater</v>
      </c>
      <c r="R561" t="str">
        <v>plays</v>
      </c>
      <c r="S561" s="7">
        <f t="shared" si="34"/>
        <v>42584.208333333328</v>
      </c>
      <c r="T561" s="7">
        <f t="shared" si="35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32"/>
        <v>7.9416000000000002</v>
      </c>
      <c r="P562">
        <f t="shared" si="33"/>
        <v>49.994334277620396</v>
      </c>
      <c r="Q562" t="str" cm="1">
        <f t="array" ref="Q562:R562">_xlfn.TEXTSPLIT(N562,"/")</f>
        <v>film &amp; video</v>
      </c>
      <c r="R562" t="str">
        <v>animation</v>
      </c>
      <c r="S562" s="7">
        <f t="shared" si="34"/>
        <v>40865.25</v>
      </c>
      <c r="T562" s="7">
        <f t="shared" si="35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32"/>
        <v>3.6970000000000001</v>
      </c>
      <c r="P563">
        <f t="shared" si="33"/>
        <v>56.015151515151516</v>
      </c>
      <c r="Q563" t="str" cm="1">
        <f t="array" ref="Q563:R563">_xlfn.TEXTSPLIT(N563,"/")</f>
        <v>theater</v>
      </c>
      <c r="R563" t="str">
        <v>plays</v>
      </c>
      <c r="S563" s="7">
        <f t="shared" si="34"/>
        <v>40833.208333333336</v>
      </c>
      <c r="T563" s="7">
        <f t="shared" si="35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32"/>
        <v>0.12818181818181817</v>
      </c>
      <c r="P564">
        <f t="shared" si="33"/>
        <v>48.807692307692307</v>
      </c>
      <c r="Q564" t="str" cm="1">
        <f t="array" ref="Q564:R564">_xlfn.TEXTSPLIT(N564,"/")</f>
        <v>music</v>
      </c>
      <c r="R564" t="str">
        <v>rock</v>
      </c>
      <c r="S564" s="7">
        <f t="shared" si="34"/>
        <v>43536.208333333328</v>
      </c>
      <c r="T564" s="7">
        <f t="shared" si="35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32"/>
        <v>1.3802702702702703</v>
      </c>
      <c r="P565">
        <f t="shared" si="33"/>
        <v>60.082352941176474</v>
      </c>
      <c r="Q565" t="str" cm="1">
        <f t="array" ref="Q565:R565">_xlfn.TEXTSPLIT(N565,"/")</f>
        <v>film &amp; video</v>
      </c>
      <c r="R565" t="str">
        <v>documentary</v>
      </c>
      <c r="S565" s="7">
        <f t="shared" si="34"/>
        <v>43417.25</v>
      </c>
      <c r="T565" s="7">
        <f t="shared" si="35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32"/>
        <v>0.83813278008298753</v>
      </c>
      <c r="P566">
        <f t="shared" si="33"/>
        <v>78.990502793296088</v>
      </c>
      <c r="Q566" t="str" cm="1">
        <f t="array" ref="Q566:R566">_xlfn.TEXTSPLIT(N566,"/")</f>
        <v>theater</v>
      </c>
      <c r="R566" t="str">
        <v>plays</v>
      </c>
      <c r="S566" s="7">
        <f t="shared" si="34"/>
        <v>42078.208333333328</v>
      </c>
      <c r="T566" s="7">
        <f t="shared" si="35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32"/>
        <v>2.0460063224446787</v>
      </c>
      <c r="P567">
        <f t="shared" si="33"/>
        <v>53.99499443826474</v>
      </c>
      <c r="Q567" t="str" cm="1">
        <f t="array" ref="Q567:R567">_xlfn.TEXTSPLIT(N567,"/")</f>
        <v>theater</v>
      </c>
      <c r="R567" t="str">
        <v>plays</v>
      </c>
      <c r="S567" s="7">
        <f t="shared" si="34"/>
        <v>40862.25</v>
      </c>
      <c r="T567" s="7">
        <f t="shared" si="35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32"/>
        <v>0.44344086021505374</v>
      </c>
      <c r="P568">
        <f t="shared" si="33"/>
        <v>111.45945945945945</v>
      </c>
      <c r="Q568" t="str" cm="1">
        <f t="array" ref="Q568:R568">_xlfn.TEXTSPLIT(N568,"/")</f>
        <v>music</v>
      </c>
      <c r="R568" t="str">
        <v>electric music</v>
      </c>
      <c r="S568" s="7">
        <f t="shared" si="34"/>
        <v>42424.25</v>
      </c>
      <c r="T568" s="7">
        <f t="shared" si="35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32"/>
        <v>2.1860294117647059</v>
      </c>
      <c r="P569">
        <f t="shared" si="33"/>
        <v>60.922131147540981</v>
      </c>
      <c r="Q569" t="str" cm="1">
        <f t="array" ref="Q569:R569">_xlfn.TEXTSPLIT(N569,"/")</f>
        <v>music</v>
      </c>
      <c r="R569" t="str">
        <v>rock</v>
      </c>
      <c r="S569" s="7">
        <f t="shared" si="34"/>
        <v>41830.208333333336</v>
      </c>
      <c r="T569" s="7">
        <f t="shared" si="35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32"/>
        <v>1.8603314917127072</v>
      </c>
      <c r="P570">
        <f t="shared" si="33"/>
        <v>26.0015444015444</v>
      </c>
      <c r="Q570" t="str" cm="1">
        <f t="array" ref="Q570:R570">_xlfn.TEXTSPLIT(N570,"/")</f>
        <v>theater</v>
      </c>
      <c r="R570" t="str">
        <v>plays</v>
      </c>
      <c r="S570" s="7">
        <f t="shared" si="34"/>
        <v>40374.208333333336</v>
      </c>
      <c r="T570" s="7">
        <f t="shared" si="35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32"/>
        <v>2.3733830845771142</v>
      </c>
      <c r="P571">
        <f t="shared" si="33"/>
        <v>80.993208828522924</v>
      </c>
      <c r="Q571" t="str" cm="1">
        <f t="array" ref="Q571:R571">_xlfn.TEXTSPLIT(N571,"/")</f>
        <v>film &amp; video</v>
      </c>
      <c r="R571" t="str">
        <v>animation</v>
      </c>
      <c r="S571" s="7">
        <f t="shared" si="34"/>
        <v>40554.25</v>
      </c>
      <c r="T571" s="7">
        <f t="shared" si="35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32"/>
        <v>3.0565384615384614</v>
      </c>
      <c r="P572">
        <f t="shared" si="33"/>
        <v>34.995963302752294</v>
      </c>
      <c r="Q572" t="str" cm="1">
        <f t="array" ref="Q572:R572">_xlfn.TEXTSPLIT(N572,"/")</f>
        <v>music</v>
      </c>
      <c r="R572" t="str">
        <v>rock</v>
      </c>
      <c r="S572" s="7">
        <f t="shared" si="34"/>
        <v>41993.25</v>
      </c>
      <c r="T572" s="7">
        <f t="shared" si="35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32"/>
        <v>0.94142857142857139</v>
      </c>
      <c r="P573">
        <f t="shared" si="33"/>
        <v>94.142857142857139</v>
      </c>
      <c r="Q573" t="str" cm="1">
        <f t="array" ref="Q573:R573">_xlfn.TEXTSPLIT(N573,"/")</f>
        <v>film &amp; video</v>
      </c>
      <c r="R573" t="str">
        <v>shorts</v>
      </c>
      <c r="S573" s="7">
        <f t="shared" si="34"/>
        <v>42174.208333333328</v>
      </c>
      <c r="T573" s="7">
        <f t="shared" si="35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32"/>
        <v>0.54400000000000004</v>
      </c>
      <c r="P574">
        <f t="shared" si="33"/>
        <v>52.085106382978722</v>
      </c>
      <c r="Q574" t="str" cm="1">
        <f t="array" ref="Q574:R574">_xlfn.TEXTSPLIT(N574,"/")</f>
        <v>music</v>
      </c>
      <c r="R574" t="str">
        <v>rock</v>
      </c>
      <c r="S574" s="7">
        <f t="shared" si="34"/>
        <v>42275.208333333328</v>
      </c>
      <c r="T574" s="7">
        <f t="shared" si="35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32"/>
        <v>1.1188059701492536</v>
      </c>
      <c r="P575">
        <f t="shared" si="33"/>
        <v>24.986666666666668</v>
      </c>
      <c r="Q575" t="str" cm="1">
        <f t="array" ref="Q575:R575">_xlfn.TEXTSPLIT(N575,"/")</f>
        <v>journalism</v>
      </c>
      <c r="R575" t="str">
        <v>audio</v>
      </c>
      <c r="S575" s="7">
        <f t="shared" si="34"/>
        <v>41761.208333333336</v>
      </c>
      <c r="T575" s="7">
        <f t="shared" si="35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32"/>
        <v>3.6914814814814814</v>
      </c>
      <c r="P576">
        <f t="shared" si="33"/>
        <v>69.215277777777771</v>
      </c>
      <c r="Q576" t="str" cm="1">
        <f t="array" ref="Q576:R576">_xlfn.TEXTSPLIT(N576,"/")</f>
        <v>food</v>
      </c>
      <c r="R576" t="str">
        <v>food trucks</v>
      </c>
      <c r="S576" s="7">
        <f t="shared" si="34"/>
        <v>43806.25</v>
      </c>
      <c r="T576" s="7">
        <f t="shared" si="35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32"/>
        <v>0.62930372148859548</v>
      </c>
      <c r="P577">
        <f t="shared" si="33"/>
        <v>93.944444444444443</v>
      </c>
      <c r="Q577" t="str" cm="1">
        <f t="array" ref="Q577:R577">_xlfn.TEXTSPLIT(N577,"/")</f>
        <v>theater</v>
      </c>
      <c r="R577" t="str">
        <v>plays</v>
      </c>
      <c r="S577" s="7">
        <f t="shared" si="34"/>
        <v>41779.208333333336</v>
      </c>
      <c r="T577" s="7">
        <f t="shared" si="35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si="32"/>
        <v>0.6492783505154639</v>
      </c>
      <c r="P578">
        <f t="shared" si="33"/>
        <v>98.40625</v>
      </c>
      <c r="Q578" t="str" cm="1">
        <f t="array" ref="Q578:R578">_xlfn.TEXTSPLIT(N578,"/")</f>
        <v>theater</v>
      </c>
      <c r="R578" t="str">
        <v>plays</v>
      </c>
      <c r="S578" s="7">
        <f t="shared" si="34"/>
        <v>43040.208333333328</v>
      </c>
      <c r="T578" s="7">
        <f t="shared" si="35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ref="O579:O642" si="36">E579/D579</f>
        <v>0.18853658536585366</v>
      </c>
      <c r="P579">
        <f t="shared" ref="P579:P642" si="37">IFERROR(E579/G579,0)</f>
        <v>41.783783783783782</v>
      </c>
      <c r="Q579" t="str" cm="1">
        <f t="array" ref="Q579:R579">_xlfn.TEXTSPLIT(N579,"/")</f>
        <v>music</v>
      </c>
      <c r="R579" t="str">
        <v>jazz</v>
      </c>
      <c r="S579" s="7">
        <f t="shared" ref="S579:S642" si="38">(((J579/60)/60)/24)+DATE(1970,1,1)</f>
        <v>40613.25</v>
      </c>
      <c r="T579" s="7">
        <f t="shared" ref="T579:T642" si="39">(((K579/60)/60)/24)+DATE(1970,1,1)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36"/>
        <v>0.1675440414507772</v>
      </c>
      <c r="P580">
        <f t="shared" si="37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7">
        <f t="shared" si="38"/>
        <v>40878.25</v>
      </c>
      <c r="T580" s="7">
        <f t="shared" si="39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36"/>
        <v>1.0111290322580646</v>
      </c>
      <c r="P581">
        <f t="shared" si="37"/>
        <v>72.05747126436782</v>
      </c>
      <c r="Q581" t="str" cm="1">
        <f t="array" ref="Q581:R581">_xlfn.TEXTSPLIT(N581,"/")</f>
        <v>music</v>
      </c>
      <c r="R581" t="str">
        <v>jazz</v>
      </c>
      <c r="S581" s="7">
        <f t="shared" si="38"/>
        <v>40762.208333333336</v>
      </c>
      <c r="T581" s="7">
        <f t="shared" si="3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36"/>
        <v>3.4150228310502282</v>
      </c>
      <c r="P582">
        <f t="shared" si="37"/>
        <v>48.003209242618745</v>
      </c>
      <c r="Q582" t="str" cm="1">
        <f t="array" ref="Q582:R582">_xlfn.TEXTSPLIT(N582,"/")</f>
        <v>theater</v>
      </c>
      <c r="R582" t="str">
        <v>plays</v>
      </c>
      <c r="S582" s="7">
        <f t="shared" si="38"/>
        <v>41696.25</v>
      </c>
      <c r="T582" s="7">
        <f t="shared" si="3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36"/>
        <v>0.64016666666666666</v>
      </c>
      <c r="P583">
        <f t="shared" si="37"/>
        <v>54.098591549295776</v>
      </c>
      <c r="Q583" t="str" cm="1">
        <f t="array" ref="Q583:R583">_xlfn.TEXTSPLIT(N583,"/")</f>
        <v>technology</v>
      </c>
      <c r="R583" t="str">
        <v>web</v>
      </c>
      <c r="S583" s="7">
        <f t="shared" si="38"/>
        <v>40662.208333333336</v>
      </c>
      <c r="T583" s="7">
        <f t="shared" si="3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36"/>
        <v>0.5208045977011494</v>
      </c>
      <c r="P584">
        <f t="shared" si="37"/>
        <v>107.88095238095238</v>
      </c>
      <c r="Q584" t="str" cm="1">
        <f t="array" ref="Q584:R584">_xlfn.TEXTSPLIT(N584,"/")</f>
        <v>games</v>
      </c>
      <c r="R584" t="str">
        <v>video games</v>
      </c>
      <c r="S584" s="7">
        <f t="shared" si="38"/>
        <v>42165.208333333328</v>
      </c>
      <c r="T584" s="7">
        <f t="shared" si="3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36"/>
        <v>3.2240211640211642</v>
      </c>
      <c r="P585">
        <f t="shared" si="37"/>
        <v>67.034103410341032</v>
      </c>
      <c r="Q585" t="str" cm="1">
        <f t="array" ref="Q585:R585">_xlfn.TEXTSPLIT(N585,"/")</f>
        <v>film &amp; video</v>
      </c>
      <c r="R585" t="str">
        <v>documentary</v>
      </c>
      <c r="S585" s="7">
        <f t="shared" si="38"/>
        <v>40959.25</v>
      </c>
      <c r="T585" s="7">
        <f t="shared" si="3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36"/>
        <v>1.1950810185185186</v>
      </c>
      <c r="P586">
        <f t="shared" si="37"/>
        <v>64.01425914445133</v>
      </c>
      <c r="Q586" t="str" cm="1">
        <f t="array" ref="Q586:R586">_xlfn.TEXTSPLIT(N586,"/")</f>
        <v>technology</v>
      </c>
      <c r="R586" t="str">
        <v>web</v>
      </c>
      <c r="S586" s="7">
        <f t="shared" si="38"/>
        <v>41024.208333333336</v>
      </c>
      <c r="T586" s="7">
        <f t="shared" si="3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36"/>
        <v>1.4679775280898877</v>
      </c>
      <c r="P587">
        <f t="shared" si="37"/>
        <v>96.066176470588232</v>
      </c>
      <c r="Q587" t="str" cm="1">
        <f t="array" ref="Q587:R587">_xlfn.TEXTSPLIT(N587,"/")</f>
        <v>publishing</v>
      </c>
      <c r="R587" t="str">
        <v>translations</v>
      </c>
      <c r="S587" s="7">
        <f t="shared" si="38"/>
        <v>40255.208333333336</v>
      </c>
      <c r="T587" s="7">
        <f t="shared" si="39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36"/>
        <v>9.5057142857142853</v>
      </c>
      <c r="P588">
        <f t="shared" si="37"/>
        <v>51.184615384615384</v>
      </c>
      <c r="Q588" t="str" cm="1">
        <f t="array" ref="Q588:R588">_xlfn.TEXTSPLIT(N588,"/")</f>
        <v>music</v>
      </c>
      <c r="R588" t="str">
        <v>rock</v>
      </c>
      <c r="S588" s="7">
        <f t="shared" si="38"/>
        <v>40499.25</v>
      </c>
      <c r="T588" s="7">
        <f t="shared" si="3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36"/>
        <v>0.72893617021276591</v>
      </c>
      <c r="P589">
        <f t="shared" si="37"/>
        <v>43.92307692307692</v>
      </c>
      <c r="Q589" t="str" cm="1">
        <f t="array" ref="Q589:R589">_xlfn.TEXTSPLIT(N589,"/")</f>
        <v>food</v>
      </c>
      <c r="R589" t="str">
        <v>food trucks</v>
      </c>
      <c r="S589" s="7">
        <f t="shared" si="38"/>
        <v>43484.25</v>
      </c>
      <c r="T589" s="7">
        <f t="shared" si="3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36"/>
        <v>0.7900824873096447</v>
      </c>
      <c r="P590">
        <f t="shared" si="37"/>
        <v>91.021198830409361</v>
      </c>
      <c r="Q590" t="str" cm="1">
        <f t="array" ref="Q590:R590">_xlfn.TEXTSPLIT(N590,"/")</f>
        <v>theater</v>
      </c>
      <c r="R590" t="str">
        <v>plays</v>
      </c>
      <c r="S590" s="7">
        <f t="shared" si="38"/>
        <v>40262.208333333336</v>
      </c>
      <c r="T590" s="7">
        <f t="shared" si="3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36"/>
        <v>0.64721518987341775</v>
      </c>
      <c r="P591">
        <f t="shared" si="37"/>
        <v>50.127450980392155</v>
      </c>
      <c r="Q591" t="str" cm="1">
        <f t="array" ref="Q591:R591">_xlfn.TEXTSPLIT(N591,"/")</f>
        <v>film &amp; video</v>
      </c>
      <c r="R591" t="str">
        <v>documentary</v>
      </c>
      <c r="S591" s="7">
        <f t="shared" si="38"/>
        <v>42190.208333333328</v>
      </c>
      <c r="T591" s="7">
        <f t="shared" si="3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36"/>
        <v>0.82028169014084507</v>
      </c>
      <c r="P592">
        <f t="shared" si="37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7">
        <f t="shared" si="38"/>
        <v>41994.25</v>
      </c>
      <c r="T592" s="7">
        <f t="shared" si="39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36"/>
        <v>10.376666666666667</v>
      </c>
      <c r="P593">
        <f t="shared" si="37"/>
        <v>61.03921568627451</v>
      </c>
      <c r="Q593" t="str" cm="1">
        <f t="array" ref="Q593:R593">_xlfn.TEXTSPLIT(N593,"/")</f>
        <v>games</v>
      </c>
      <c r="R593" t="str">
        <v>video games</v>
      </c>
      <c r="S593" s="7">
        <f t="shared" si="38"/>
        <v>40373.208333333336</v>
      </c>
      <c r="T593" s="7">
        <f t="shared" si="3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36"/>
        <v>0.12910076530612244</v>
      </c>
      <c r="P594">
        <f t="shared" si="37"/>
        <v>80.011857707509876</v>
      </c>
      <c r="Q594" t="str" cm="1">
        <f t="array" ref="Q594:R594">_xlfn.TEXTSPLIT(N594,"/")</f>
        <v>theater</v>
      </c>
      <c r="R594" t="str">
        <v>plays</v>
      </c>
      <c r="S594" s="7">
        <f t="shared" si="38"/>
        <v>41789.208333333336</v>
      </c>
      <c r="T594" s="7">
        <f t="shared" si="39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36"/>
        <v>1.5484210526315789</v>
      </c>
      <c r="P595">
        <f t="shared" si="37"/>
        <v>47.001497753369947</v>
      </c>
      <c r="Q595" t="str" cm="1">
        <f t="array" ref="Q595:R595">_xlfn.TEXTSPLIT(N595,"/")</f>
        <v>film &amp; video</v>
      </c>
      <c r="R595" t="str">
        <v>animation</v>
      </c>
      <c r="S595" s="7">
        <f t="shared" si="38"/>
        <v>41724.208333333336</v>
      </c>
      <c r="T595" s="7">
        <f t="shared" si="3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36"/>
        <v>7.0991735537190084E-2</v>
      </c>
      <c r="P596">
        <f t="shared" si="37"/>
        <v>71.127388535031841</v>
      </c>
      <c r="Q596" t="str" cm="1">
        <f t="array" ref="Q596:R596">_xlfn.TEXTSPLIT(N596,"/")</f>
        <v>theater</v>
      </c>
      <c r="R596" t="str">
        <v>plays</v>
      </c>
      <c r="S596" s="7">
        <f t="shared" si="38"/>
        <v>42548.208333333328</v>
      </c>
      <c r="T596" s="7">
        <f t="shared" si="3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36"/>
        <v>2.0852773826458035</v>
      </c>
      <c r="P597">
        <f t="shared" si="37"/>
        <v>89.99079189686924</v>
      </c>
      <c r="Q597" t="str" cm="1">
        <f t="array" ref="Q597:R597">_xlfn.TEXTSPLIT(N597,"/")</f>
        <v>theater</v>
      </c>
      <c r="R597" t="str">
        <v>plays</v>
      </c>
      <c r="S597" s="7">
        <f t="shared" si="38"/>
        <v>40253.208333333336</v>
      </c>
      <c r="T597" s="7">
        <f t="shared" si="3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36"/>
        <v>0.99683544303797467</v>
      </c>
      <c r="P598">
        <f t="shared" si="37"/>
        <v>43.032786885245905</v>
      </c>
      <c r="Q598" t="str" cm="1">
        <f t="array" ref="Q598:R598">_xlfn.TEXTSPLIT(N598,"/")</f>
        <v>film &amp; video</v>
      </c>
      <c r="R598" t="str">
        <v>drama</v>
      </c>
      <c r="S598" s="7">
        <f t="shared" si="38"/>
        <v>42434.25</v>
      </c>
      <c r="T598" s="7">
        <f t="shared" si="3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36"/>
        <v>2.0159756097560977</v>
      </c>
      <c r="P599">
        <f t="shared" si="37"/>
        <v>67.997714808043881</v>
      </c>
      <c r="Q599" t="str" cm="1">
        <f t="array" ref="Q599:R599">_xlfn.TEXTSPLIT(N599,"/")</f>
        <v>theater</v>
      </c>
      <c r="R599" t="str">
        <v>plays</v>
      </c>
      <c r="S599" s="7">
        <f t="shared" si="38"/>
        <v>43786.25</v>
      </c>
      <c r="T599" s="7">
        <f t="shared" si="39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36"/>
        <v>1.6209032258064515</v>
      </c>
      <c r="P600">
        <f t="shared" si="37"/>
        <v>73.004566210045667</v>
      </c>
      <c r="Q600" t="str" cm="1">
        <f t="array" ref="Q600:R600">_xlfn.TEXTSPLIT(N600,"/")</f>
        <v>music</v>
      </c>
      <c r="R600" t="str">
        <v>rock</v>
      </c>
      <c r="S600" s="7">
        <f t="shared" si="38"/>
        <v>40344.208333333336</v>
      </c>
      <c r="T600" s="7">
        <f t="shared" si="3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36"/>
        <v>3.6436208125445471E-2</v>
      </c>
      <c r="P601">
        <f t="shared" si="37"/>
        <v>62.341463414634148</v>
      </c>
      <c r="Q601" t="str" cm="1">
        <f t="array" ref="Q601:R601">_xlfn.TEXTSPLIT(N601,"/")</f>
        <v>film &amp; video</v>
      </c>
      <c r="R601" t="str">
        <v>documentary</v>
      </c>
      <c r="S601" s="7">
        <f t="shared" si="38"/>
        <v>42047.25</v>
      </c>
      <c r="T601" s="7">
        <f t="shared" si="3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36"/>
        <v>0.05</v>
      </c>
      <c r="P602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7">
        <f t="shared" si="38"/>
        <v>41485.208333333336</v>
      </c>
      <c r="T602" s="7">
        <f t="shared" si="3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36"/>
        <v>2.0663492063492064</v>
      </c>
      <c r="P603">
        <f t="shared" si="37"/>
        <v>67.103092783505161</v>
      </c>
      <c r="Q603" t="str" cm="1">
        <f t="array" ref="Q603:R603">_xlfn.TEXTSPLIT(N603,"/")</f>
        <v>technology</v>
      </c>
      <c r="R603" t="str">
        <v>wearables</v>
      </c>
      <c r="S603" s="7">
        <f t="shared" si="38"/>
        <v>41789.208333333336</v>
      </c>
      <c r="T603" s="7">
        <f t="shared" si="3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36"/>
        <v>1.2823628691983122</v>
      </c>
      <c r="P604">
        <f t="shared" si="37"/>
        <v>79.978947368421046</v>
      </c>
      <c r="Q604" t="str" cm="1">
        <f t="array" ref="Q604:R604">_xlfn.TEXTSPLIT(N604,"/")</f>
        <v>theater</v>
      </c>
      <c r="R604" t="str">
        <v>plays</v>
      </c>
      <c r="S604" s="7">
        <f t="shared" si="38"/>
        <v>42160.208333333328</v>
      </c>
      <c r="T604" s="7">
        <f t="shared" si="39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36"/>
        <v>1.1966037735849056</v>
      </c>
      <c r="P605">
        <f t="shared" si="37"/>
        <v>62.176470588235297</v>
      </c>
      <c r="Q605" t="str" cm="1">
        <f t="array" ref="Q605:R605">_xlfn.TEXTSPLIT(N605,"/")</f>
        <v>theater</v>
      </c>
      <c r="R605" t="str">
        <v>plays</v>
      </c>
      <c r="S605" s="7">
        <f t="shared" si="38"/>
        <v>43573.208333333328</v>
      </c>
      <c r="T605" s="7">
        <f t="shared" si="3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36"/>
        <v>1.7073055242390078</v>
      </c>
      <c r="P606">
        <f t="shared" si="37"/>
        <v>53.005950297514879</v>
      </c>
      <c r="Q606" t="str" cm="1">
        <f t="array" ref="Q606:R606">_xlfn.TEXTSPLIT(N606,"/")</f>
        <v>theater</v>
      </c>
      <c r="R606" t="str">
        <v>plays</v>
      </c>
      <c r="S606" s="7">
        <f t="shared" si="38"/>
        <v>40565.25</v>
      </c>
      <c r="T606" s="7">
        <f t="shared" si="3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36"/>
        <v>1.8721212121212121</v>
      </c>
      <c r="P607">
        <f t="shared" si="37"/>
        <v>57.738317757009348</v>
      </c>
      <c r="Q607" t="str" cm="1">
        <f t="array" ref="Q607:R607">_xlfn.TEXTSPLIT(N607,"/")</f>
        <v>publishing</v>
      </c>
      <c r="R607" t="str">
        <v>nonfiction</v>
      </c>
      <c r="S607" s="7">
        <f t="shared" si="38"/>
        <v>42280.208333333328</v>
      </c>
      <c r="T607" s="7">
        <f t="shared" si="39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36"/>
        <v>1.8838235294117647</v>
      </c>
      <c r="P608">
        <f t="shared" si="37"/>
        <v>40.03125</v>
      </c>
      <c r="Q608" t="str" cm="1">
        <f t="array" ref="Q608:R608">_xlfn.TEXTSPLIT(N608,"/")</f>
        <v>music</v>
      </c>
      <c r="R608" t="str">
        <v>rock</v>
      </c>
      <c r="S608" s="7">
        <f t="shared" si="38"/>
        <v>42436.25</v>
      </c>
      <c r="T608" s="7">
        <f t="shared" si="3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36"/>
        <v>1.3129869186046512</v>
      </c>
      <c r="P609">
        <f t="shared" si="37"/>
        <v>81.016591928251117</v>
      </c>
      <c r="Q609" t="str" cm="1">
        <f t="array" ref="Q609:R609">_xlfn.TEXTSPLIT(N609,"/")</f>
        <v>food</v>
      </c>
      <c r="R609" t="str">
        <v>food trucks</v>
      </c>
      <c r="S609" s="7">
        <f t="shared" si="38"/>
        <v>41721.208333333336</v>
      </c>
      <c r="T609" s="7">
        <f t="shared" si="3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36"/>
        <v>2.8397435897435899</v>
      </c>
      <c r="P610">
        <f t="shared" si="37"/>
        <v>35.047468354430379</v>
      </c>
      <c r="Q610" t="str" cm="1">
        <f t="array" ref="Q610:R610">_xlfn.TEXTSPLIT(N610,"/")</f>
        <v>music</v>
      </c>
      <c r="R610" t="str">
        <v>jazz</v>
      </c>
      <c r="S610" s="7">
        <f t="shared" si="38"/>
        <v>43530.25</v>
      </c>
      <c r="T610" s="7">
        <f t="shared" si="3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36"/>
        <v>1.2041999999999999</v>
      </c>
      <c r="P611">
        <f t="shared" si="37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7">
        <f t="shared" si="38"/>
        <v>43481.25</v>
      </c>
      <c r="T611" s="7">
        <f t="shared" si="3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36"/>
        <v>4.1905607476635511</v>
      </c>
      <c r="P612">
        <f t="shared" si="37"/>
        <v>27.998126756166094</v>
      </c>
      <c r="Q612" t="str" cm="1">
        <f t="array" ref="Q612:R612">_xlfn.TEXTSPLIT(N612,"/")</f>
        <v>theater</v>
      </c>
      <c r="R612" t="str">
        <v>plays</v>
      </c>
      <c r="S612" s="7">
        <f t="shared" si="38"/>
        <v>41259.25</v>
      </c>
      <c r="T612" s="7">
        <f t="shared" si="3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36"/>
        <v>0.13853658536585367</v>
      </c>
      <c r="P613">
        <f t="shared" si="37"/>
        <v>75.733333333333334</v>
      </c>
      <c r="Q613" t="str" cm="1">
        <f t="array" ref="Q613:R613">_xlfn.TEXTSPLIT(N613,"/")</f>
        <v>theater</v>
      </c>
      <c r="R613" t="str">
        <v>plays</v>
      </c>
      <c r="S613" s="7">
        <f t="shared" si="38"/>
        <v>41480.208333333336</v>
      </c>
      <c r="T613" s="7">
        <f t="shared" si="3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36"/>
        <v>1.3943548387096774</v>
      </c>
      <c r="P614">
        <f t="shared" si="37"/>
        <v>45.026041666666664</v>
      </c>
      <c r="Q614" t="str" cm="1">
        <f t="array" ref="Q614:R614">_xlfn.TEXTSPLIT(N614,"/")</f>
        <v>music</v>
      </c>
      <c r="R614" t="str">
        <v>electric music</v>
      </c>
      <c r="S614" s="7">
        <f t="shared" si="38"/>
        <v>40474.208333333336</v>
      </c>
      <c r="T614" s="7">
        <f t="shared" si="39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36"/>
        <v>1.74</v>
      </c>
      <c r="P615">
        <f t="shared" si="37"/>
        <v>73.615384615384613</v>
      </c>
      <c r="Q615" t="str" cm="1">
        <f t="array" ref="Q615:R615">_xlfn.TEXTSPLIT(N615,"/")</f>
        <v>theater</v>
      </c>
      <c r="R615" t="str">
        <v>plays</v>
      </c>
      <c r="S615" s="7">
        <f t="shared" si="38"/>
        <v>42973.208333333328</v>
      </c>
      <c r="T615" s="7">
        <f t="shared" si="3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36"/>
        <v>1.5549056603773586</v>
      </c>
      <c r="P616">
        <f t="shared" si="37"/>
        <v>56.991701244813278</v>
      </c>
      <c r="Q616" t="str" cm="1">
        <f t="array" ref="Q616:R616">_xlfn.TEXTSPLIT(N616,"/")</f>
        <v>theater</v>
      </c>
      <c r="R616" t="str">
        <v>plays</v>
      </c>
      <c r="S616" s="7">
        <f t="shared" si="38"/>
        <v>42746.25</v>
      </c>
      <c r="T616" s="7">
        <f t="shared" si="39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36"/>
        <v>1.7044705882352942</v>
      </c>
      <c r="P617">
        <f t="shared" si="37"/>
        <v>85.223529411764702</v>
      </c>
      <c r="Q617" t="str" cm="1">
        <f t="array" ref="Q617:R617">_xlfn.TEXTSPLIT(N617,"/")</f>
        <v>theater</v>
      </c>
      <c r="R617" t="str">
        <v>plays</v>
      </c>
      <c r="S617" s="7">
        <f t="shared" si="38"/>
        <v>42489.208333333328</v>
      </c>
      <c r="T617" s="7">
        <f t="shared" si="39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36"/>
        <v>1.8951562500000001</v>
      </c>
      <c r="P618">
        <f t="shared" si="37"/>
        <v>50.962184873949582</v>
      </c>
      <c r="Q618" t="str" cm="1">
        <f t="array" ref="Q618:R618">_xlfn.TEXTSPLIT(N618,"/")</f>
        <v>music</v>
      </c>
      <c r="R618" t="str">
        <v>indie rock</v>
      </c>
      <c r="S618" s="7">
        <f t="shared" si="38"/>
        <v>41537.208333333336</v>
      </c>
      <c r="T618" s="7">
        <f t="shared" si="3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36"/>
        <v>2.4971428571428573</v>
      </c>
      <c r="P619">
        <f t="shared" si="37"/>
        <v>63.563636363636363</v>
      </c>
      <c r="Q619" t="str" cm="1">
        <f t="array" ref="Q619:R619">_xlfn.TEXTSPLIT(N619,"/")</f>
        <v>theater</v>
      </c>
      <c r="R619" t="str">
        <v>plays</v>
      </c>
      <c r="S619" s="7">
        <f t="shared" si="38"/>
        <v>41794.208333333336</v>
      </c>
      <c r="T619" s="7">
        <f t="shared" si="3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36"/>
        <v>0.48860523665659616</v>
      </c>
      <c r="P620">
        <f t="shared" si="37"/>
        <v>80.999165275459092</v>
      </c>
      <c r="Q620" t="str" cm="1">
        <f t="array" ref="Q620:R620">_xlfn.TEXTSPLIT(N620,"/")</f>
        <v>publishing</v>
      </c>
      <c r="R620" t="str">
        <v>nonfiction</v>
      </c>
      <c r="S620" s="7">
        <f t="shared" si="38"/>
        <v>41396.208333333336</v>
      </c>
      <c r="T620" s="7">
        <f t="shared" si="3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36"/>
        <v>0.28461970393057684</v>
      </c>
      <c r="P621">
        <f t="shared" si="37"/>
        <v>86.044753086419746</v>
      </c>
      <c r="Q621" t="str" cm="1">
        <f t="array" ref="Q621:R621">_xlfn.TEXTSPLIT(N621,"/")</f>
        <v>theater</v>
      </c>
      <c r="R621" t="str">
        <v>plays</v>
      </c>
      <c r="S621" s="7">
        <f t="shared" si="38"/>
        <v>40669.208333333336</v>
      </c>
      <c r="T621" s="7">
        <f t="shared" si="39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36"/>
        <v>2.6802325581395348</v>
      </c>
      <c r="P622">
        <f t="shared" si="37"/>
        <v>90.0390625</v>
      </c>
      <c r="Q622" t="str" cm="1">
        <f t="array" ref="Q622:R622">_xlfn.TEXTSPLIT(N622,"/")</f>
        <v>photography</v>
      </c>
      <c r="R622" t="str">
        <v>photography books</v>
      </c>
      <c r="S622" s="7">
        <f t="shared" si="38"/>
        <v>42559.208333333328</v>
      </c>
      <c r="T622" s="7">
        <f t="shared" si="39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36"/>
        <v>6.1980078125000002</v>
      </c>
      <c r="P623">
        <f t="shared" si="37"/>
        <v>74.006063432835816</v>
      </c>
      <c r="Q623" t="str" cm="1">
        <f t="array" ref="Q623:R623">_xlfn.TEXTSPLIT(N623,"/")</f>
        <v>theater</v>
      </c>
      <c r="R623" t="str">
        <v>plays</v>
      </c>
      <c r="S623" s="7">
        <f t="shared" si="38"/>
        <v>42626.208333333328</v>
      </c>
      <c r="T623" s="7">
        <f t="shared" si="3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36"/>
        <v>3.1301587301587303E-2</v>
      </c>
      <c r="P624">
        <f t="shared" si="37"/>
        <v>92.4375</v>
      </c>
      <c r="Q624" t="str" cm="1">
        <f t="array" ref="Q624:R624">_xlfn.TEXTSPLIT(N624,"/")</f>
        <v>music</v>
      </c>
      <c r="R624" t="str">
        <v>indie rock</v>
      </c>
      <c r="S624" s="7">
        <f t="shared" si="38"/>
        <v>43205.208333333328</v>
      </c>
      <c r="T624" s="7">
        <f t="shared" si="39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36"/>
        <v>1.5992152704135738</v>
      </c>
      <c r="P625">
        <f t="shared" si="37"/>
        <v>55.999257333828446</v>
      </c>
      <c r="Q625" t="str" cm="1">
        <f t="array" ref="Q625:R625">_xlfn.TEXTSPLIT(N625,"/")</f>
        <v>theater</v>
      </c>
      <c r="R625" t="str">
        <v>plays</v>
      </c>
      <c r="S625" s="7">
        <f t="shared" si="38"/>
        <v>42201.208333333328</v>
      </c>
      <c r="T625" s="7">
        <f t="shared" si="3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36"/>
        <v>2.793921568627451</v>
      </c>
      <c r="P626">
        <f t="shared" si="37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7">
        <f t="shared" si="38"/>
        <v>42029.25</v>
      </c>
      <c r="T626" s="7">
        <f t="shared" si="3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36"/>
        <v>0.77373333333333338</v>
      </c>
      <c r="P627">
        <f t="shared" si="37"/>
        <v>93.596774193548384</v>
      </c>
      <c r="Q627" t="str" cm="1">
        <f t="array" ref="Q627:R627">_xlfn.TEXTSPLIT(N627,"/")</f>
        <v>theater</v>
      </c>
      <c r="R627" t="str">
        <v>plays</v>
      </c>
      <c r="S627" s="7">
        <f t="shared" si="38"/>
        <v>43857.25</v>
      </c>
      <c r="T627" s="7">
        <f t="shared" si="3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36"/>
        <v>2.0632812500000002</v>
      </c>
      <c r="P628">
        <f t="shared" si="37"/>
        <v>69.867724867724874</v>
      </c>
      <c r="Q628" t="str" cm="1">
        <f t="array" ref="Q628:R628">_xlfn.TEXTSPLIT(N628,"/")</f>
        <v>theater</v>
      </c>
      <c r="R628" t="str">
        <v>plays</v>
      </c>
      <c r="S628" s="7">
        <f t="shared" si="38"/>
        <v>40449.208333333336</v>
      </c>
      <c r="T628" s="7">
        <f t="shared" si="39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36"/>
        <v>6.9424999999999999</v>
      </c>
      <c r="P629">
        <f t="shared" si="37"/>
        <v>72.129870129870127</v>
      </c>
      <c r="Q629" t="str" cm="1">
        <f t="array" ref="Q629:R629">_xlfn.TEXTSPLIT(N629,"/")</f>
        <v>food</v>
      </c>
      <c r="R629" t="str">
        <v>food trucks</v>
      </c>
      <c r="S629" s="7">
        <f t="shared" si="38"/>
        <v>40345.208333333336</v>
      </c>
      <c r="T629" s="7">
        <f t="shared" si="39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36"/>
        <v>1.5178947368421052</v>
      </c>
      <c r="P630">
        <f t="shared" si="37"/>
        <v>30.041666666666668</v>
      </c>
      <c r="Q630" t="str" cm="1">
        <f t="array" ref="Q630:R630">_xlfn.TEXTSPLIT(N630,"/")</f>
        <v>music</v>
      </c>
      <c r="R630" t="str">
        <v>indie rock</v>
      </c>
      <c r="S630" s="7">
        <f t="shared" si="38"/>
        <v>40455.208333333336</v>
      </c>
      <c r="T630" s="7">
        <f t="shared" si="3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36"/>
        <v>0.64582072176949945</v>
      </c>
      <c r="P631">
        <f t="shared" si="37"/>
        <v>73.968000000000004</v>
      </c>
      <c r="Q631" t="str" cm="1">
        <f t="array" ref="Q631:R631">_xlfn.TEXTSPLIT(N631,"/")</f>
        <v>theater</v>
      </c>
      <c r="R631" t="str">
        <v>plays</v>
      </c>
      <c r="S631" s="7">
        <f t="shared" si="38"/>
        <v>42557.208333333328</v>
      </c>
      <c r="T631" s="7">
        <f t="shared" si="3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36"/>
        <v>0.62873684210526315</v>
      </c>
      <c r="P632">
        <f t="shared" si="37"/>
        <v>68.65517241379311</v>
      </c>
      <c r="Q632" t="str" cm="1">
        <f t="array" ref="Q632:R632">_xlfn.TEXTSPLIT(N632,"/")</f>
        <v>theater</v>
      </c>
      <c r="R632" t="str">
        <v>plays</v>
      </c>
      <c r="S632" s="7">
        <f t="shared" si="38"/>
        <v>43586.208333333328</v>
      </c>
      <c r="T632" s="7">
        <f t="shared" si="3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36"/>
        <v>3.1039864864864866</v>
      </c>
      <c r="P633">
        <f t="shared" si="37"/>
        <v>59.992164544564154</v>
      </c>
      <c r="Q633" t="str" cm="1">
        <f t="array" ref="Q633:R633">_xlfn.TEXTSPLIT(N633,"/")</f>
        <v>theater</v>
      </c>
      <c r="R633" t="str">
        <v>plays</v>
      </c>
      <c r="S633" s="7">
        <f t="shared" si="38"/>
        <v>43550.208333333328</v>
      </c>
      <c r="T633" s="7">
        <f t="shared" si="3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36"/>
        <v>0.42859916782246882</v>
      </c>
      <c r="P634">
        <f t="shared" si="37"/>
        <v>111.15827338129496</v>
      </c>
      <c r="Q634" t="str" cm="1">
        <f t="array" ref="Q634:R634">_xlfn.TEXTSPLIT(N634,"/")</f>
        <v>theater</v>
      </c>
      <c r="R634" t="str">
        <v>plays</v>
      </c>
      <c r="S634" s="7">
        <f t="shared" si="38"/>
        <v>41945.208333333336</v>
      </c>
      <c r="T634" s="7">
        <f t="shared" si="3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36"/>
        <v>0.83119402985074631</v>
      </c>
      <c r="P635">
        <f t="shared" si="37"/>
        <v>53.038095238095238</v>
      </c>
      <c r="Q635" t="str" cm="1">
        <f t="array" ref="Q635:R635">_xlfn.TEXTSPLIT(N635,"/")</f>
        <v>film &amp; video</v>
      </c>
      <c r="R635" t="str">
        <v>animation</v>
      </c>
      <c r="S635" s="7">
        <f t="shared" si="38"/>
        <v>42315.25</v>
      </c>
      <c r="T635" s="7">
        <f t="shared" si="3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36"/>
        <v>0.78531302876480547</v>
      </c>
      <c r="P636">
        <f t="shared" si="37"/>
        <v>55.985524728588658</v>
      </c>
      <c r="Q636" t="str" cm="1">
        <f t="array" ref="Q636:R636">_xlfn.TEXTSPLIT(N636,"/")</f>
        <v>film &amp; video</v>
      </c>
      <c r="R636" t="str">
        <v>television</v>
      </c>
      <c r="S636" s="7">
        <f t="shared" si="38"/>
        <v>42819.208333333328</v>
      </c>
      <c r="T636" s="7">
        <f t="shared" si="3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36"/>
        <v>1.1409352517985611</v>
      </c>
      <c r="P637">
        <f t="shared" si="37"/>
        <v>69.986760812003524</v>
      </c>
      <c r="Q637" t="str" cm="1">
        <f t="array" ref="Q637:R637">_xlfn.TEXTSPLIT(N637,"/")</f>
        <v>film &amp; video</v>
      </c>
      <c r="R637" t="str">
        <v>television</v>
      </c>
      <c r="S637" s="7">
        <f t="shared" si="38"/>
        <v>41314.25</v>
      </c>
      <c r="T637" s="7">
        <f t="shared" si="3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36"/>
        <v>0.64537683358624176</v>
      </c>
      <c r="P638">
        <f t="shared" si="37"/>
        <v>48.998079877112133</v>
      </c>
      <c r="Q638" t="str" cm="1">
        <f t="array" ref="Q638:R638">_xlfn.TEXTSPLIT(N638,"/")</f>
        <v>film &amp; video</v>
      </c>
      <c r="R638" t="str">
        <v>animation</v>
      </c>
      <c r="S638" s="7">
        <f t="shared" si="38"/>
        <v>40926.25</v>
      </c>
      <c r="T638" s="7">
        <f t="shared" si="3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36"/>
        <v>0.79411764705882348</v>
      </c>
      <c r="P639">
        <f t="shared" si="37"/>
        <v>103.84615384615384</v>
      </c>
      <c r="Q639" t="str" cm="1">
        <f t="array" ref="Q639:R639">_xlfn.TEXTSPLIT(N639,"/")</f>
        <v>theater</v>
      </c>
      <c r="R639" t="str">
        <v>plays</v>
      </c>
      <c r="S639" s="7">
        <f t="shared" si="38"/>
        <v>42688.25</v>
      </c>
      <c r="T639" s="7">
        <f t="shared" si="3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36"/>
        <v>0.11419117647058824</v>
      </c>
      <c r="P640">
        <f t="shared" si="37"/>
        <v>99.127659574468083</v>
      </c>
      <c r="Q640" t="str" cm="1">
        <f t="array" ref="Q640:R640">_xlfn.TEXTSPLIT(N640,"/")</f>
        <v>theater</v>
      </c>
      <c r="R640" t="str">
        <v>plays</v>
      </c>
      <c r="S640" s="7">
        <f t="shared" si="38"/>
        <v>40386.208333333336</v>
      </c>
      <c r="T640" s="7">
        <f t="shared" si="3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36"/>
        <v>0.56186046511627907</v>
      </c>
      <c r="P641">
        <f t="shared" si="37"/>
        <v>107.37777777777778</v>
      </c>
      <c r="Q641" t="str" cm="1">
        <f t="array" ref="Q641:R641">_xlfn.TEXTSPLIT(N641,"/")</f>
        <v>film &amp; video</v>
      </c>
      <c r="R641" t="str">
        <v>drama</v>
      </c>
      <c r="S641" s="7">
        <f t="shared" si="38"/>
        <v>43309.208333333328</v>
      </c>
      <c r="T641" s="7">
        <f t="shared" si="3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si="36"/>
        <v>0.16501669449081802</v>
      </c>
      <c r="P642">
        <f t="shared" si="37"/>
        <v>76.922178988326849</v>
      </c>
      <c r="Q642" t="str" cm="1">
        <f t="array" ref="Q642:R642">_xlfn.TEXTSPLIT(N642,"/")</f>
        <v>theater</v>
      </c>
      <c r="R642" t="str">
        <v>plays</v>
      </c>
      <c r="S642" s="7">
        <f t="shared" si="38"/>
        <v>42387.25</v>
      </c>
      <c r="T642" s="7">
        <f t="shared" si="39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ref="O643:O706" si="40">E643/D643</f>
        <v>1.1996808510638297</v>
      </c>
      <c r="P643">
        <f t="shared" ref="P643:P706" si="41">IFERROR(E643/G643,0)</f>
        <v>58.128865979381445</v>
      </c>
      <c r="Q643" t="str" cm="1">
        <f t="array" ref="Q643:R643">_xlfn.TEXTSPLIT(N643,"/")</f>
        <v>theater</v>
      </c>
      <c r="R643" t="str">
        <v>plays</v>
      </c>
      <c r="S643" s="7">
        <f t="shared" ref="S643:S706" si="42">(((J643/60)/60)/24)+DATE(1970,1,1)</f>
        <v>42786.25</v>
      </c>
      <c r="T643" s="7">
        <f t="shared" ref="T643:T706" si="43">(((K643/60)/60)/24)+DATE(1970,1,1)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40"/>
        <v>1.4545652173913044</v>
      </c>
      <c r="P644">
        <f t="shared" si="41"/>
        <v>103.73643410852713</v>
      </c>
      <c r="Q644" t="str" cm="1">
        <f t="array" ref="Q644:R644">_xlfn.TEXTSPLIT(N644,"/")</f>
        <v>technology</v>
      </c>
      <c r="R644" t="str">
        <v>wearables</v>
      </c>
      <c r="S644" s="7">
        <f t="shared" si="42"/>
        <v>43451.25</v>
      </c>
      <c r="T644" s="7">
        <f t="shared" si="43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40"/>
        <v>2.2138255033557046</v>
      </c>
      <c r="P645">
        <f t="shared" si="41"/>
        <v>87.962666666666664</v>
      </c>
      <c r="Q645" t="str" cm="1">
        <f t="array" ref="Q645:R645">_xlfn.TEXTSPLIT(N645,"/")</f>
        <v>theater</v>
      </c>
      <c r="R645" t="str">
        <v>plays</v>
      </c>
      <c r="S645" s="7">
        <f t="shared" si="42"/>
        <v>42795.25</v>
      </c>
      <c r="T645" s="7">
        <f t="shared" si="43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40"/>
        <v>0.48396694214876035</v>
      </c>
      <c r="P646">
        <f t="shared" si="41"/>
        <v>28</v>
      </c>
      <c r="Q646" t="str" cm="1">
        <f t="array" ref="Q646:R646">_xlfn.TEXTSPLIT(N646,"/")</f>
        <v>theater</v>
      </c>
      <c r="R646" t="str">
        <v>plays</v>
      </c>
      <c r="S646" s="7">
        <f t="shared" si="42"/>
        <v>43452.25</v>
      </c>
      <c r="T646" s="7">
        <f t="shared" si="43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40"/>
        <v>0.92911504424778757</v>
      </c>
      <c r="P647">
        <f t="shared" si="41"/>
        <v>37.999361294443261</v>
      </c>
      <c r="Q647" t="str" cm="1">
        <f t="array" ref="Q647:R647">_xlfn.TEXTSPLIT(N647,"/")</f>
        <v>music</v>
      </c>
      <c r="R647" t="str">
        <v>rock</v>
      </c>
      <c r="S647" s="7">
        <f t="shared" si="42"/>
        <v>43369.208333333328</v>
      </c>
      <c r="T647" s="7">
        <f t="shared" si="43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40"/>
        <v>0.88599797365754818</v>
      </c>
      <c r="P648">
        <f t="shared" si="41"/>
        <v>29.999313893653515</v>
      </c>
      <c r="Q648" t="str" cm="1">
        <f t="array" ref="Q648:R648">_xlfn.TEXTSPLIT(N648,"/")</f>
        <v>games</v>
      </c>
      <c r="R648" t="str">
        <v>video games</v>
      </c>
      <c r="S648" s="7">
        <f t="shared" si="42"/>
        <v>41346.208333333336</v>
      </c>
      <c r="T648" s="7">
        <f t="shared" si="43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40"/>
        <v>0.41399999999999998</v>
      </c>
      <c r="P649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7">
        <f t="shared" si="42"/>
        <v>43199.208333333328</v>
      </c>
      <c r="T649" s="7">
        <f t="shared" si="43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40"/>
        <v>0.63056795131845844</v>
      </c>
      <c r="P650">
        <f t="shared" si="41"/>
        <v>85.994467496542185</v>
      </c>
      <c r="Q650" t="str" cm="1">
        <f t="array" ref="Q650:R650">_xlfn.TEXTSPLIT(N650,"/")</f>
        <v>food</v>
      </c>
      <c r="R650" t="str">
        <v>food trucks</v>
      </c>
      <c r="S650" s="7">
        <f t="shared" si="42"/>
        <v>42922.208333333328</v>
      </c>
      <c r="T650" s="7">
        <f t="shared" si="43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40"/>
        <v>0.48482333607230893</v>
      </c>
      <c r="P651">
        <f t="shared" si="41"/>
        <v>98.011627906976742</v>
      </c>
      <c r="Q651" t="str" cm="1">
        <f t="array" ref="Q651:R651">_xlfn.TEXTSPLIT(N651,"/")</f>
        <v>theater</v>
      </c>
      <c r="R651" t="str">
        <v>plays</v>
      </c>
      <c r="S651" s="7">
        <f t="shared" si="42"/>
        <v>40471.208333333336</v>
      </c>
      <c r="T651" s="7">
        <f t="shared" si="43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40"/>
        <v>0.02</v>
      </c>
      <c r="P652">
        <f t="shared" si="41"/>
        <v>2</v>
      </c>
      <c r="Q652" t="str" cm="1">
        <f t="array" ref="Q652:R652">_xlfn.TEXTSPLIT(N652,"/")</f>
        <v>music</v>
      </c>
      <c r="R652" t="str">
        <v>jazz</v>
      </c>
      <c r="S652" s="7">
        <f t="shared" si="42"/>
        <v>41828.208333333336</v>
      </c>
      <c r="T652" s="7">
        <f t="shared" si="43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40"/>
        <v>0.88479410269445857</v>
      </c>
      <c r="P653">
        <f t="shared" si="41"/>
        <v>44.994570837642193</v>
      </c>
      <c r="Q653" t="str" cm="1">
        <f t="array" ref="Q653:R653">_xlfn.TEXTSPLIT(N653,"/")</f>
        <v>film &amp; video</v>
      </c>
      <c r="R653" t="str">
        <v>shorts</v>
      </c>
      <c r="S653" s="7">
        <f t="shared" si="42"/>
        <v>41692.25</v>
      </c>
      <c r="T653" s="7">
        <f t="shared" si="43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40"/>
        <v>1.2684</v>
      </c>
      <c r="P654">
        <f t="shared" si="41"/>
        <v>31.012224938875306</v>
      </c>
      <c r="Q654" t="str" cm="1">
        <f t="array" ref="Q654:R654">_xlfn.TEXTSPLIT(N654,"/")</f>
        <v>technology</v>
      </c>
      <c r="R654" t="str">
        <v>web</v>
      </c>
      <c r="S654" s="7">
        <f t="shared" si="42"/>
        <v>42587.208333333328</v>
      </c>
      <c r="T654" s="7">
        <f t="shared" si="43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40"/>
        <v>23.388333333333332</v>
      </c>
      <c r="P655">
        <f t="shared" si="41"/>
        <v>59.970085470085472</v>
      </c>
      <c r="Q655" t="str" cm="1">
        <f t="array" ref="Q655:R655">_xlfn.TEXTSPLIT(N655,"/")</f>
        <v>technology</v>
      </c>
      <c r="R655" t="str">
        <v>web</v>
      </c>
      <c r="S655" s="7">
        <f t="shared" si="42"/>
        <v>42468.208333333328</v>
      </c>
      <c r="T655" s="7">
        <f t="shared" si="43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40"/>
        <v>5.0838857142857146</v>
      </c>
      <c r="P656">
        <f t="shared" si="41"/>
        <v>58.9973474801061</v>
      </c>
      <c r="Q656" t="str" cm="1">
        <f t="array" ref="Q656:R656">_xlfn.TEXTSPLIT(N656,"/")</f>
        <v>music</v>
      </c>
      <c r="R656" t="str">
        <v>metal</v>
      </c>
      <c r="S656" s="7">
        <f t="shared" si="42"/>
        <v>42240.208333333328</v>
      </c>
      <c r="T656" s="7">
        <f t="shared" si="43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40"/>
        <v>1.9147826086956521</v>
      </c>
      <c r="P657">
        <f t="shared" si="41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7">
        <f t="shared" si="42"/>
        <v>42796.25</v>
      </c>
      <c r="T657" s="7">
        <f t="shared" si="43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40"/>
        <v>0.42127533783783783</v>
      </c>
      <c r="P658">
        <f t="shared" si="41"/>
        <v>98.966269841269835</v>
      </c>
      <c r="Q658" t="str" cm="1">
        <f t="array" ref="Q658:R658">_xlfn.TEXTSPLIT(N658,"/")</f>
        <v>food</v>
      </c>
      <c r="R658" t="str">
        <v>food trucks</v>
      </c>
      <c r="S658" s="7">
        <f t="shared" si="42"/>
        <v>43097.25</v>
      </c>
      <c r="T658" s="7">
        <f t="shared" si="43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40"/>
        <v>8.2400000000000001E-2</v>
      </c>
      <c r="P659">
        <f t="shared" si="41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7">
        <f t="shared" si="42"/>
        <v>43096.25</v>
      </c>
      <c r="T659" s="7">
        <f t="shared" si="43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40"/>
        <v>0.60064638783269964</v>
      </c>
      <c r="P660">
        <f t="shared" si="41"/>
        <v>81.010256410256417</v>
      </c>
      <c r="Q660" t="str" cm="1">
        <f t="array" ref="Q660:R660">_xlfn.TEXTSPLIT(N660,"/")</f>
        <v>music</v>
      </c>
      <c r="R660" t="str">
        <v>rock</v>
      </c>
      <c r="S660" s="7">
        <f t="shared" si="42"/>
        <v>42246.208333333328</v>
      </c>
      <c r="T660" s="7">
        <f t="shared" si="43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40"/>
        <v>0.47232808616404309</v>
      </c>
      <c r="P661">
        <f t="shared" si="41"/>
        <v>76.013333333333335</v>
      </c>
      <c r="Q661" t="str" cm="1">
        <f t="array" ref="Q661:R661">_xlfn.TEXTSPLIT(N661,"/")</f>
        <v>film &amp; video</v>
      </c>
      <c r="R661" t="str">
        <v>documentary</v>
      </c>
      <c r="S661" s="7">
        <f t="shared" si="42"/>
        <v>40570.25</v>
      </c>
      <c r="T661" s="7">
        <f t="shared" si="43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40"/>
        <v>0.81736263736263737</v>
      </c>
      <c r="P662">
        <f t="shared" si="41"/>
        <v>96.597402597402592</v>
      </c>
      <c r="Q662" t="str" cm="1">
        <f t="array" ref="Q662:R662">_xlfn.TEXTSPLIT(N662,"/")</f>
        <v>theater</v>
      </c>
      <c r="R662" t="str">
        <v>plays</v>
      </c>
      <c r="S662" s="7">
        <f t="shared" si="42"/>
        <v>42237.208333333328</v>
      </c>
      <c r="T662" s="7">
        <f t="shared" si="43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40"/>
        <v>0.54187265917603</v>
      </c>
      <c r="P663">
        <f t="shared" si="41"/>
        <v>76.957446808510639</v>
      </c>
      <c r="Q663" t="str" cm="1">
        <f t="array" ref="Q663:R663">_xlfn.TEXTSPLIT(N663,"/")</f>
        <v>music</v>
      </c>
      <c r="R663" t="str">
        <v>jazz</v>
      </c>
      <c r="S663" s="7">
        <f t="shared" si="42"/>
        <v>40996.208333333336</v>
      </c>
      <c r="T663" s="7">
        <f t="shared" si="43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40"/>
        <v>0.97868131868131869</v>
      </c>
      <c r="P664">
        <f t="shared" si="41"/>
        <v>67.984732824427482</v>
      </c>
      <c r="Q664" t="str" cm="1">
        <f t="array" ref="Q664:R664">_xlfn.TEXTSPLIT(N664,"/")</f>
        <v>theater</v>
      </c>
      <c r="R664" t="str">
        <v>plays</v>
      </c>
      <c r="S664" s="7">
        <f t="shared" si="42"/>
        <v>43443.25</v>
      </c>
      <c r="T664" s="7">
        <f t="shared" si="43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40"/>
        <v>0.77239999999999998</v>
      </c>
      <c r="P665">
        <f t="shared" si="41"/>
        <v>88.781609195402297</v>
      </c>
      <c r="Q665" t="str" cm="1">
        <f t="array" ref="Q665:R665">_xlfn.TEXTSPLIT(N665,"/")</f>
        <v>theater</v>
      </c>
      <c r="R665" t="str">
        <v>plays</v>
      </c>
      <c r="S665" s="7">
        <f t="shared" si="42"/>
        <v>40458.208333333336</v>
      </c>
      <c r="T665" s="7">
        <f t="shared" si="43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40"/>
        <v>0.33464735516372796</v>
      </c>
      <c r="P666">
        <f t="shared" si="41"/>
        <v>24.99623706491063</v>
      </c>
      <c r="Q666" t="str" cm="1">
        <f t="array" ref="Q666:R666">_xlfn.TEXTSPLIT(N666,"/")</f>
        <v>music</v>
      </c>
      <c r="R666" t="str">
        <v>jazz</v>
      </c>
      <c r="S666" s="7">
        <f t="shared" si="42"/>
        <v>40959.25</v>
      </c>
      <c r="T666" s="7">
        <f t="shared" si="43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40"/>
        <v>2.3958823529411766</v>
      </c>
      <c r="P667">
        <f t="shared" si="41"/>
        <v>44.922794117647058</v>
      </c>
      <c r="Q667" t="str" cm="1">
        <f t="array" ref="Q667:R667">_xlfn.TEXTSPLIT(N667,"/")</f>
        <v>film &amp; video</v>
      </c>
      <c r="R667" t="str">
        <v>documentary</v>
      </c>
      <c r="S667" s="7">
        <f t="shared" si="42"/>
        <v>40733.208333333336</v>
      </c>
      <c r="T667" s="7">
        <f t="shared" si="43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40"/>
        <v>0.64032258064516134</v>
      </c>
      <c r="P668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7">
        <f t="shared" si="42"/>
        <v>41516.208333333336</v>
      </c>
      <c r="T668" s="7">
        <f t="shared" si="43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40"/>
        <v>1.7615942028985507</v>
      </c>
      <c r="P669">
        <f t="shared" si="41"/>
        <v>29.009546539379475</v>
      </c>
      <c r="Q669" t="str" cm="1">
        <f t="array" ref="Q669:R669">_xlfn.TEXTSPLIT(N669,"/")</f>
        <v>journalism</v>
      </c>
      <c r="R669" t="str">
        <v>audio</v>
      </c>
      <c r="S669" s="7">
        <f t="shared" si="42"/>
        <v>41892.208333333336</v>
      </c>
      <c r="T669" s="7">
        <f t="shared" si="43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40"/>
        <v>0.20338181818181819</v>
      </c>
      <c r="P670">
        <f t="shared" si="41"/>
        <v>73.59210526315789</v>
      </c>
      <c r="Q670" t="str" cm="1">
        <f t="array" ref="Q670:R670">_xlfn.TEXTSPLIT(N670,"/")</f>
        <v>theater</v>
      </c>
      <c r="R670" t="str">
        <v>plays</v>
      </c>
      <c r="S670" s="7">
        <f t="shared" si="42"/>
        <v>41122.208333333336</v>
      </c>
      <c r="T670" s="7">
        <f t="shared" si="43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40"/>
        <v>3.5864754098360656</v>
      </c>
      <c r="P671">
        <f t="shared" si="41"/>
        <v>107.97038864898211</v>
      </c>
      <c r="Q671" t="str" cm="1">
        <f t="array" ref="Q671:R671">_xlfn.TEXTSPLIT(N671,"/")</f>
        <v>theater</v>
      </c>
      <c r="R671" t="str">
        <v>plays</v>
      </c>
      <c r="S671" s="7">
        <f t="shared" si="42"/>
        <v>42912.208333333328</v>
      </c>
      <c r="T671" s="7">
        <f t="shared" si="43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40"/>
        <v>4.6885802469135802</v>
      </c>
      <c r="P672">
        <f t="shared" si="41"/>
        <v>68.987284287011803</v>
      </c>
      <c r="Q672" t="str" cm="1">
        <f t="array" ref="Q672:R672">_xlfn.TEXTSPLIT(N672,"/")</f>
        <v>music</v>
      </c>
      <c r="R672" t="str">
        <v>indie rock</v>
      </c>
      <c r="S672" s="7">
        <f t="shared" si="42"/>
        <v>42425.25</v>
      </c>
      <c r="T672" s="7">
        <f t="shared" si="43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40"/>
        <v>1.220563524590164</v>
      </c>
      <c r="P673">
        <f t="shared" si="41"/>
        <v>111.02236719478098</v>
      </c>
      <c r="Q673" t="str" cm="1">
        <f t="array" ref="Q673:R673">_xlfn.TEXTSPLIT(N673,"/")</f>
        <v>theater</v>
      </c>
      <c r="R673" t="str">
        <v>plays</v>
      </c>
      <c r="S673" s="7">
        <f t="shared" si="42"/>
        <v>40390.208333333336</v>
      </c>
      <c r="T673" s="7">
        <f t="shared" si="43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40"/>
        <v>0.55931783729156137</v>
      </c>
      <c r="P674">
        <f t="shared" si="41"/>
        <v>24.997515808491418</v>
      </c>
      <c r="Q674" t="str" cm="1">
        <f t="array" ref="Q674:R674">_xlfn.TEXTSPLIT(N674,"/")</f>
        <v>theater</v>
      </c>
      <c r="R674" t="str">
        <v>plays</v>
      </c>
      <c r="S674" s="7">
        <f t="shared" si="42"/>
        <v>43180.208333333328</v>
      </c>
      <c r="T674" s="7">
        <f t="shared" si="43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40"/>
        <v>0.43660714285714286</v>
      </c>
      <c r="P675">
        <f t="shared" si="41"/>
        <v>42.155172413793103</v>
      </c>
      <c r="Q675" t="str" cm="1">
        <f t="array" ref="Q675:R675">_xlfn.TEXTSPLIT(N675,"/")</f>
        <v>music</v>
      </c>
      <c r="R675" t="str">
        <v>indie rock</v>
      </c>
      <c r="S675" s="7">
        <f t="shared" si="42"/>
        <v>42475.208333333328</v>
      </c>
      <c r="T675" s="7">
        <f t="shared" si="43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40"/>
        <v>0.33538371411833628</v>
      </c>
      <c r="P676">
        <f t="shared" si="41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7">
        <f t="shared" si="42"/>
        <v>40774.208333333336</v>
      </c>
      <c r="T676" s="7">
        <f t="shared" si="43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40"/>
        <v>1.2297938144329896</v>
      </c>
      <c r="P677">
        <f t="shared" si="41"/>
        <v>36.0392749244713</v>
      </c>
      <c r="Q677" t="str" cm="1">
        <f t="array" ref="Q677:R677">_xlfn.TEXTSPLIT(N677,"/")</f>
        <v>journalism</v>
      </c>
      <c r="R677" t="str">
        <v>audio</v>
      </c>
      <c r="S677" s="7">
        <f t="shared" si="42"/>
        <v>43719.208333333328</v>
      </c>
      <c r="T677" s="7">
        <f t="shared" si="43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40"/>
        <v>1.8974959871589085</v>
      </c>
      <c r="P678">
        <f t="shared" si="41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7">
        <f t="shared" si="42"/>
        <v>41178.208333333336</v>
      </c>
      <c r="T678" s="7">
        <f t="shared" si="43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40"/>
        <v>0.83622641509433959</v>
      </c>
      <c r="P679">
        <f t="shared" si="41"/>
        <v>39.927927927927925</v>
      </c>
      <c r="Q679" t="str" cm="1">
        <f t="array" ref="Q679:R679">_xlfn.TEXTSPLIT(N679,"/")</f>
        <v>publishing</v>
      </c>
      <c r="R679" t="str">
        <v>fiction</v>
      </c>
      <c r="S679" s="7">
        <f t="shared" si="42"/>
        <v>42561.208333333328</v>
      </c>
      <c r="T679" s="7">
        <f t="shared" si="43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40"/>
        <v>0.17968844221105529</v>
      </c>
      <c r="P680">
        <f t="shared" si="41"/>
        <v>83.158139534883716</v>
      </c>
      <c r="Q680" t="str" cm="1">
        <f t="array" ref="Q680:R680">_xlfn.TEXTSPLIT(N680,"/")</f>
        <v>film &amp; video</v>
      </c>
      <c r="R680" t="str">
        <v>drama</v>
      </c>
      <c r="S680" s="7">
        <f t="shared" si="42"/>
        <v>43484.25</v>
      </c>
      <c r="T680" s="7">
        <f t="shared" si="43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40"/>
        <v>10.365</v>
      </c>
      <c r="P681">
        <f t="shared" si="41"/>
        <v>39.97520661157025</v>
      </c>
      <c r="Q681" t="str" cm="1">
        <f t="array" ref="Q681:R681">_xlfn.TEXTSPLIT(N681,"/")</f>
        <v>food</v>
      </c>
      <c r="R681" t="str">
        <v>food trucks</v>
      </c>
      <c r="S681" s="7">
        <f t="shared" si="42"/>
        <v>43756.208333333328</v>
      </c>
      <c r="T681" s="7">
        <f t="shared" si="43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40"/>
        <v>0.97405219780219776</v>
      </c>
      <c r="P682">
        <f t="shared" si="41"/>
        <v>47.993908629441627</v>
      </c>
      <c r="Q682" t="str" cm="1">
        <f t="array" ref="Q682:R682">_xlfn.TEXTSPLIT(N682,"/")</f>
        <v>games</v>
      </c>
      <c r="R682" t="str">
        <v>mobile games</v>
      </c>
      <c r="S682" s="7">
        <f t="shared" si="42"/>
        <v>43813.25</v>
      </c>
      <c r="T682" s="7">
        <f t="shared" si="43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40"/>
        <v>0.86386203150461705</v>
      </c>
      <c r="P683">
        <f t="shared" si="41"/>
        <v>95.978877489438744</v>
      </c>
      <c r="Q683" t="str" cm="1">
        <f t="array" ref="Q683:R683">_xlfn.TEXTSPLIT(N683,"/")</f>
        <v>theater</v>
      </c>
      <c r="R683" t="str">
        <v>plays</v>
      </c>
      <c r="S683" s="7">
        <f t="shared" si="42"/>
        <v>40898.25</v>
      </c>
      <c r="T683" s="7">
        <f t="shared" si="43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40"/>
        <v>1.5016666666666667</v>
      </c>
      <c r="P684">
        <f t="shared" si="41"/>
        <v>78.728155339805824</v>
      </c>
      <c r="Q684" t="str" cm="1">
        <f t="array" ref="Q684:R684">_xlfn.TEXTSPLIT(N684,"/")</f>
        <v>theater</v>
      </c>
      <c r="R684" t="str">
        <v>plays</v>
      </c>
      <c r="S684" s="7">
        <f t="shared" si="42"/>
        <v>41619.25</v>
      </c>
      <c r="T684" s="7">
        <f t="shared" si="43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40"/>
        <v>3.5843478260869563</v>
      </c>
      <c r="P685">
        <f t="shared" si="41"/>
        <v>56.081632653061227</v>
      </c>
      <c r="Q685" t="str" cm="1">
        <f t="array" ref="Q685:R685">_xlfn.TEXTSPLIT(N685,"/")</f>
        <v>theater</v>
      </c>
      <c r="R685" t="str">
        <v>plays</v>
      </c>
      <c r="S685" s="7">
        <f t="shared" si="42"/>
        <v>43359.208333333328</v>
      </c>
      <c r="T685" s="7">
        <f t="shared" si="43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40"/>
        <v>5.4285714285714288</v>
      </c>
      <c r="P686">
        <f t="shared" si="41"/>
        <v>69.090909090909093</v>
      </c>
      <c r="Q686" t="str" cm="1">
        <f t="array" ref="Q686:R686">_xlfn.TEXTSPLIT(N686,"/")</f>
        <v>publishing</v>
      </c>
      <c r="R686" t="str">
        <v>nonfiction</v>
      </c>
      <c r="S686" s="7">
        <f t="shared" si="42"/>
        <v>40358.208333333336</v>
      </c>
      <c r="T686" s="7">
        <f t="shared" si="43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40"/>
        <v>0.67500714285714281</v>
      </c>
      <c r="P687">
        <f t="shared" si="41"/>
        <v>102.05291576673866</v>
      </c>
      <c r="Q687" t="str" cm="1">
        <f t="array" ref="Q687:R687">_xlfn.TEXTSPLIT(N687,"/")</f>
        <v>theater</v>
      </c>
      <c r="R687" t="str">
        <v>plays</v>
      </c>
      <c r="S687" s="7">
        <f t="shared" si="42"/>
        <v>42239.208333333328</v>
      </c>
      <c r="T687" s="7">
        <f t="shared" si="43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40"/>
        <v>1.9174666666666667</v>
      </c>
      <c r="P688">
        <f t="shared" si="41"/>
        <v>107.32089552238806</v>
      </c>
      <c r="Q688" t="str" cm="1">
        <f t="array" ref="Q688:R688">_xlfn.TEXTSPLIT(N688,"/")</f>
        <v>technology</v>
      </c>
      <c r="R688" t="str">
        <v>wearables</v>
      </c>
      <c r="S688" s="7">
        <f t="shared" si="42"/>
        <v>43186.208333333328</v>
      </c>
      <c r="T688" s="7">
        <f t="shared" si="43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40"/>
        <v>9.32</v>
      </c>
      <c r="P689">
        <f t="shared" si="41"/>
        <v>51.970260223048328</v>
      </c>
      <c r="Q689" t="str" cm="1">
        <f t="array" ref="Q689:R689">_xlfn.TEXTSPLIT(N689,"/")</f>
        <v>theater</v>
      </c>
      <c r="R689" t="str">
        <v>plays</v>
      </c>
      <c r="S689" s="7">
        <f t="shared" si="42"/>
        <v>42806.25</v>
      </c>
      <c r="T689" s="7">
        <f t="shared" si="43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40"/>
        <v>4.2927586206896553</v>
      </c>
      <c r="P690">
        <f t="shared" si="41"/>
        <v>71.137142857142862</v>
      </c>
      <c r="Q690" t="str" cm="1">
        <f t="array" ref="Q690:R690">_xlfn.TEXTSPLIT(N690,"/")</f>
        <v>film &amp; video</v>
      </c>
      <c r="R690" t="str">
        <v>television</v>
      </c>
      <c r="S690" s="7">
        <f t="shared" si="42"/>
        <v>43475.25</v>
      </c>
      <c r="T690" s="7">
        <f t="shared" si="43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40"/>
        <v>1.0065753424657535</v>
      </c>
      <c r="P691">
        <f t="shared" si="41"/>
        <v>106.49275362318841</v>
      </c>
      <c r="Q691" t="str" cm="1">
        <f t="array" ref="Q691:R691">_xlfn.TEXTSPLIT(N691,"/")</f>
        <v>technology</v>
      </c>
      <c r="R691" t="str">
        <v>web</v>
      </c>
      <c r="S691" s="7">
        <f t="shared" si="42"/>
        <v>41576.208333333336</v>
      </c>
      <c r="T691" s="7">
        <f t="shared" si="43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40"/>
        <v>2.266111111111111</v>
      </c>
      <c r="P692">
        <f t="shared" si="41"/>
        <v>42.93684210526316</v>
      </c>
      <c r="Q692" t="str" cm="1">
        <f t="array" ref="Q692:R692">_xlfn.TEXTSPLIT(N692,"/")</f>
        <v>film &amp; video</v>
      </c>
      <c r="R692" t="str">
        <v>documentary</v>
      </c>
      <c r="S692" s="7">
        <f t="shared" si="42"/>
        <v>40874.25</v>
      </c>
      <c r="T692" s="7">
        <f t="shared" si="43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40"/>
        <v>1.4238</v>
      </c>
      <c r="P693">
        <f t="shared" si="41"/>
        <v>30.037974683544302</v>
      </c>
      <c r="Q693" t="str" cm="1">
        <f t="array" ref="Q693:R693">_xlfn.TEXTSPLIT(N693,"/")</f>
        <v>film &amp; video</v>
      </c>
      <c r="R693" t="str">
        <v>documentary</v>
      </c>
      <c r="S693" s="7">
        <f t="shared" si="42"/>
        <v>41185.208333333336</v>
      </c>
      <c r="T693" s="7">
        <f t="shared" si="43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40"/>
        <v>0.90633333333333332</v>
      </c>
      <c r="P694">
        <f t="shared" si="41"/>
        <v>70.623376623376629</v>
      </c>
      <c r="Q694" t="str" cm="1">
        <f t="array" ref="Q694:R694">_xlfn.TEXTSPLIT(N694,"/")</f>
        <v>music</v>
      </c>
      <c r="R694" t="str">
        <v>rock</v>
      </c>
      <c r="S694" s="7">
        <f t="shared" si="42"/>
        <v>43655.208333333328</v>
      </c>
      <c r="T694" s="7">
        <f t="shared" si="43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40"/>
        <v>0.63966740576496672</v>
      </c>
      <c r="P695">
        <f t="shared" si="41"/>
        <v>66.016018306636155</v>
      </c>
      <c r="Q695" t="str" cm="1">
        <f t="array" ref="Q695:R695">_xlfn.TEXTSPLIT(N695,"/")</f>
        <v>theater</v>
      </c>
      <c r="R695" t="str">
        <v>plays</v>
      </c>
      <c r="S695" s="7">
        <f t="shared" si="42"/>
        <v>43025.208333333328</v>
      </c>
      <c r="T695" s="7">
        <f t="shared" si="43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40"/>
        <v>0.84131868131868137</v>
      </c>
      <c r="P696">
        <f t="shared" si="41"/>
        <v>96.911392405063296</v>
      </c>
      <c r="Q696" t="str" cm="1">
        <f t="array" ref="Q696:R696">_xlfn.TEXTSPLIT(N696,"/")</f>
        <v>theater</v>
      </c>
      <c r="R696" t="str">
        <v>plays</v>
      </c>
      <c r="S696" s="7">
        <f t="shared" si="42"/>
        <v>43066.25</v>
      </c>
      <c r="T696" s="7">
        <f t="shared" si="43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40"/>
        <v>1.3393478260869565</v>
      </c>
      <c r="P697">
        <f t="shared" si="41"/>
        <v>62.867346938775512</v>
      </c>
      <c r="Q697" t="str" cm="1">
        <f t="array" ref="Q697:R697">_xlfn.TEXTSPLIT(N697,"/")</f>
        <v>music</v>
      </c>
      <c r="R697" t="str">
        <v>rock</v>
      </c>
      <c r="S697" s="7">
        <f t="shared" si="42"/>
        <v>42322.25</v>
      </c>
      <c r="T697" s="7">
        <f t="shared" si="43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40"/>
        <v>0.59042047531992692</v>
      </c>
      <c r="P698">
        <f t="shared" si="41"/>
        <v>108.98537682789652</v>
      </c>
      <c r="Q698" t="str" cm="1">
        <f t="array" ref="Q698:R698">_xlfn.TEXTSPLIT(N698,"/")</f>
        <v>theater</v>
      </c>
      <c r="R698" t="str">
        <v>plays</v>
      </c>
      <c r="S698" s="7">
        <f t="shared" si="42"/>
        <v>42114.208333333328</v>
      </c>
      <c r="T698" s="7">
        <f t="shared" si="43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40"/>
        <v>1.5280062063615205</v>
      </c>
      <c r="P699">
        <f t="shared" si="41"/>
        <v>26.999314599040439</v>
      </c>
      <c r="Q699" t="str" cm="1">
        <f t="array" ref="Q699:R699">_xlfn.TEXTSPLIT(N699,"/")</f>
        <v>music</v>
      </c>
      <c r="R699" t="str">
        <v>electric music</v>
      </c>
      <c r="S699" s="7">
        <f t="shared" si="42"/>
        <v>43190.208333333328</v>
      </c>
      <c r="T699" s="7">
        <f t="shared" si="43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40"/>
        <v>4.466912114014252</v>
      </c>
      <c r="P700">
        <f t="shared" si="41"/>
        <v>65.004147943311438</v>
      </c>
      <c r="Q700" t="str" cm="1">
        <f t="array" ref="Q700:R700">_xlfn.TEXTSPLIT(N700,"/")</f>
        <v>technology</v>
      </c>
      <c r="R700" t="str">
        <v>wearables</v>
      </c>
      <c r="S700" s="7">
        <f t="shared" si="42"/>
        <v>40871.25</v>
      </c>
      <c r="T700" s="7">
        <f t="shared" si="43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40"/>
        <v>0.8439189189189189</v>
      </c>
      <c r="P701">
        <f t="shared" si="41"/>
        <v>111.51785714285714</v>
      </c>
      <c r="Q701" t="str" cm="1">
        <f t="array" ref="Q701:R701">_xlfn.TEXTSPLIT(N701,"/")</f>
        <v>film &amp; video</v>
      </c>
      <c r="R701" t="str">
        <v>drama</v>
      </c>
      <c r="S701" s="7">
        <f t="shared" si="42"/>
        <v>43641.208333333328</v>
      </c>
      <c r="T701" s="7">
        <f t="shared" si="43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40"/>
        <v>0.03</v>
      </c>
      <c r="P702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7">
        <f t="shared" si="42"/>
        <v>40203.25</v>
      </c>
      <c r="T702" s="7">
        <f t="shared" si="43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40"/>
        <v>1.7502692307692307</v>
      </c>
      <c r="P703">
        <f t="shared" si="41"/>
        <v>110.99268292682927</v>
      </c>
      <c r="Q703" t="str" cm="1">
        <f t="array" ref="Q703:R703">_xlfn.TEXTSPLIT(N703,"/")</f>
        <v>theater</v>
      </c>
      <c r="R703" t="str">
        <v>plays</v>
      </c>
      <c r="S703" s="7">
        <f t="shared" si="42"/>
        <v>40629.208333333336</v>
      </c>
      <c r="T703" s="7">
        <f t="shared" si="43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40"/>
        <v>0.54137931034482756</v>
      </c>
      <c r="P704">
        <f t="shared" si="41"/>
        <v>56.746987951807228</v>
      </c>
      <c r="Q704" t="str" cm="1">
        <f t="array" ref="Q704:R704">_xlfn.TEXTSPLIT(N704,"/")</f>
        <v>technology</v>
      </c>
      <c r="R704" t="str">
        <v>wearables</v>
      </c>
      <c r="S704" s="7">
        <f t="shared" si="42"/>
        <v>41477.208333333336</v>
      </c>
      <c r="T704" s="7">
        <f t="shared" si="43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40"/>
        <v>3.1187381703470032</v>
      </c>
      <c r="P705">
        <f t="shared" si="41"/>
        <v>97.020608439646708</v>
      </c>
      <c r="Q705" t="str" cm="1">
        <f t="array" ref="Q705:R705">_xlfn.TEXTSPLIT(N705,"/")</f>
        <v>publishing</v>
      </c>
      <c r="R705" t="str">
        <v>translations</v>
      </c>
      <c r="S705" s="7">
        <f t="shared" si="42"/>
        <v>41020.208333333336</v>
      </c>
      <c r="T705" s="7">
        <f t="shared" si="43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si="40"/>
        <v>1.2278160919540231</v>
      </c>
      <c r="P706">
        <f t="shared" si="41"/>
        <v>92.08620689655173</v>
      </c>
      <c r="Q706" t="str" cm="1">
        <f t="array" ref="Q706:R706">_xlfn.TEXTSPLIT(N706,"/")</f>
        <v>film &amp; video</v>
      </c>
      <c r="R706" t="str">
        <v>animation</v>
      </c>
      <c r="S706" s="7">
        <f t="shared" si="42"/>
        <v>42555.208333333328</v>
      </c>
      <c r="T706" s="7">
        <f t="shared" si="43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ref="O707:O770" si="44">E707/D707</f>
        <v>0.99026517383618151</v>
      </c>
      <c r="P707">
        <f t="shared" ref="P707:P770" si="45">IFERROR(E707/G707,0)</f>
        <v>82.986666666666665</v>
      </c>
      <c r="Q707" t="str" cm="1">
        <f t="array" ref="Q707:R707">_xlfn.TEXTSPLIT(N707,"/")</f>
        <v>publishing</v>
      </c>
      <c r="R707" t="str">
        <v>nonfiction</v>
      </c>
      <c r="S707" s="7">
        <f t="shared" ref="S707:S770" si="46">(((J707/60)/60)/24)+DATE(1970,1,1)</f>
        <v>41619.25</v>
      </c>
      <c r="T707" s="7">
        <f t="shared" ref="T707:T770" si="47">(((K707/60)/60)/24)+DATE(1970,1,1)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44"/>
        <v>1.278468634686347</v>
      </c>
      <c r="P708">
        <f t="shared" si="45"/>
        <v>103.03791821561339</v>
      </c>
      <c r="Q708" t="str" cm="1">
        <f t="array" ref="Q708:R708">_xlfn.TEXTSPLIT(N708,"/")</f>
        <v>technology</v>
      </c>
      <c r="R708" t="str">
        <v>web</v>
      </c>
      <c r="S708" s="7">
        <f t="shared" si="46"/>
        <v>43471.25</v>
      </c>
      <c r="T708" s="7">
        <f t="shared" si="47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44"/>
        <v>1.5861643835616439</v>
      </c>
      <c r="P709">
        <f t="shared" si="45"/>
        <v>68.922619047619051</v>
      </c>
      <c r="Q709" t="str" cm="1">
        <f t="array" ref="Q709:R709">_xlfn.TEXTSPLIT(N709,"/")</f>
        <v>film &amp; video</v>
      </c>
      <c r="R709" t="str">
        <v>drama</v>
      </c>
      <c r="S709" s="7">
        <f t="shared" si="46"/>
        <v>43442.25</v>
      </c>
      <c r="T709" s="7">
        <f t="shared" si="47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44"/>
        <v>7.0705882352941174</v>
      </c>
      <c r="P710">
        <f t="shared" si="45"/>
        <v>87.737226277372258</v>
      </c>
      <c r="Q710" t="str" cm="1">
        <f t="array" ref="Q710:R710">_xlfn.TEXTSPLIT(N710,"/")</f>
        <v>theater</v>
      </c>
      <c r="R710" t="str">
        <v>plays</v>
      </c>
      <c r="S710" s="7">
        <f t="shared" si="46"/>
        <v>42877.208333333328</v>
      </c>
      <c r="T710" s="7">
        <f t="shared" si="47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44"/>
        <v>1.4238775510204082</v>
      </c>
      <c r="P711">
        <f t="shared" si="45"/>
        <v>75.021505376344081</v>
      </c>
      <c r="Q711" t="str" cm="1">
        <f t="array" ref="Q711:R711">_xlfn.TEXTSPLIT(N711,"/")</f>
        <v>theater</v>
      </c>
      <c r="R711" t="str">
        <v>plays</v>
      </c>
      <c r="S711" s="7">
        <f t="shared" si="46"/>
        <v>41018.208333333336</v>
      </c>
      <c r="T711" s="7">
        <f t="shared" si="47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44"/>
        <v>1.4786046511627906</v>
      </c>
      <c r="P712">
        <f t="shared" si="45"/>
        <v>50.863999999999997</v>
      </c>
      <c r="Q712" t="str" cm="1">
        <f t="array" ref="Q712:R712">_xlfn.TEXTSPLIT(N712,"/")</f>
        <v>theater</v>
      </c>
      <c r="R712" t="str">
        <v>plays</v>
      </c>
      <c r="S712" s="7">
        <f t="shared" si="46"/>
        <v>43295.208333333328</v>
      </c>
      <c r="T712" s="7">
        <f t="shared" si="47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44"/>
        <v>0.20322580645161289</v>
      </c>
      <c r="P713">
        <f t="shared" si="45"/>
        <v>90</v>
      </c>
      <c r="Q713" t="str" cm="1">
        <f t="array" ref="Q713:R713">_xlfn.TEXTSPLIT(N713,"/")</f>
        <v>theater</v>
      </c>
      <c r="R713" t="str">
        <v>plays</v>
      </c>
      <c r="S713" s="7">
        <f t="shared" si="46"/>
        <v>42393.25</v>
      </c>
      <c r="T713" s="7">
        <f t="shared" si="47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44"/>
        <v>18.40625</v>
      </c>
      <c r="P714">
        <f t="shared" si="45"/>
        <v>72.896039603960389</v>
      </c>
      <c r="Q714" t="str" cm="1">
        <f t="array" ref="Q714:R714">_xlfn.TEXTSPLIT(N714,"/")</f>
        <v>theater</v>
      </c>
      <c r="R714" t="str">
        <v>plays</v>
      </c>
      <c r="S714" s="7">
        <f t="shared" si="46"/>
        <v>42559.208333333328</v>
      </c>
      <c r="T714" s="7">
        <f t="shared" si="47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44"/>
        <v>1.6194202898550725</v>
      </c>
      <c r="P715">
        <f t="shared" si="45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7">
        <f t="shared" si="46"/>
        <v>42604.208333333328</v>
      </c>
      <c r="T715" s="7">
        <f t="shared" si="47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44"/>
        <v>4.7282077922077921</v>
      </c>
      <c r="P716">
        <f t="shared" si="45"/>
        <v>101.98095238095237</v>
      </c>
      <c r="Q716" t="str" cm="1">
        <f t="array" ref="Q716:R716">_xlfn.TEXTSPLIT(N716,"/")</f>
        <v>music</v>
      </c>
      <c r="R716" t="str">
        <v>rock</v>
      </c>
      <c r="S716" s="7">
        <f t="shared" si="46"/>
        <v>41870.208333333336</v>
      </c>
      <c r="T716" s="7">
        <f t="shared" si="47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44"/>
        <v>0.24466101694915254</v>
      </c>
      <c r="P717">
        <f t="shared" si="45"/>
        <v>44.009146341463413</v>
      </c>
      <c r="Q717" t="str" cm="1">
        <f t="array" ref="Q717:R717">_xlfn.TEXTSPLIT(N717,"/")</f>
        <v>games</v>
      </c>
      <c r="R717" t="str">
        <v>mobile games</v>
      </c>
      <c r="S717" s="7">
        <f t="shared" si="46"/>
        <v>40397.208333333336</v>
      </c>
      <c r="T717" s="7">
        <f t="shared" si="47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44"/>
        <v>5.1764999999999999</v>
      </c>
      <c r="P718">
        <f t="shared" si="45"/>
        <v>65.942675159235662</v>
      </c>
      <c r="Q718" t="str" cm="1">
        <f t="array" ref="Q718:R718">_xlfn.TEXTSPLIT(N718,"/")</f>
        <v>theater</v>
      </c>
      <c r="R718" t="str">
        <v>plays</v>
      </c>
      <c r="S718" s="7">
        <f t="shared" si="46"/>
        <v>41465.208333333336</v>
      </c>
      <c r="T718" s="7">
        <f t="shared" si="47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44"/>
        <v>2.4764285714285714</v>
      </c>
      <c r="P719">
        <f t="shared" si="45"/>
        <v>24.987387387387386</v>
      </c>
      <c r="Q719" t="str" cm="1">
        <f t="array" ref="Q719:R719">_xlfn.TEXTSPLIT(N719,"/")</f>
        <v>film &amp; video</v>
      </c>
      <c r="R719" t="str">
        <v>documentary</v>
      </c>
      <c r="S719" s="7">
        <f t="shared" si="46"/>
        <v>40777.208333333336</v>
      </c>
      <c r="T719" s="7">
        <f t="shared" si="47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44"/>
        <v>1.0020481927710843</v>
      </c>
      <c r="P720">
        <f t="shared" si="45"/>
        <v>28.003367003367003</v>
      </c>
      <c r="Q720" t="str" cm="1">
        <f t="array" ref="Q720:R720">_xlfn.TEXTSPLIT(N720,"/")</f>
        <v>technology</v>
      </c>
      <c r="R720" t="str">
        <v>wearables</v>
      </c>
      <c r="S720" s="7">
        <f t="shared" si="46"/>
        <v>41442.208333333336</v>
      </c>
      <c r="T720" s="7">
        <f t="shared" si="47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44"/>
        <v>1.53</v>
      </c>
      <c r="P721">
        <f t="shared" si="45"/>
        <v>85.829268292682926</v>
      </c>
      <c r="Q721" t="str" cm="1">
        <f t="array" ref="Q721:R721">_xlfn.TEXTSPLIT(N721,"/")</f>
        <v>publishing</v>
      </c>
      <c r="R721" t="str">
        <v>fiction</v>
      </c>
      <c r="S721" s="7">
        <f t="shared" si="46"/>
        <v>41058.208333333336</v>
      </c>
      <c r="T721" s="7">
        <f t="shared" si="47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44"/>
        <v>0.37091954022988505</v>
      </c>
      <c r="P722">
        <f t="shared" si="45"/>
        <v>84.921052631578945</v>
      </c>
      <c r="Q722" t="str" cm="1">
        <f t="array" ref="Q722:R722">_xlfn.TEXTSPLIT(N722,"/")</f>
        <v>theater</v>
      </c>
      <c r="R722" t="str">
        <v>plays</v>
      </c>
      <c r="S722" s="7">
        <f t="shared" si="46"/>
        <v>43152.25</v>
      </c>
      <c r="T722" s="7">
        <f t="shared" si="47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44"/>
        <v>4.3923948220064728E-2</v>
      </c>
      <c r="P723">
        <f t="shared" si="45"/>
        <v>90.483333333333334</v>
      </c>
      <c r="Q723" t="str" cm="1">
        <f t="array" ref="Q723:R723">_xlfn.TEXTSPLIT(N723,"/")</f>
        <v>music</v>
      </c>
      <c r="R723" t="str">
        <v>rock</v>
      </c>
      <c r="S723" s="7">
        <f t="shared" si="46"/>
        <v>43194.208333333328</v>
      </c>
      <c r="T723" s="7">
        <f t="shared" si="47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44"/>
        <v>1.5650721649484536</v>
      </c>
      <c r="P724">
        <f t="shared" si="45"/>
        <v>25.00197628458498</v>
      </c>
      <c r="Q724" t="str" cm="1">
        <f t="array" ref="Q724:R724">_xlfn.TEXTSPLIT(N724,"/")</f>
        <v>film &amp; video</v>
      </c>
      <c r="R724" t="str">
        <v>documentary</v>
      </c>
      <c r="S724" s="7">
        <f t="shared" si="46"/>
        <v>43045.25</v>
      </c>
      <c r="T724" s="7">
        <f t="shared" si="47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44"/>
        <v>2.704081632653061</v>
      </c>
      <c r="P725">
        <f t="shared" si="45"/>
        <v>92.013888888888886</v>
      </c>
      <c r="Q725" t="str" cm="1">
        <f t="array" ref="Q725:R725">_xlfn.TEXTSPLIT(N725,"/")</f>
        <v>theater</v>
      </c>
      <c r="R725" t="str">
        <v>plays</v>
      </c>
      <c r="S725" s="7">
        <f t="shared" si="46"/>
        <v>42431.25</v>
      </c>
      <c r="T725" s="7">
        <f t="shared" si="47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44"/>
        <v>1.3405952380952382</v>
      </c>
      <c r="P726">
        <f t="shared" si="45"/>
        <v>93.066115702479337</v>
      </c>
      <c r="Q726" t="str" cm="1">
        <f t="array" ref="Q726:R726">_xlfn.TEXTSPLIT(N726,"/")</f>
        <v>theater</v>
      </c>
      <c r="R726" t="str">
        <v>plays</v>
      </c>
      <c r="S726" s="7">
        <f t="shared" si="46"/>
        <v>41934.208333333336</v>
      </c>
      <c r="T726" s="7">
        <f t="shared" si="47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44"/>
        <v>0.50398033126293995</v>
      </c>
      <c r="P727">
        <f t="shared" si="45"/>
        <v>61.008145363408524</v>
      </c>
      <c r="Q727" t="str" cm="1">
        <f t="array" ref="Q727:R727">_xlfn.TEXTSPLIT(N727,"/")</f>
        <v>games</v>
      </c>
      <c r="R727" t="str">
        <v>mobile games</v>
      </c>
      <c r="S727" s="7">
        <f t="shared" si="46"/>
        <v>41958.25</v>
      </c>
      <c r="T727" s="7">
        <f t="shared" si="47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44"/>
        <v>0.88815837937384901</v>
      </c>
      <c r="P728">
        <f t="shared" si="45"/>
        <v>92.036259541984734</v>
      </c>
      <c r="Q728" t="str" cm="1">
        <f t="array" ref="Q728:R728">_xlfn.TEXTSPLIT(N728,"/")</f>
        <v>theater</v>
      </c>
      <c r="R728" t="str">
        <v>plays</v>
      </c>
      <c r="S728" s="7">
        <f t="shared" si="46"/>
        <v>40476.208333333336</v>
      </c>
      <c r="T728" s="7">
        <f t="shared" si="47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44"/>
        <v>1.65</v>
      </c>
      <c r="P729">
        <f t="shared" si="45"/>
        <v>81.132596685082873</v>
      </c>
      <c r="Q729" t="str" cm="1">
        <f t="array" ref="Q729:R729">_xlfn.TEXTSPLIT(N729,"/")</f>
        <v>technology</v>
      </c>
      <c r="R729" t="str">
        <v>web</v>
      </c>
      <c r="S729" s="7">
        <f t="shared" si="46"/>
        <v>43485.25</v>
      </c>
      <c r="T729" s="7">
        <f t="shared" si="47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44"/>
        <v>0.17499999999999999</v>
      </c>
      <c r="P730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7">
        <f t="shared" si="46"/>
        <v>42515.208333333328</v>
      </c>
      <c r="T730" s="7">
        <f t="shared" si="47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44"/>
        <v>1.8566071428571429</v>
      </c>
      <c r="P731">
        <f t="shared" si="45"/>
        <v>85.221311475409834</v>
      </c>
      <c r="Q731" t="str" cm="1">
        <f t="array" ref="Q731:R731">_xlfn.TEXTSPLIT(N731,"/")</f>
        <v>film &amp; video</v>
      </c>
      <c r="R731" t="str">
        <v>drama</v>
      </c>
      <c r="S731" s="7">
        <f t="shared" si="46"/>
        <v>41309.25</v>
      </c>
      <c r="T731" s="7">
        <f t="shared" si="47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44"/>
        <v>4.1266319444444441</v>
      </c>
      <c r="P732">
        <f t="shared" si="45"/>
        <v>110.96825396825396</v>
      </c>
      <c r="Q732" t="str" cm="1">
        <f t="array" ref="Q732:R732">_xlfn.TEXTSPLIT(N732,"/")</f>
        <v>technology</v>
      </c>
      <c r="R732" t="str">
        <v>wearables</v>
      </c>
      <c r="S732" s="7">
        <f t="shared" si="46"/>
        <v>42147.208333333328</v>
      </c>
      <c r="T732" s="7">
        <f t="shared" si="47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44"/>
        <v>0.90249999999999997</v>
      </c>
      <c r="P733">
        <f t="shared" si="45"/>
        <v>32.968036529680369</v>
      </c>
      <c r="Q733" t="str" cm="1">
        <f t="array" ref="Q733:R733">_xlfn.TEXTSPLIT(N733,"/")</f>
        <v>technology</v>
      </c>
      <c r="R733" t="str">
        <v>web</v>
      </c>
      <c r="S733" s="7">
        <f t="shared" si="46"/>
        <v>42939.208333333328</v>
      </c>
      <c r="T733" s="7">
        <f t="shared" si="47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44"/>
        <v>0.91984615384615387</v>
      </c>
      <c r="P734">
        <f t="shared" si="45"/>
        <v>96.005352363960753</v>
      </c>
      <c r="Q734" t="str" cm="1">
        <f t="array" ref="Q734:R734">_xlfn.TEXTSPLIT(N734,"/")</f>
        <v>music</v>
      </c>
      <c r="R734" t="str">
        <v>rock</v>
      </c>
      <c r="S734" s="7">
        <f t="shared" si="46"/>
        <v>42816.208333333328</v>
      </c>
      <c r="T734" s="7">
        <f t="shared" si="47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44"/>
        <v>5.2700632911392402</v>
      </c>
      <c r="P735">
        <f t="shared" si="45"/>
        <v>84.96632653061225</v>
      </c>
      <c r="Q735" t="str" cm="1">
        <f t="array" ref="Q735:R735">_xlfn.TEXTSPLIT(N735,"/")</f>
        <v>music</v>
      </c>
      <c r="R735" t="str">
        <v>metal</v>
      </c>
      <c r="S735" s="7">
        <f t="shared" si="46"/>
        <v>41844.208333333336</v>
      </c>
      <c r="T735" s="7">
        <f t="shared" si="47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44"/>
        <v>3.1914285714285713</v>
      </c>
      <c r="P736">
        <f t="shared" si="45"/>
        <v>25.007462686567163</v>
      </c>
      <c r="Q736" t="str" cm="1">
        <f t="array" ref="Q736:R736">_xlfn.TEXTSPLIT(N736,"/")</f>
        <v>theater</v>
      </c>
      <c r="R736" t="str">
        <v>plays</v>
      </c>
      <c r="S736" s="7">
        <f t="shared" si="46"/>
        <v>42763.25</v>
      </c>
      <c r="T736" s="7">
        <f t="shared" si="47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44"/>
        <v>3.5418867924528303</v>
      </c>
      <c r="P737">
        <f t="shared" si="45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7">
        <f t="shared" si="46"/>
        <v>42459.208333333328</v>
      </c>
      <c r="T737" s="7">
        <f t="shared" si="47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44"/>
        <v>0.32896103896103895</v>
      </c>
      <c r="P738">
        <f t="shared" si="45"/>
        <v>87.34482758620689</v>
      </c>
      <c r="Q738" t="str" cm="1">
        <f t="array" ref="Q738:R738">_xlfn.TEXTSPLIT(N738,"/")</f>
        <v>publishing</v>
      </c>
      <c r="R738" t="str">
        <v>nonfiction</v>
      </c>
      <c r="S738" s="7">
        <f t="shared" si="46"/>
        <v>42055.25</v>
      </c>
      <c r="T738" s="7">
        <f t="shared" si="47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44"/>
        <v>1.358918918918919</v>
      </c>
      <c r="P739">
        <f t="shared" si="45"/>
        <v>27.933333333333334</v>
      </c>
      <c r="Q739" t="str" cm="1">
        <f t="array" ref="Q739:R739">_xlfn.TEXTSPLIT(N739,"/")</f>
        <v>music</v>
      </c>
      <c r="R739" t="str">
        <v>indie rock</v>
      </c>
      <c r="S739" s="7">
        <f t="shared" si="46"/>
        <v>42685.25</v>
      </c>
      <c r="T739" s="7">
        <f t="shared" si="47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44"/>
        <v>2.0843373493975904E-2</v>
      </c>
      <c r="P740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7">
        <f t="shared" si="46"/>
        <v>41959.25</v>
      </c>
      <c r="T740" s="7">
        <f t="shared" si="47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44"/>
        <v>0.61</v>
      </c>
      <c r="P741">
        <f t="shared" si="45"/>
        <v>31.937172774869111</v>
      </c>
      <c r="Q741" t="str" cm="1">
        <f t="array" ref="Q741:R741">_xlfn.TEXTSPLIT(N741,"/")</f>
        <v>music</v>
      </c>
      <c r="R741" t="str">
        <v>indie rock</v>
      </c>
      <c r="S741" s="7">
        <f t="shared" si="46"/>
        <v>41089.208333333336</v>
      </c>
      <c r="T741" s="7">
        <f t="shared" si="47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44"/>
        <v>0.30037735849056602</v>
      </c>
      <c r="P742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7">
        <f t="shared" si="46"/>
        <v>42769.25</v>
      </c>
      <c r="T742" s="7">
        <f t="shared" si="47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44"/>
        <v>11.791666666666666</v>
      </c>
      <c r="P743">
        <f t="shared" si="45"/>
        <v>108.84615384615384</v>
      </c>
      <c r="Q743" t="str" cm="1">
        <f t="array" ref="Q743:R743">_xlfn.TEXTSPLIT(N743,"/")</f>
        <v>theater</v>
      </c>
      <c r="R743" t="str">
        <v>plays</v>
      </c>
      <c r="S743" s="7">
        <f t="shared" si="46"/>
        <v>40321.208333333336</v>
      </c>
      <c r="T743" s="7">
        <f t="shared" si="47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44"/>
        <v>11.260833333333334</v>
      </c>
      <c r="P744">
        <f t="shared" si="45"/>
        <v>110.76229508196721</v>
      </c>
      <c r="Q744" t="str" cm="1">
        <f t="array" ref="Q744:R744">_xlfn.TEXTSPLIT(N744,"/")</f>
        <v>music</v>
      </c>
      <c r="R744" t="str">
        <v>electric music</v>
      </c>
      <c r="S744" s="7">
        <f t="shared" si="46"/>
        <v>40197.25</v>
      </c>
      <c r="T744" s="7">
        <f t="shared" si="47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44"/>
        <v>0.12923076923076923</v>
      </c>
      <c r="P745">
        <f t="shared" si="45"/>
        <v>29.647058823529413</v>
      </c>
      <c r="Q745" t="str" cm="1">
        <f t="array" ref="Q745:R745">_xlfn.TEXTSPLIT(N745,"/")</f>
        <v>theater</v>
      </c>
      <c r="R745" t="str">
        <v>plays</v>
      </c>
      <c r="S745" s="7">
        <f t="shared" si="46"/>
        <v>42298.208333333328</v>
      </c>
      <c r="T745" s="7">
        <f t="shared" si="47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44"/>
        <v>7.12</v>
      </c>
      <c r="P746">
        <f t="shared" si="45"/>
        <v>101.71428571428571</v>
      </c>
      <c r="Q746" t="str" cm="1">
        <f t="array" ref="Q746:R746">_xlfn.TEXTSPLIT(N746,"/")</f>
        <v>theater</v>
      </c>
      <c r="R746" t="str">
        <v>plays</v>
      </c>
      <c r="S746" s="7">
        <f t="shared" si="46"/>
        <v>43322.208333333328</v>
      </c>
      <c r="T746" s="7">
        <f t="shared" si="47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44"/>
        <v>0.30304347826086958</v>
      </c>
      <c r="P747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7">
        <f t="shared" si="46"/>
        <v>40328.208333333336</v>
      </c>
      <c r="T747" s="7">
        <f t="shared" si="47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44"/>
        <v>2.1250896057347672</v>
      </c>
      <c r="P748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7">
        <f t="shared" si="46"/>
        <v>40825.208333333336</v>
      </c>
      <c r="T748" s="7">
        <f t="shared" si="47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44"/>
        <v>2.2885714285714287</v>
      </c>
      <c r="P749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7">
        <f t="shared" si="46"/>
        <v>40423.208333333336</v>
      </c>
      <c r="T749" s="7">
        <f t="shared" si="47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44"/>
        <v>0.34959979476654696</v>
      </c>
      <c r="P750">
        <f t="shared" si="45"/>
        <v>110.97231270358306</v>
      </c>
      <c r="Q750" t="str" cm="1">
        <f t="array" ref="Q750:R750">_xlfn.TEXTSPLIT(N750,"/")</f>
        <v>film &amp; video</v>
      </c>
      <c r="R750" t="str">
        <v>animation</v>
      </c>
      <c r="S750" s="7">
        <f t="shared" si="46"/>
        <v>40238.25</v>
      </c>
      <c r="T750" s="7">
        <f t="shared" si="47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44"/>
        <v>1.5729069767441861</v>
      </c>
      <c r="P751">
        <f t="shared" si="45"/>
        <v>36.959016393442624</v>
      </c>
      <c r="Q751" t="str" cm="1">
        <f t="array" ref="Q751:R751">_xlfn.TEXTSPLIT(N751,"/")</f>
        <v>technology</v>
      </c>
      <c r="R751" t="str">
        <v>wearables</v>
      </c>
      <c r="S751" s="7">
        <f t="shared" si="46"/>
        <v>41920.208333333336</v>
      </c>
      <c r="T751" s="7">
        <f t="shared" si="47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44"/>
        <v>0.01</v>
      </c>
      <c r="P752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7">
        <f t="shared" si="46"/>
        <v>40360.208333333336</v>
      </c>
      <c r="T752" s="7">
        <f t="shared" si="47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44"/>
        <v>2.3230555555555554</v>
      </c>
      <c r="P753">
        <f t="shared" si="45"/>
        <v>30.974074074074075</v>
      </c>
      <c r="Q753" t="str" cm="1">
        <f t="array" ref="Q753:R753">_xlfn.TEXTSPLIT(N753,"/")</f>
        <v>publishing</v>
      </c>
      <c r="R753" t="str">
        <v>nonfiction</v>
      </c>
      <c r="S753" s="7">
        <f t="shared" si="46"/>
        <v>42446.208333333328</v>
      </c>
      <c r="T753" s="7">
        <f t="shared" si="47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44"/>
        <v>0.92448275862068963</v>
      </c>
      <c r="P754">
        <f t="shared" si="45"/>
        <v>47.035087719298247</v>
      </c>
      <c r="Q754" t="str" cm="1">
        <f t="array" ref="Q754:R754">_xlfn.TEXTSPLIT(N754,"/")</f>
        <v>theater</v>
      </c>
      <c r="R754" t="str">
        <v>plays</v>
      </c>
      <c r="S754" s="7">
        <f t="shared" si="46"/>
        <v>40395.208333333336</v>
      </c>
      <c r="T754" s="7">
        <f t="shared" si="47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44"/>
        <v>2.5670212765957445</v>
      </c>
      <c r="P755">
        <f t="shared" si="45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7">
        <f t="shared" si="46"/>
        <v>40321.208333333336</v>
      </c>
      <c r="T755" s="7">
        <f t="shared" si="47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44"/>
        <v>1.6847017045454546</v>
      </c>
      <c r="P756">
        <f t="shared" si="45"/>
        <v>37.005616224648989</v>
      </c>
      <c r="Q756" t="str" cm="1">
        <f t="array" ref="Q756:R756">_xlfn.TEXTSPLIT(N756,"/")</f>
        <v>theater</v>
      </c>
      <c r="R756" t="str">
        <v>plays</v>
      </c>
      <c r="S756" s="7">
        <f t="shared" si="46"/>
        <v>41210.208333333336</v>
      </c>
      <c r="T756" s="7">
        <f t="shared" si="47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44"/>
        <v>1.6657777777777778</v>
      </c>
      <c r="P757">
        <f t="shared" si="45"/>
        <v>26.027777777777779</v>
      </c>
      <c r="Q757" t="str" cm="1">
        <f t="array" ref="Q757:R757">_xlfn.TEXTSPLIT(N757,"/")</f>
        <v>theater</v>
      </c>
      <c r="R757" t="str">
        <v>plays</v>
      </c>
      <c r="S757" s="7">
        <f t="shared" si="46"/>
        <v>43096.25</v>
      </c>
      <c r="T757" s="7">
        <f t="shared" si="47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44"/>
        <v>7.7207692307692311</v>
      </c>
      <c r="P758">
        <f t="shared" si="45"/>
        <v>67.817567567567565</v>
      </c>
      <c r="Q758" t="str" cm="1">
        <f t="array" ref="Q758:R758">_xlfn.TEXTSPLIT(N758,"/")</f>
        <v>theater</v>
      </c>
      <c r="R758" t="str">
        <v>plays</v>
      </c>
      <c r="S758" s="7">
        <f t="shared" si="46"/>
        <v>42024.25</v>
      </c>
      <c r="T758" s="7">
        <f t="shared" si="47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44"/>
        <v>4.0685714285714285</v>
      </c>
      <c r="P759">
        <f t="shared" si="45"/>
        <v>49.964912280701753</v>
      </c>
      <c r="Q759" t="str" cm="1">
        <f t="array" ref="Q759:R759">_xlfn.TEXTSPLIT(N759,"/")</f>
        <v>film &amp; video</v>
      </c>
      <c r="R759" t="str">
        <v>drama</v>
      </c>
      <c r="S759" s="7">
        <f t="shared" si="46"/>
        <v>40675.208333333336</v>
      </c>
      <c r="T759" s="7">
        <f t="shared" si="47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44"/>
        <v>5.6420608108108112</v>
      </c>
      <c r="P760">
        <f t="shared" si="45"/>
        <v>110.01646903820817</v>
      </c>
      <c r="Q760" t="str" cm="1">
        <f t="array" ref="Q760:R760">_xlfn.TEXTSPLIT(N760,"/")</f>
        <v>music</v>
      </c>
      <c r="R760" t="str">
        <v>rock</v>
      </c>
      <c r="S760" s="7">
        <f t="shared" si="46"/>
        <v>41936.208333333336</v>
      </c>
      <c r="T760" s="7">
        <f t="shared" si="47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44"/>
        <v>0.6842686567164179</v>
      </c>
      <c r="P761">
        <f t="shared" si="45"/>
        <v>89.964678178963894</v>
      </c>
      <c r="Q761" t="str" cm="1">
        <f t="array" ref="Q761:R761">_xlfn.TEXTSPLIT(N761,"/")</f>
        <v>music</v>
      </c>
      <c r="R761" t="str">
        <v>electric music</v>
      </c>
      <c r="S761" s="7">
        <f t="shared" si="46"/>
        <v>43136.25</v>
      </c>
      <c r="T761" s="7">
        <f t="shared" si="47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44"/>
        <v>0.34351966873706002</v>
      </c>
      <c r="P762">
        <f t="shared" si="45"/>
        <v>79.009523809523813</v>
      </c>
      <c r="Q762" t="str" cm="1">
        <f t="array" ref="Q762:R762">_xlfn.TEXTSPLIT(N762,"/")</f>
        <v>games</v>
      </c>
      <c r="R762" t="str">
        <v>video games</v>
      </c>
      <c r="S762" s="7">
        <f t="shared" si="46"/>
        <v>43678.208333333328</v>
      </c>
      <c r="T762" s="7">
        <f t="shared" si="47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44"/>
        <v>6.5545454545454547</v>
      </c>
      <c r="P763">
        <f t="shared" si="45"/>
        <v>86.867469879518069</v>
      </c>
      <c r="Q763" t="str" cm="1">
        <f t="array" ref="Q763:R763">_xlfn.TEXTSPLIT(N763,"/")</f>
        <v>music</v>
      </c>
      <c r="R763" t="str">
        <v>rock</v>
      </c>
      <c r="S763" s="7">
        <f t="shared" si="46"/>
        <v>42938.208333333328</v>
      </c>
      <c r="T763" s="7">
        <f t="shared" si="47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44"/>
        <v>1.7725714285714285</v>
      </c>
      <c r="P764">
        <f t="shared" si="45"/>
        <v>62.04</v>
      </c>
      <c r="Q764" t="str" cm="1">
        <f t="array" ref="Q764:R764">_xlfn.TEXTSPLIT(N764,"/")</f>
        <v>music</v>
      </c>
      <c r="R764" t="str">
        <v>jazz</v>
      </c>
      <c r="S764" s="7">
        <f t="shared" si="46"/>
        <v>41241.25</v>
      </c>
      <c r="T764" s="7">
        <f t="shared" si="47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44"/>
        <v>1.1317857142857144</v>
      </c>
      <c r="P765">
        <f t="shared" si="45"/>
        <v>26.970212765957445</v>
      </c>
      <c r="Q765" t="str" cm="1">
        <f t="array" ref="Q765:R765">_xlfn.TEXTSPLIT(N765,"/")</f>
        <v>theater</v>
      </c>
      <c r="R765" t="str">
        <v>plays</v>
      </c>
      <c r="S765" s="7">
        <f t="shared" si="46"/>
        <v>41037.208333333336</v>
      </c>
      <c r="T765" s="7">
        <f t="shared" si="47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44"/>
        <v>7.2818181818181822</v>
      </c>
      <c r="P766">
        <f t="shared" si="45"/>
        <v>54.121621621621621</v>
      </c>
      <c r="Q766" t="str" cm="1">
        <f t="array" ref="Q766:R766">_xlfn.TEXTSPLIT(N766,"/")</f>
        <v>music</v>
      </c>
      <c r="R766" t="str">
        <v>rock</v>
      </c>
      <c r="S766" s="7">
        <f t="shared" si="46"/>
        <v>40676.208333333336</v>
      </c>
      <c r="T766" s="7">
        <f t="shared" si="47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44"/>
        <v>2.0833333333333335</v>
      </c>
      <c r="P767">
        <f t="shared" si="45"/>
        <v>41.035353535353536</v>
      </c>
      <c r="Q767" t="str" cm="1">
        <f t="array" ref="Q767:R767">_xlfn.TEXTSPLIT(N767,"/")</f>
        <v>music</v>
      </c>
      <c r="R767" t="str">
        <v>indie rock</v>
      </c>
      <c r="S767" s="7">
        <f t="shared" si="46"/>
        <v>42840.208333333328</v>
      </c>
      <c r="T767" s="7">
        <f t="shared" si="47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44"/>
        <v>0.31171232876712329</v>
      </c>
      <c r="P768">
        <f t="shared" si="45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7">
        <f t="shared" si="46"/>
        <v>43362.208333333328</v>
      </c>
      <c r="T768" s="7">
        <f t="shared" si="47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44"/>
        <v>0.56967078189300413</v>
      </c>
      <c r="P769">
        <f t="shared" si="45"/>
        <v>107.93762183235867</v>
      </c>
      <c r="Q769" t="str" cm="1">
        <f t="array" ref="Q769:R769">_xlfn.TEXTSPLIT(N769,"/")</f>
        <v>publishing</v>
      </c>
      <c r="R769" t="str">
        <v>translations</v>
      </c>
      <c r="S769" s="7">
        <f t="shared" si="46"/>
        <v>42283.208333333328</v>
      </c>
      <c r="T769" s="7">
        <f t="shared" si="47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si="44"/>
        <v>2.31</v>
      </c>
      <c r="P770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7">
        <f t="shared" si="46"/>
        <v>41619.25</v>
      </c>
      <c r="T770" s="7">
        <f t="shared" si="47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ref="O771:O834" si="48">E771/D771</f>
        <v>0.86867834394904464</v>
      </c>
      <c r="P771">
        <f t="shared" ref="P771:P834" si="49">IFERROR(E771/G771,0)</f>
        <v>31.995894428152493</v>
      </c>
      <c r="Q771" t="str" cm="1">
        <f t="array" ref="Q771:R771">_xlfn.TEXTSPLIT(N771,"/")</f>
        <v>games</v>
      </c>
      <c r="R771" t="str">
        <v>video games</v>
      </c>
      <c r="S771" s="7">
        <f t="shared" ref="S771:S834" si="50">(((J771/60)/60)/24)+DATE(1970,1,1)</f>
        <v>41501.208333333336</v>
      </c>
      <c r="T771" s="7">
        <f t="shared" ref="T771:T834" si="51">(((K771/60)/60)/24)+DATE(1970,1,1)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48"/>
        <v>2.7074418604651163</v>
      </c>
      <c r="P772">
        <f t="shared" si="49"/>
        <v>53.898148148148145</v>
      </c>
      <c r="Q772" t="str" cm="1">
        <f t="array" ref="Q772:R772">_xlfn.TEXTSPLIT(N772,"/")</f>
        <v>theater</v>
      </c>
      <c r="R772" t="str">
        <v>plays</v>
      </c>
      <c r="S772" s="7">
        <f t="shared" si="50"/>
        <v>41743.208333333336</v>
      </c>
      <c r="T772" s="7">
        <f t="shared" si="51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48"/>
        <v>0.49446428571428569</v>
      </c>
      <c r="P773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7">
        <f t="shared" si="50"/>
        <v>43491.25</v>
      </c>
      <c r="T773" s="7">
        <f t="shared" si="51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48"/>
        <v>1.1335962566844919</v>
      </c>
      <c r="P774">
        <f t="shared" si="49"/>
        <v>32.999805409612762</v>
      </c>
      <c r="Q774" t="str" cm="1">
        <f t="array" ref="Q774:R774">_xlfn.TEXTSPLIT(N774,"/")</f>
        <v>music</v>
      </c>
      <c r="R774" t="str">
        <v>indie rock</v>
      </c>
      <c r="S774" s="7">
        <f t="shared" si="50"/>
        <v>43505.25</v>
      </c>
      <c r="T774" s="7">
        <f t="shared" si="51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48"/>
        <v>1.9055555555555554</v>
      </c>
      <c r="P775">
        <f t="shared" si="49"/>
        <v>43.00254993625159</v>
      </c>
      <c r="Q775" t="str" cm="1">
        <f t="array" ref="Q775:R775">_xlfn.TEXTSPLIT(N775,"/")</f>
        <v>theater</v>
      </c>
      <c r="R775" t="str">
        <v>plays</v>
      </c>
      <c r="S775" s="7">
        <f t="shared" si="50"/>
        <v>42838.208333333328</v>
      </c>
      <c r="T775" s="7">
        <f t="shared" si="51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48"/>
        <v>1.355</v>
      </c>
      <c r="P776">
        <f t="shared" si="49"/>
        <v>86.858974358974365</v>
      </c>
      <c r="Q776" t="str" cm="1">
        <f t="array" ref="Q776:R776">_xlfn.TEXTSPLIT(N776,"/")</f>
        <v>technology</v>
      </c>
      <c r="R776" t="str">
        <v>web</v>
      </c>
      <c r="S776" s="7">
        <f t="shared" si="50"/>
        <v>42513.208333333328</v>
      </c>
      <c r="T776" s="7">
        <f t="shared" si="51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48"/>
        <v>0.10297872340425532</v>
      </c>
      <c r="P777">
        <f t="shared" si="49"/>
        <v>96.8</v>
      </c>
      <c r="Q777" t="str" cm="1">
        <f t="array" ref="Q777:R777">_xlfn.TEXTSPLIT(N777,"/")</f>
        <v>music</v>
      </c>
      <c r="R777" t="str">
        <v>rock</v>
      </c>
      <c r="S777" s="7">
        <f t="shared" si="50"/>
        <v>41949.25</v>
      </c>
      <c r="T777" s="7">
        <f t="shared" si="51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48"/>
        <v>0.65544223826714798</v>
      </c>
      <c r="P778">
        <f t="shared" si="49"/>
        <v>32.995456610631528</v>
      </c>
      <c r="Q778" t="str" cm="1">
        <f t="array" ref="Q778:R778">_xlfn.TEXTSPLIT(N778,"/")</f>
        <v>theater</v>
      </c>
      <c r="R778" t="str">
        <v>plays</v>
      </c>
      <c r="S778" s="7">
        <f t="shared" si="50"/>
        <v>43650.208333333328</v>
      </c>
      <c r="T778" s="7">
        <f t="shared" si="51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48"/>
        <v>0.49026652452025588</v>
      </c>
      <c r="P779">
        <f t="shared" si="49"/>
        <v>68.028106508875737</v>
      </c>
      <c r="Q779" t="str" cm="1">
        <f t="array" ref="Q779:R779">_xlfn.TEXTSPLIT(N779,"/")</f>
        <v>theater</v>
      </c>
      <c r="R779" t="str">
        <v>plays</v>
      </c>
      <c r="S779" s="7">
        <f t="shared" si="50"/>
        <v>40809.208333333336</v>
      </c>
      <c r="T779" s="7">
        <f t="shared" si="51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48"/>
        <v>7.8792307692307695</v>
      </c>
      <c r="P780">
        <f t="shared" si="49"/>
        <v>58.867816091954026</v>
      </c>
      <c r="Q780" t="str" cm="1">
        <f t="array" ref="Q780:R780">_xlfn.TEXTSPLIT(N780,"/")</f>
        <v>film &amp; video</v>
      </c>
      <c r="R780" t="str">
        <v>animation</v>
      </c>
      <c r="S780" s="7">
        <f t="shared" si="50"/>
        <v>40768.208333333336</v>
      </c>
      <c r="T780" s="7">
        <f t="shared" si="51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48"/>
        <v>0.80306347746090156</v>
      </c>
      <c r="P781">
        <f t="shared" si="49"/>
        <v>105.04572803850782</v>
      </c>
      <c r="Q781" t="str" cm="1">
        <f t="array" ref="Q781:R781">_xlfn.TEXTSPLIT(N781,"/")</f>
        <v>theater</v>
      </c>
      <c r="R781" t="str">
        <v>plays</v>
      </c>
      <c r="S781" s="7">
        <f t="shared" si="50"/>
        <v>42230.208333333328</v>
      </c>
      <c r="T781" s="7">
        <f t="shared" si="51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48"/>
        <v>1.0629411764705883</v>
      </c>
      <c r="P782">
        <f t="shared" si="49"/>
        <v>33.054878048780488</v>
      </c>
      <c r="Q782" t="str" cm="1">
        <f t="array" ref="Q782:R782">_xlfn.TEXTSPLIT(N782,"/")</f>
        <v>film &amp; video</v>
      </c>
      <c r="R782" t="str">
        <v>drama</v>
      </c>
      <c r="S782" s="7">
        <f t="shared" si="50"/>
        <v>42573.208333333328</v>
      </c>
      <c r="T782" s="7">
        <f t="shared" si="51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48"/>
        <v>0.50735632183908042</v>
      </c>
      <c r="P783">
        <f t="shared" si="49"/>
        <v>78.821428571428569</v>
      </c>
      <c r="Q783" t="str" cm="1">
        <f t="array" ref="Q783:R783">_xlfn.TEXTSPLIT(N783,"/")</f>
        <v>theater</v>
      </c>
      <c r="R783" t="str">
        <v>plays</v>
      </c>
      <c r="S783" s="7">
        <f t="shared" si="50"/>
        <v>40482.208333333336</v>
      </c>
      <c r="T783" s="7">
        <f t="shared" si="51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48"/>
        <v>2.153137254901961</v>
      </c>
      <c r="P784">
        <f t="shared" si="49"/>
        <v>68.204968944099377</v>
      </c>
      <c r="Q784" t="str" cm="1">
        <f t="array" ref="Q784:R784">_xlfn.TEXTSPLIT(N784,"/")</f>
        <v>film &amp; video</v>
      </c>
      <c r="R784" t="str">
        <v>animation</v>
      </c>
      <c r="S784" s="7">
        <f t="shared" si="50"/>
        <v>40603.25</v>
      </c>
      <c r="T784" s="7">
        <f t="shared" si="51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48"/>
        <v>1.4122972972972974</v>
      </c>
      <c r="P785">
        <f t="shared" si="49"/>
        <v>75.731884057971016</v>
      </c>
      <c r="Q785" t="str" cm="1">
        <f t="array" ref="Q785:R785">_xlfn.TEXTSPLIT(N785,"/")</f>
        <v>music</v>
      </c>
      <c r="R785" t="str">
        <v>rock</v>
      </c>
      <c r="S785" s="7">
        <f t="shared" si="50"/>
        <v>41625.25</v>
      </c>
      <c r="T785" s="7">
        <f t="shared" si="51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48"/>
        <v>1.1533745781777278</v>
      </c>
      <c r="P786">
        <f t="shared" si="49"/>
        <v>30.996070133010882</v>
      </c>
      <c r="Q786" t="str" cm="1">
        <f t="array" ref="Q786:R786">_xlfn.TEXTSPLIT(N786,"/")</f>
        <v>technology</v>
      </c>
      <c r="R786" t="str">
        <v>web</v>
      </c>
      <c r="S786" s="7">
        <f t="shared" si="50"/>
        <v>42435.25</v>
      </c>
      <c r="T786" s="7">
        <f t="shared" si="51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48"/>
        <v>1.9311940298507462</v>
      </c>
      <c r="P787">
        <f t="shared" si="49"/>
        <v>101.88188976377953</v>
      </c>
      <c r="Q787" t="str" cm="1">
        <f t="array" ref="Q787:R787">_xlfn.TEXTSPLIT(N787,"/")</f>
        <v>film &amp; video</v>
      </c>
      <c r="R787" t="str">
        <v>animation</v>
      </c>
      <c r="S787" s="7">
        <f t="shared" si="50"/>
        <v>43582.208333333328</v>
      </c>
      <c r="T787" s="7">
        <f t="shared" si="51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48"/>
        <v>7.2973333333333334</v>
      </c>
      <c r="P788">
        <f t="shared" si="49"/>
        <v>52.879227053140099</v>
      </c>
      <c r="Q788" t="str" cm="1">
        <f t="array" ref="Q788:R788">_xlfn.TEXTSPLIT(N788,"/")</f>
        <v>music</v>
      </c>
      <c r="R788" t="str">
        <v>jazz</v>
      </c>
      <c r="S788" s="7">
        <f t="shared" si="50"/>
        <v>43186.208333333328</v>
      </c>
      <c r="T788" s="7">
        <f t="shared" si="51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48"/>
        <v>0.99663398692810456</v>
      </c>
      <c r="P789">
        <f t="shared" si="49"/>
        <v>71.005820721769496</v>
      </c>
      <c r="Q789" t="str" cm="1">
        <f t="array" ref="Q789:R789">_xlfn.TEXTSPLIT(N789,"/")</f>
        <v>music</v>
      </c>
      <c r="R789" t="str">
        <v>rock</v>
      </c>
      <c r="S789" s="7">
        <f t="shared" si="50"/>
        <v>40684.208333333336</v>
      </c>
      <c r="T789" s="7">
        <f t="shared" si="51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48"/>
        <v>0.88166666666666671</v>
      </c>
      <c r="P790">
        <f t="shared" si="49"/>
        <v>102.38709677419355</v>
      </c>
      <c r="Q790" t="str" cm="1">
        <f t="array" ref="Q790:R790">_xlfn.TEXTSPLIT(N790,"/")</f>
        <v>film &amp; video</v>
      </c>
      <c r="R790" t="str">
        <v>animation</v>
      </c>
      <c r="S790" s="7">
        <f t="shared" si="50"/>
        <v>41202.208333333336</v>
      </c>
      <c r="T790" s="7">
        <f t="shared" si="51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48"/>
        <v>0.37233333333333335</v>
      </c>
      <c r="P791">
        <f t="shared" si="49"/>
        <v>74.466666666666669</v>
      </c>
      <c r="Q791" t="str" cm="1">
        <f t="array" ref="Q791:R791">_xlfn.TEXTSPLIT(N791,"/")</f>
        <v>theater</v>
      </c>
      <c r="R791" t="str">
        <v>plays</v>
      </c>
      <c r="S791" s="7">
        <f t="shared" si="50"/>
        <v>41786.208333333336</v>
      </c>
      <c r="T791" s="7">
        <f t="shared" si="51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48"/>
        <v>0.30540075309306081</v>
      </c>
      <c r="P792">
        <f t="shared" si="49"/>
        <v>51.009883198562441</v>
      </c>
      <c r="Q792" t="str" cm="1">
        <f t="array" ref="Q792:R792">_xlfn.TEXTSPLIT(N792,"/")</f>
        <v>theater</v>
      </c>
      <c r="R792" t="str">
        <v>plays</v>
      </c>
      <c r="S792" s="7">
        <f t="shared" si="50"/>
        <v>40223.25</v>
      </c>
      <c r="T792" s="7">
        <f t="shared" si="51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48"/>
        <v>0.25714285714285712</v>
      </c>
      <c r="P793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7">
        <f t="shared" si="50"/>
        <v>42715.25</v>
      </c>
      <c r="T793" s="7">
        <f t="shared" si="51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48"/>
        <v>0.34</v>
      </c>
      <c r="P794">
        <f t="shared" si="49"/>
        <v>97.142857142857139</v>
      </c>
      <c r="Q794" t="str" cm="1">
        <f t="array" ref="Q794:R794">_xlfn.TEXTSPLIT(N794,"/")</f>
        <v>theater</v>
      </c>
      <c r="R794" t="str">
        <v>plays</v>
      </c>
      <c r="S794" s="7">
        <f t="shared" si="50"/>
        <v>41451.208333333336</v>
      </c>
      <c r="T794" s="7">
        <f t="shared" si="51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48"/>
        <v>11.859090909090909</v>
      </c>
      <c r="P795">
        <f t="shared" si="49"/>
        <v>72.071823204419886</v>
      </c>
      <c r="Q795" t="str" cm="1">
        <f t="array" ref="Q795:R795">_xlfn.TEXTSPLIT(N795,"/")</f>
        <v>publishing</v>
      </c>
      <c r="R795" t="str">
        <v>nonfiction</v>
      </c>
      <c r="S795" s="7">
        <f t="shared" si="50"/>
        <v>41450.208333333336</v>
      </c>
      <c r="T795" s="7">
        <f t="shared" si="51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48"/>
        <v>1.2539393939393939</v>
      </c>
      <c r="P796">
        <f t="shared" si="49"/>
        <v>75.236363636363635</v>
      </c>
      <c r="Q796" t="str" cm="1">
        <f t="array" ref="Q796:R796">_xlfn.TEXTSPLIT(N796,"/")</f>
        <v>music</v>
      </c>
      <c r="R796" t="str">
        <v>rock</v>
      </c>
      <c r="S796" s="7">
        <f t="shared" si="50"/>
        <v>43091.25</v>
      </c>
      <c r="T796" s="7">
        <f t="shared" si="51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48"/>
        <v>0.14394366197183098</v>
      </c>
      <c r="P797">
        <f t="shared" si="49"/>
        <v>32.967741935483872</v>
      </c>
      <c r="Q797" t="str" cm="1">
        <f t="array" ref="Q797:R797">_xlfn.TEXTSPLIT(N797,"/")</f>
        <v>film &amp; video</v>
      </c>
      <c r="R797" t="str">
        <v>drama</v>
      </c>
      <c r="S797" s="7">
        <f t="shared" si="50"/>
        <v>42675.208333333328</v>
      </c>
      <c r="T797" s="7">
        <f t="shared" si="51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48"/>
        <v>0.54807692307692313</v>
      </c>
      <c r="P798">
        <f t="shared" si="49"/>
        <v>54.807692307692307</v>
      </c>
      <c r="Q798" t="str" cm="1">
        <f t="array" ref="Q798:R798">_xlfn.TEXTSPLIT(N798,"/")</f>
        <v>games</v>
      </c>
      <c r="R798" t="str">
        <v>mobile games</v>
      </c>
      <c r="S798" s="7">
        <f t="shared" si="50"/>
        <v>41859.208333333336</v>
      </c>
      <c r="T798" s="7">
        <f t="shared" si="51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48"/>
        <v>1.0963157894736841</v>
      </c>
      <c r="P799">
        <f t="shared" si="49"/>
        <v>45.037837837837834</v>
      </c>
      <c r="Q799" t="str" cm="1">
        <f t="array" ref="Q799:R799">_xlfn.TEXTSPLIT(N799,"/")</f>
        <v>technology</v>
      </c>
      <c r="R799" t="str">
        <v>web</v>
      </c>
      <c r="S799" s="7">
        <f t="shared" si="50"/>
        <v>43464.25</v>
      </c>
      <c r="T799" s="7">
        <f t="shared" si="51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48"/>
        <v>1.8847058823529412</v>
      </c>
      <c r="P800">
        <f t="shared" si="49"/>
        <v>52.958677685950413</v>
      </c>
      <c r="Q800" t="str" cm="1">
        <f t="array" ref="Q800:R800">_xlfn.TEXTSPLIT(N800,"/")</f>
        <v>theater</v>
      </c>
      <c r="R800" t="str">
        <v>plays</v>
      </c>
      <c r="S800" s="7">
        <f t="shared" si="50"/>
        <v>41060.208333333336</v>
      </c>
      <c r="T800" s="7">
        <f t="shared" si="51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48"/>
        <v>0.87008284023668636</v>
      </c>
      <c r="P801">
        <f t="shared" si="49"/>
        <v>60.017959183673469</v>
      </c>
      <c r="Q801" t="str" cm="1">
        <f t="array" ref="Q801:R801">_xlfn.TEXTSPLIT(N801,"/")</f>
        <v>theater</v>
      </c>
      <c r="R801" t="str">
        <v>plays</v>
      </c>
      <c r="S801" s="7">
        <f t="shared" si="50"/>
        <v>42399.25</v>
      </c>
      <c r="T801" s="7">
        <f t="shared" si="51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48"/>
        <v>0.01</v>
      </c>
      <c r="P802">
        <f t="shared" si="49"/>
        <v>1</v>
      </c>
      <c r="Q802" t="str" cm="1">
        <f t="array" ref="Q802:R802">_xlfn.TEXTSPLIT(N802,"/")</f>
        <v>music</v>
      </c>
      <c r="R802" t="str">
        <v>rock</v>
      </c>
      <c r="S802" s="7">
        <f t="shared" si="50"/>
        <v>42167.208333333328</v>
      </c>
      <c r="T802" s="7">
        <f t="shared" si="51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48"/>
        <v>2.0291304347826089</v>
      </c>
      <c r="P803">
        <f t="shared" si="49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7">
        <f t="shared" si="50"/>
        <v>43830.25</v>
      </c>
      <c r="T803" s="7">
        <f t="shared" si="51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48"/>
        <v>1.9703225806451612</v>
      </c>
      <c r="P804">
        <f t="shared" si="49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7">
        <f t="shared" si="50"/>
        <v>43650.208333333328</v>
      </c>
      <c r="T804" s="7">
        <f t="shared" si="51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48"/>
        <v>1.07</v>
      </c>
      <c r="P805">
        <f t="shared" si="49"/>
        <v>28.012875536480685</v>
      </c>
      <c r="Q805" t="str" cm="1">
        <f t="array" ref="Q805:R805">_xlfn.TEXTSPLIT(N805,"/")</f>
        <v>theater</v>
      </c>
      <c r="R805" t="str">
        <v>plays</v>
      </c>
      <c r="S805" s="7">
        <f t="shared" si="50"/>
        <v>43492.25</v>
      </c>
      <c r="T805" s="7">
        <f t="shared" si="51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48"/>
        <v>2.6873076923076922</v>
      </c>
      <c r="P806">
        <f t="shared" si="49"/>
        <v>32.050458715596328</v>
      </c>
      <c r="Q806" t="str" cm="1">
        <f t="array" ref="Q806:R806">_xlfn.TEXTSPLIT(N806,"/")</f>
        <v>music</v>
      </c>
      <c r="R806" t="str">
        <v>rock</v>
      </c>
      <c r="S806" s="7">
        <f t="shared" si="50"/>
        <v>43102.25</v>
      </c>
      <c r="T806" s="7">
        <f t="shared" si="51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48"/>
        <v>0.50845360824742269</v>
      </c>
      <c r="P807">
        <f t="shared" si="49"/>
        <v>73.611940298507463</v>
      </c>
      <c r="Q807" t="str" cm="1">
        <f t="array" ref="Q807:R807">_xlfn.TEXTSPLIT(N807,"/")</f>
        <v>film &amp; video</v>
      </c>
      <c r="R807" t="str">
        <v>documentary</v>
      </c>
      <c r="S807" s="7">
        <f t="shared" si="50"/>
        <v>41958.25</v>
      </c>
      <c r="T807" s="7">
        <f t="shared" si="51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48"/>
        <v>11.802857142857142</v>
      </c>
      <c r="P808">
        <f t="shared" si="49"/>
        <v>108.71052631578948</v>
      </c>
      <c r="Q808" t="str" cm="1">
        <f t="array" ref="Q808:R808">_xlfn.TEXTSPLIT(N808,"/")</f>
        <v>film &amp; video</v>
      </c>
      <c r="R808" t="str">
        <v>drama</v>
      </c>
      <c r="S808" s="7">
        <f t="shared" si="50"/>
        <v>40973.25</v>
      </c>
      <c r="T808" s="7">
        <f t="shared" si="51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48"/>
        <v>2.64</v>
      </c>
      <c r="P809">
        <f t="shared" si="49"/>
        <v>42.97674418604651</v>
      </c>
      <c r="Q809" t="str" cm="1">
        <f t="array" ref="Q809:R809">_xlfn.TEXTSPLIT(N809,"/")</f>
        <v>theater</v>
      </c>
      <c r="R809" t="str">
        <v>plays</v>
      </c>
      <c r="S809" s="7">
        <f t="shared" si="50"/>
        <v>43753.208333333328</v>
      </c>
      <c r="T809" s="7">
        <f t="shared" si="51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48"/>
        <v>0.30442307692307691</v>
      </c>
      <c r="P810">
        <f t="shared" si="49"/>
        <v>83.315789473684205</v>
      </c>
      <c r="Q810" t="str" cm="1">
        <f t="array" ref="Q810:R810">_xlfn.TEXTSPLIT(N810,"/")</f>
        <v>food</v>
      </c>
      <c r="R810" t="str">
        <v>food trucks</v>
      </c>
      <c r="S810" s="7">
        <f t="shared" si="50"/>
        <v>42507.208333333328</v>
      </c>
      <c r="T810" s="7">
        <f t="shared" si="51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48"/>
        <v>0.62880681818181816</v>
      </c>
      <c r="P811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7">
        <f t="shared" si="50"/>
        <v>41135.208333333336</v>
      </c>
      <c r="T811" s="7">
        <f t="shared" si="51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48"/>
        <v>1.9312499999999999</v>
      </c>
      <c r="P812">
        <f t="shared" si="49"/>
        <v>55.927601809954751</v>
      </c>
      <c r="Q812" t="str" cm="1">
        <f t="array" ref="Q812:R812">_xlfn.TEXTSPLIT(N812,"/")</f>
        <v>theater</v>
      </c>
      <c r="R812" t="str">
        <v>plays</v>
      </c>
      <c r="S812" s="7">
        <f t="shared" si="50"/>
        <v>43067.25</v>
      </c>
      <c r="T812" s="7">
        <f t="shared" si="51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48"/>
        <v>0.77102702702702708</v>
      </c>
      <c r="P813">
        <f t="shared" si="49"/>
        <v>105.03681885125184</v>
      </c>
      <c r="Q813" t="str" cm="1">
        <f t="array" ref="Q813:R813">_xlfn.TEXTSPLIT(N813,"/")</f>
        <v>games</v>
      </c>
      <c r="R813" t="str">
        <v>video games</v>
      </c>
      <c r="S813" s="7">
        <f t="shared" si="50"/>
        <v>42378.25</v>
      </c>
      <c r="T813" s="7">
        <f t="shared" si="51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48"/>
        <v>2.2552763819095478</v>
      </c>
      <c r="P814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7">
        <f t="shared" si="50"/>
        <v>43206.208333333328</v>
      </c>
      <c r="T814" s="7">
        <f t="shared" si="51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48"/>
        <v>2.3940625</v>
      </c>
      <c r="P815">
        <f t="shared" si="49"/>
        <v>112.66176470588235</v>
      </c>
      <c r="Q815" t="str" cm="1">
        <f t="array" ref="Q815:R815">_xlfn.TEXTSPLIT(N815,"/")</f>
        <v>games</v>
      </c>
      <c r="R815" t="str">
        <v>video games</v>
      </c>
      <c r="S815" s="7">
        <f t="shared" si="50"/>
        <v>41148.208333333336</v>
      </c>
      <c r="T815" s="7">
        <f t="shared" si="51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48"/>
        <v>0.921875</v>
      </c>
      <c r="P816">
        <f t="shared" si="49"/>
        <v>81.944444444444443</v>
      </c>
      <c r="Q816" t="str" cm="1">
        <f t="array" ref="Q816:R816">_xlfn.TEXTSPLIT(N816,"/")</f>
        <v>music</v>
      </c>
      <c r="R816" t="str">
        <v>rock</v>
      </c>
      <c r="S816" s="7">
        <f t="shared" si="50"/>
        <v>42517.208333333328</v>
      </c>
      <c r="T816" s="7">
        <f t="shared" si="51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48"/>
        <v>1.3023333333333333</v>
      </c>
      <c r="P817">
        <f t="shared" si="49"/>
        <v>64.049180327868854</v>
      </c>
      <c r="Q817" t="str" cm="1">
        <f t="array" ref="Q817:R817">_xlfn.TEXTSPLIT(N817,"/")</f>
        <v>music</v>
      </c>
      <c r="R817" t="str">
        <v>rock</v>
      </c>
      <c r="S817" s="7">
        <f t="shared" si="50"/>
        <v>43068.25</v>
      </c>
      <c r="T817" s="7">
        <f t="shared" si="51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48"/>
        <v>6.1521739130434785</v>
      </c>
      <c r="P818">
        <f t="shared" si="49"/>
        <v>106.39097744360902</v>
      </c>
      <c r="Q818" t="str" cm="1">
        <f t="array" ref="Q818:R818">_xlfn.TEXTSPLIT(N818,"/")</f>
        <v>theater</v>
      </c>
      <c r="R818" t="str">
        <v>plays</v>
      </c>
      <c r="S818" s="7">
        <f t="shared" si="50"/>
        <v>41680.25</v>
      </c>
      <c r="T818" s="7">
        <f t="shared" si="51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48"/>
        <v>3.687953216374269</v>
      </c>
      <c r="P819">
        <f t="shared" si="49"/>
        <v>76.011249497790274</v>
      </c>
      <c r="Q819" t="str" cm="1">
        <f t="array" ref="Q819:R819">_xlfn.TEXTSPLIT(N819,"/")</f>
        <v>publishing</v>
      </c>
      <c r="R819" t="str">
        <v>nonfiction</v>
      </c>
      <c r="S819" s="7">
        <f t="shared" si="50"/>
        <v>43589.208333333328</v>
      </c>
      <c r="T819" s="7">
        <f t="shared" si="51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48"/>
        <v>10.948571428571428</v>
      </c>
      <c r="P820">
        <f t="shared" si="49"/>
        <v>111.07246376811594</v>
      </c>
      <c r="Q820" t="str" cm="1">
        <f t="array" ref="Q820:R820">_xlfn.TEXTSPLIT(N820,"/")</f>
        <v>theater</v>
      </c>
      <c r="R820" t="str">
        <v>plays</v>
      </c>
      <c r="S820" s="7">
        <f t="shared" si="50"/>
        <v>43486.25</v>
      </c>
      <c r="T820" s="7">
        <f t="shared" si="51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48"/>
        <v>0.50662921348314605</v>
      </c>
      <c r="P821">
        <f t="shared" si="49"/>
        <v>95.936170212765958</v>
      </c>
      <c r="Q821" t="str" cm="1">
        <f t="array" ref="Q821:R821">_xlfn.TEXTSPLIT(N821,"/")</f>
        <v>games</v>
      </c>
      <c r="R821" t="str">
        <v>video games</v>
      </c>
      <c r="S821" s="7">
        <f t="shared" si="50"/>
        <v>41237.25</v>
      </c>
      <c r="T821" s="7">
        <f t="shared" si="51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48"/>
        <v>8.0060000000000002</v>
      </c>
      <c r="P822">
        <f t="shared" si="49"/>
        <v>43.043010752688176</v>
      </c>
      <c r="Q822" t="str" cm="1">
        <f t="array" ref="Q822:R822">_xlfn.TEXTSPLIT(N822,"/")</f>
        <v>music</v>
      </c>
      <c r="R822" t="str">
        <v>rock</v>
      </c>
      <c r="S822" s="7">
        <f t="shared" si="50"/>
        <v>43310.208333333328</v>
      </c>
      <c r="T822" s="7">
        <f t="shared" si="51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48"/>
        <v>2.9128571428571428</v>
      </c>
      <c r="P823">
        <f t="shared" si="49"/>
        <v>67.966666666666669</v>
      </c>
      <c r="Q823" t="str" cm="1">
        <f t="array" ref="Q823:R823">_xlfn.TEXTSPLIT(N823,"/")</f>
        <v>film &amp; video</v>
      </c>
      <c r="R823" t="str">
        <v>documentary</v>
      </c>
      <c r="S823" s="7">
        <f t="shared" si="50"/>
        <v>42794.25</v>
      </c>
      <c r="T823" s="7">
        <f t="shared" si="51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48"/>
        <v>3.4996666666666667</v>
      </c>
      <c r="P824">
        <f t="shared" si="49"/>
        <v>89.991428571428571</v>
      </c>
      <c r="Q824" t="str" cm="1">
        <f t="array" ref="Q824:R824">_xlfn.TEXTSPLIT(N824,"/")</f>
        <v>music</v>
      </c>
      <c r="R824" t="str">
        <v>rock</v>
      </c>
      <c r="S824" s="7">
        <f t="shared" si="50"/>
        <v>41698.25</v>
      </c>
      <c r="T824" s="7">
        <f t="shared" si="51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48"/>
        <v>3.5707317073170732</v>
      </c>
      <c r="P825">
        <f t="shared" si="49"/>
        <v>58.095238095238095</v>
      </c>
      <c r="Q825" t="str" cm="1">
        <f t="array" ref="Q825:R825">_xlfn.TEXTSPLIT(N825,"/")</f>
        <v>music</v>
      </c>
      <c r="R825" t="str">
        <v>rock</v>
      </c>
      <c r="S825" s="7">
        <f t="shared" si="50"/>
        <v>41892.208333333336</v>
      </c>
      <c r="T825" s="7">
        <f t="shared" si="51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48"/>
        <v>1.2648941176470587</v>
      </c>
      <c r="P826">
        <f t="shared" si="49"/>
        <v>83.996875000000003</v>
      </c>
      <c r="Q826" t="str" cm="1">
        <f t="array" ref="Q826:R826">_xlfn.TEXTSPLIT(N826,"/")</f>
        <v>publishing</v>
      </c>
      <c r="R826" t="str">
        <v>nonfiction</v>
      </c>
      <c r="S826" s="7">
        <f t="shared" si="50"/>
        <v>40348.208333333336</v>
      </c>
      <c r="T826" s="7">
        <f t="shared" si="51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48"/>
        <v>3.875</v>
      </c>
      <c r="P827">
        <f t="shared" si="49"/>
        <v>88.853503184713375</v>
      </c>
      <c r="Q827" t="str" cm="1">
        <f t="array" ref="Q827:R827">_xlfn.TEXTSPLIT(N827,"/")</f>
        <v>film &amp; video</v>
      </c>
      <c r="R827" t="str">
        <v>shorts</v>
      </c>
      <c r="S827" s="7">
        <f t="shared" si="50"/>
        <v>42941.208333333328</v>
      </c>
      <c r="T827" s="7">
        <f t="shared" si="51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48"/>
        <v>4.5703571428571426</v>
      </c>
      <c r="P828">
        <f t="shared" si="49"/>
        <v>65.963917525773198</v>
      </c>
      <c r="Q828" t="str" cm="1">
        <f t="array" ref="Q828:R828">_xlfn.TEXTSPLIT(N828,"/")</f>
        <v>theater</v>
      </c>
      <c r="R828" t="str">
        <v>plays</v>
      </c>
      <c r="S828" s="7">
        <f t="shared" si="50"/>
        <v>40525.25</v>
      </c>
      <c r="T828" s="7">
        <f t="shared" si="51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48"/>
        <v>2.6669565217391304</v>
      </c>
      <c r="P829">
        <f t="shared" si="49"/>
        <v>74.804878048780495</v>
      </c>
      <c r="Q829" t="str" cm="1">
        <f t="array" ref="Q829:R829">_xlfn.TEXTSPLIT(N829,"/")</f>
        <v>film &amp; video</v>
      </c>
      <c r="R829" t="str">
        <v>drama</v>
      </c>
      <c r="S829" s="7">
        <f t="shared" si="50"/>
        <v>40666.208333333336</v>
      </c>
      <c r="T829" s="7">
        <f t="shared" si="51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48"/>
        <v>0.69</v>
      </c>
      <c r="P830">
        <f t="shared" si="49"/>
        <v>69.98571428571428</v>
      </c>
      <c r="Q830" t="str" cm="1">
        <f t="array" ref="Q830:R830">_xlfn.TEXTSPLIT(N830,"/")</f>
        <v>theater</v>
      </c>
      <c r="R830" t="str">
        <v>plays</v>
      </c>
      <c r="S830" s="7">
        <f t="shared" si="50"/>
        <v>43340.208333333328</v>
      </c>
      <c r="T830" s="7">
        <f t="shared" si="51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48"/>
        <v>0.51343749999999999</v>
      </c>
      <c r="P831">
        <f t="shared" si="49"/>
        <v>32.006493506493506</v>
      </c>
      <c r="Q831" t="str" cm="1">
        <f t="array" ref="Q831:R831">_xlfn.TEXTSPLIT(N831,"/")</f>
        <v>theater</v>
      </c>
      <c r="R831" t="str">
        <v>plays</v>
      </c>
      <c r="S831" s="7">
        <f t="shared" si="50"/>
        <v>42164.208333333328</v>
      </c>
      <c r="T831" s="7">
        <f t="shared" si="51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48"/>
        <v>1.1710526315789473E-2</v>
      </c>
      <c r="P832">
        <f t="shared" si="49"/>
        <v>64.727272727272734</v>
      </c>
      <c r="Q832" t="str" cm="1">
        <f t="array" ref="Q832:R832">_xlfn.TEXTSPLIT(N832,"/")</f>
        <v>theater</v>
      </c>
      <c r="R832" t="str">
        <v>plays</v>
      </c>
      <c r="S832" s="7">
        <f t="shared" si="50"/>
        <v>43103.25</v>
      </c>
      <c r="T832" s="7">
        <f t="shared" si="51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48"/>
        <v>1.089773429454171</v>
      </c>
      <c r="P833">
        <f t="shared" si="49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7">
        <f t="shared" si="50"/>
        <v>40994.208333333336</v>
      </c>
      <c r="T833" s="7">
        <f t="shared" si="51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si="48"/>
        <v>3.1517592592592591</v>
      </c>
      <c r="P834">
        <f t="shared" si="49"/>
        <v>104.97764070932922</v>
      </c>
      <c r="Q834" t="str" cm="1">
        <f t="array" ref="Q834:R834">_xlfn.TEXTSPLIT(N834,"/")</f>
        <v>publishing</v>
      </c>
      <c r="R834" t="str">
        <v>translations</v>
      </c>
      <c r="S834" s="7">
        <f t="shared" si="50"/>
        <v>42299.208333333328</v>
      </c>
      <c r="T834" s="7">
        <f t="shared" si="51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ref="O835:O898" si="52">E835/D835</f>
        <v>1.5769117647058823</v>
      </c>
      <c r="P835">
        <f t="shared" ref="P835:P898" si="53">IFERROR(E835/G835,0)</f>
        <v>64.987878787878785</v>
      </c>
      <c r="Q835" t="str" cm="1">
        <f t="array" ref="Q835:R835">_xlfn.TEXTSPLIT(N835,"/")</f>
        <v>publishing</v>
      </c>
      <c r="R835" t="str">
        <v>translations</v>
      </c>
      <c r="S835" s="7">
        <f t="shared" ref="S835:S898" si="54">(((J835/60)/60)/24)+DATE(1970,1,1)</f>
        <v>40588.25</v>
      </c>
      <c r="T835" s="7">
        <f t="shared" ref="T835:T898" si="55">(((K835/60)/60)/24)+DATE(1970,1,1)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52"/>
        <v>1.5380821917808218</v>
      </c>
      <c r="P836">
        <f t="shared" si="53"/>
        <v>94.352941176470594</v>
      </c>
      <c r="Q836" t="str" cm="1">
        <f t="array" ref="Q836:R836">_xlfn.TEXTSPLIT(N836,"/")</f>
        <v>theater</v>
      </c>
      <c r="R836" t="str">
        <v>plays</v>
      </c>
      <c r="S836" s="7">
        <f t="shared" si="54"/>
        <v>41448.208333333336</v>
      </c>
      <c r="T836" s="7">
        <f t="shared" si="55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52"/>
        <v>0.89738979118329465</v>
      </c>
      <c r="P837">
        <f t="shared" si="53"/>
        <v>44.001706484641637</v>
      </c>
      <c r="Q837" t="str" cm="1">
        <f t="array" ref="Q837:R837">_xlfn.TEXTSPLIT(N837,"/")</f>
        <v>technology</v>
      </c>
      <c r="R837" t="str">
        <v>web</v>
      </c>
      <c r="S837" s="7">
        <f t="shared" si="54"/>
        <v>42063.25</v>
      </c>
      <c r="T837" s="7">
        <f t="shared" si="55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52"/>
        <v>0.75135802469135804</v>
      </c>
      <c r="P838">
        <f t="shared" si="53"/>
        <v>64.744680851063833</v>
      </c>
      <c r="Q838" t="str" cm="1">
        <f t="array" ref="Q838:R838">_xlfn.TEXTSPLIT(N838,"/")</f>
        <v>music</v>
      </c>
      <c r="R838" t="str">
        <v>indie rock</v>
      </c>
      <c r="S838" s="7">
        <f t="shared" si="54"/>
        <v>40214.25</v>
      </c>
      <c r="T838" s="7">
        <f t="shared" si="55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52"/>
        <v>8.5288135593220336</v>
      </c>
      <c r="P839">
        <f t="shared" si="53"/>
        <v>84.00667779632721</v>
      </c>
      <c r="Q839" t="str" cm="1">
        <f t="array" ref="Q839:R839">_xlfn.TEXTSPLIT(N839,"/")</f>
        <v>music</v>
      </c>
      <c r="R839" t="str">
        <v>jazz</v>
      </c>
      <c r="S839" s="7">
        <f t="shared" si="54"/>
        <v>40629.208333333336</v>
      </c>
      <c r="T839" s="7">
        <f t="shared" si="55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52"/>
        <v>1.3890625000000001</v>
      </c>
      <c r="P840">
        <f t="shared" si="53"/>
        <v>34.061302681992338</v>
      </c>
      <c r="Q840" t="str" cm="1">
        <f t="array" ref="Q840:R840">_xlfn.TEXTSPLIT(N840,"/")</f>
        <v>theater</v>
      </c>
      <c r="R840" t="str">
        <v>plays</v>
      </c>
      <c r="S840" s="7">
        <f t="shared" si="54"/>
        <v>43370.208333333328</v>
      </c>
      <c r="T840" s="7">
        <f t="shared" si="55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52"/>
        <v>1.9018181818181819</v>
      </c>
      <c r="P841">
        <f t="shared" si="53"/>
        <v>93.273885350318466</v>
      </c>
      <c r="Q841" t="str" cm="1">
        <f t="array" ref="Q841:R841">_xlfn.TEXTSPLIT(N841,"/")</f>
        <v>film &amp; video</v>
      </c>
      <c r="R841" t="str">
        <v>documentary</v>
      </c>
      <c r="S841" s="7">
        <f t="shared" si="54"/>
        <v>41715.208333333336</v>
      </c>
      <c r="T841" s="7">
        <f t="shared" si="55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52"/>
        <v>1.0024333619948409</v>
      </c>
      <c r="P842">
        <f t="shared" si="53"/>
        <v>32.998301726577978</v>
      </c>
      <c r="Q842" t="str" cm="1">
        <f t="array" ref="Q842:R842">_xlfn.TEXTSPLIT(N842,"/")</f>
        <v>theater</v>
      </c>
      <c r="R842" t="str">
        <v>plays</v>
      </c>
      <c r="S842" s="7">
        <f t="shared" si="54"/>
        <v>41836.208333333336</v>
      </c>
      <c r="T842" s="7">
        <f t="shared" si="55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52"/>
        <v>1.4275824175824177</v>
      </c>
      <c r="P843">
        <f t="shared" si="53"/>
        <v>83.812903225806451</v>
      </c>
      <c r="Q843" t="str" cm="1">
        <f t="array" ref="Q843:R843">_xlfn.TEXTSPLIT(N843,"/")</f>
        <v>technology</v>
      </c>
      <c r="R843" t="str">
        <v>web</v>
      </c>
      <c r="S843" s="7">
        <f t="shared" si="54"/>
        <v>42419.25</v>
      </c>
      <c r="T843" s="7">
        <f t="shared" si="55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52"/>
        <v>5.6313333333333331</v>
      </c>
      <c r="P844">
        <f t="shared" si="53"/>
        <v>63.992424242424242</v>
      </c>
      <c r="Q844" t="str" cm="1">
        <f t="array" ref="Q844:R844">_xlfn.TEXTSPLIT(N844,"/")</f>
        <v>technology</v>
      </c>
      <c r="R844" t="str">
        <v>wearables</v>
      </c>
      <c r="S844" s="7">
        <f t="shared" si="54"/>
        <v>43266.208333333328</v>
      </c>
      <c r="T844" s="7">
        <f t="shared" si="55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52"/>
        <v>0.30715909090909088</v>
      </c>
      <c r="P845">
        <f t="shared" si="53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7">
        <f t="shared" si="54"/>
        <v>43338.208333333328</v>
      </c>
      <c r="T845" s="7">
        <f t="shared" si="55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52"/>
        <v>0.99397727272727276</v>
      </c>
      <c r="P846">
        <f t="shared" si="53"/>
        <v>93.053191489361708</v>
      </c>
      <c r="Q846" t="str" cm="1">
        <f t="array" ref="Q846:R846">_xlfn.TEXTSPLIT(N846,"/")</f>
        <v>film &amp; video</v>
      </c>
      <c r="R846" t="str">
        <v>documentary</v>
      </c>
      <c r="S846" s="7">
        <f t="shared" si="54"/>
        <v>40930.25</v>
      </c>
      <c r="T846" s="7">
        <f t="shared" si="55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52"/>
        <v>1.9754935622317598</v>
      </c>
      <c r="P847">
        <f t="shared" si="53"/>
        <v>101.98449039881831</v>
      </c>
      <c r="Q847" t="str" cm="1">
        <f t="array" ref="Q847:R847">_xlfn.TEXTSPLIT(N847,"/")</f>
        <v>technology</v>
      </c>
      <c r="R847" t="str">
        <v>web</v>
      </c>
      <c r="S847" s="7">
        <f t="shared" si="54"/>
        <v>43235.208333333328</v>
      </c>
      <c r="T847" s="7">
        <f t="shared" si="55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52"/>
        <v>5.085</v>
      </c>
      <c r="P848">
        <f t="shared" si="53"/>
        <v>105.9375</v>
      </c>
      <c r="Q848" t="str" cm="1">
        <f t="array" ref="Q848:R848">_xlfn.TEXTSPLIT(N848,"/")</f>
        <v>technology</v>
      </c>
      <c r="R848" t="str">
        <v>web</v>
      </c>
      <c r="S848" s="7">
        <f t="shared" si="54"/>
        <v>43302.208333333328</v>
      </c>
      <c r="T848" s="7">
        <f t="shared" si="55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52"/>
        <v>2.3774468085106384</v>
      </c>
      <c r="P849">
        <f t="shared" si="53"/>
        <v>101.58181818181818</v>
      </c>
      <c r="Q849" t="str" cm="1">
        <f t="array" ref="Q849:R849">_xlfn.TEXTSPLIT(N849,"/")</f>
        <v>food</v>
      </c>
      <c r="R849" t="str">
        <v>food trucks</v>
      </c>
      <c r="S849" s="7">
        <f t="shared" si="54"/>
        <v>43107.25</v>
      </c>
      <c r="T849" s="7">
        <f t="shared" si="55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52"/>
        <v>3.3846875000000001</v>
      </c>
      <c r="P850">
        <f t="shared" si="53"/>
        <v>62.970930232558139</v>
      </c>
      <c r="Q850" t="str" cm="1">
        <f t="array" ref="Q850:R850">_xlfn.TEXTSPLIT(N850,"/")</f>
        <v>film &amp; video</v>
      </c>
      <c r="R850" t="str">
        <v>drama</v>
      </c>
      <c r="S850" s="7">
        <f t="shared" si="54"/>
        <v>40341.208333333336</v>
      </c>
      <c r="T850" s="7">
        <f t="shared" si="55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52"/>
        <v>1.3308955223880596</v>
      </c>
      <c r="P851">
        <f t="shared" si="53"/>
        <v>29.045602605863191</v>
      </c>
      <c r="Q851" t="str" cm="1">
        <f t="array" ref="Q851:R851">_xlfn.TEXTSPLIT(N851,"/")</f>
        <v>music</v>
      </c>
      <c r="R851" t="str">
        <v>indie rock</v>
      </c>
      <c r="S851" s="7">
        <f t="shared" si="54"/>
        <v>40948.25</v>
      </c>
      <c r="T851" s="7">
        <f t="shared" si="55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52"/>
        <v>0.01</v>
      </c>
      <c r="P852">
        <f t="shared" si="53"/>
        <v>1</v>
      </c>
      <c r="Q852" t="str" cm="1">
        <f t="array" ref="Q852:R852">_xlfn.TEXTSPLIT(N852,"/")</f>
        <v>music</v>
      </c>
      <c r="R852" t="str">
        <v>rock</v>
      </c>
      <c r="S852" s="7">
        <f t="shared" si="54"/>
        <v>40866.25</v>
      </c>
      <c r="T852" s="7">
        <f t="shared" si="55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52"/>
        <v>2.0779999999999998</v>
      </c>
      <c r="P853">
        <f t="shared" si="53"/>
        <v>77.924999999999997</v>
      </c>
      <c r="Q853" t="str" cm="1">
        <f t="array" ref="Q853:R853">_xlfn.TEXTSPLIT(N853,"/")</f>
        <v>music</v>
      </c>
      <c r="R853" t="str">
        <v>electric music</v>
      </c>
      <c r="S853" s="7">
        <f t="shared" si="54"/>
        <v>41031.208333333336</v>
      </c>
      <c r="T853" s="7">
        <f t="shared" si="55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52"/>
        <v>0.51122448979591839</v>
      </c>
      <c r="P854">
        <f t="shared" si="53"/>
        <v>80.806451612903231</v>
      </c>
      <c r="Q854" t="str" cm="1">
        <f t="array" ref="Q854:R854">_xlfn.TEXTSPLIT(N854,"/")</f>
        <v>games</v>
      </c>
      <c r="R854" t="str">
        <v>video games</v>
      </c>
      <c r="S854" s="7">
        <f t="shared" si="54"/>
        <v>40740.208333333336</v>
      </c>
      <c r="T854" s="7">
        <f t="shared" si="55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52"/>
        <v>6.5205847953216374</v>
      </c>
      <c r="P855">
        <f t="shared" si="53"/>
        <v>76.006816632583508</v>
      </c>
      <c r="Q855" t="str" cm="1">
        <f t="array" ref="Q855:R855">_xlfn.TEXTSPLIT(N855,"/")</f>
        <v>music</v>
      </c>
      <c r="R855" t="str">
        <v>indie rock</v>
      </c>
      <c r="S855" s="7">
        <f t="shared" si="54"/>
        <v>40714.208333333336</v>
      </c>
      <c r="T855" s="7">
        <f t="shared" si="55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52"/>
        <v>1.1363099415204678</v>
      </c>
      <c r="P856">
        <f t="shared" si="53"/>
        <v>72.993613824192337</v>
      </c>
      <c r="Q856" t="str" cm="1">
        <f t="array" ref="Q856:R856">_xlfn.TEXTSPLIT(N856,"/")</f>
        <v>publishing</v>
      </c>
      <c r="R856" t="str">
        <v>fiction</v>
      </c>
      <c r="S856" s="7">
        <f t="shared" si="54"/>
        <v>43787.25</v>
      </c>
      <c r="T856" s="7">
        <f t="shared" si="55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52"/>
        <v>1.0237606837606839</v>
      </c>
      <c r="P857">
        <f t="shared" si="53"/>
        <v>53</v>
      </c>
      <c r="Q857" t="str" cm="1">
        <f t="array" ref="Q857:R857">_xlfn.TEXTSPLIT(N857,"/")</f>
        <v>theater</v>
      </c>
      <c r="R857" t="str">
        <v>plays</v>
      </c>
      <c r="S857" s="7">
        <f t="shared" si="54"/>
        <v>40712.208333333336</v>
      </c>
      <c r="T857" s="7">
        <f t="shared" si="55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52"/>
        <v>3.5658333333333334</v>
      </c>
      <c r="P858">
        <f t="shared" si="53"/>
        <v>54.164556962025316</v>
      </c>
      <c r="Q858" t="str" cm="1">
        <f t="array" ref="Q858:R858">_xlfn.TEXTSPLIT(N858,"/")</f>
        <v>food</v>
      </c>
      <c r="R858" t="str">
        <v>food trucks</v>
      </c>
      <c r="S858" s="7">
        <f t="shared" si="54"/>
        <v>41023.208333333336</v>
      </c>
      <c r="T858" s="7">
        <f t="shared" si="55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52"/>
        <v>1.3986792452830188</v>
      </c>
      <c r="P859">
        <f t="shared" si="53"/>
        <v>32.946666666666665</v>
      </c>
      <c r="Q859" t="str" cm="1">
        <f t="array" ref="Q859:R859">_xlfn.TEXTSPLIT(N859,"/")</f>
        <v>film &amp; video</v>
      </c>
      <c r="R859" t="str">
        <v>shorts</v>
      </c>
      <c r="S859" s="7">
        <f t="shared" si="54"/>
        <v>40944.25</v>
      </c>
      <c r="T859" s="7">
        <f t="shared" si="55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52"/>
        <v>0.69450000000000001</v>
      </c>
      <c r="P860">
        <f t="shared" si="53"/>
        <v>79.371428571428567</v>
      </c>
      <c r="Q860" t="str" cm="1">
        <f t="array" ref="Q860:R860">_xlfn.TEXTSPLIT(N860,"/")</f>
        <v>food</v>
      </c>
      <c r="R860" t="str">
        <v>food trucks</v>
      </c>
      <c r="S860" s="7">
        <f t="shared" si="54"/>
        <v>43211.208333333328</v>
      </c>
      <c r="T860" s="7">
        <f t="shared" si="55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52"/>
        <v>0.35534246575342465</v>
      </c>
      <c r="P861">
        <f t="shared" si="53"/>
        <v>41.174603174603178</v>
      </c>
      <c r="Q861" t="str" cm="1">
        <f t="array" ref="Q861:R861">_xlfn.TEXTSPLIT(N861,"/")</f>
        <v>theater</v>
      </c>
      <c r="R861" t="str">
        <v>plays</v>
      </c>
      <c r="S861" s="7">
        <f t="shared" si="54"/>
        <v>41334.25</v>
      </c>
      <c r="T861" s="7">
        <f t="shared" si="55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52"/>
        <v>2.5165000000000002</v>
      </c>
      <c r="P862">
        <f t="shared" si="53"/>
        <v>77.430769230769229</v>
      </c>
      <c r="Q862" t="str" cm="1">
        <f t="array" ref="Q862:R862">_xlfn.TEXTSPLIT(N862,"/")</f>
        <v>technology</v>
      </c>
      <c r="R862" t="str">
        <v>wearables</v>
      </c>
      <c r="S862" s="7">
        <f t="shared" si="54"/>
        <v>43515.25</v>
      </c>
      <c r="T862" s="7">
        <f t="shared" si="55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52"/>
        <v>1.0587500000000001</v>
      </c>
      <c r="P863">
        <f t="shared" si="53"/>
        <v>57.159509202453989</v>
      </c>
      <c r="Q863" t="str" cm="1">
        <f t="array" ref="Q863:R863">_xlfn.TEXTSPLIT(N863,"/")</f>
        <v>theater</v>
      </c>
      <c r="R863" t="str">
        <v>plays</v>
      </c>
      <c r="S863" s="7">
        <f t="shared" si="54"/>
        <v>40258.208333333336</v>
      </c>
      <c r="T863" s="7">
        <f t="shared" si="55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52"/>
        <v>1.8742857142857143</v>
      </c>
      <c r="P864">
        <f t="shared" si="53"/>
        <v>77.17647058823529</v>
      </c>
      <c r="Q864" t="str" cm="1">
        <f t="array" ref="Q864:R864">_xlfn.TEXTSPLIT(N864,"/")</f>
        <v>theater</v>
      </c>
      <c r="R864" t="str">
        <v>plays</v>
      </c>
      <c r="S864" s="7">
        <f t="shared" si="54"/>
        <v>40756.208333333336</v>
      </c>
      <c r="T864" s="7">
        <f t="shared" si="55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52"/>
        <v>3.8678571428571429</v>
      </c>
      <c r="P865">
        <f t="shared" si="53"/>
        <v>24.953917050691246</v>
      </c>
      <c r="Q865" t="str" cm="1">
        <f t="array" ref="Q865:R865">_xlfn.TEXTSPLIT(N865,"/")</f>
        <v>film &amp; video</v>
      </c>
      <c r="R865" t="str">
        <v>television</v>
      </c>
      <c r="S865" s="7">
        <f t="shared" si="54"/>
        <v>42172.208333333328</v>
      </c>
      <c r="T865" s="7">
        <f t="shared" si="55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52"/>
        <v>3.4707142857142856</v>
      </c>
      <c r="P866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7">
        <f t="shared" si="54"/>
        <v>42601.208333333328</v>
      </c>
      <c r="T866" s="7">
        <f t="shared" si="55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52"/>
        <v>1.8582098765432098</v>
      </c>
      <c r="P867">
        <f t="shared" si="53"/>
        <v>46.000916870415651</v>
      </c>
      <c r="Q867" t="str" cm="1">
        <f t="array" ref="Q867:R867">_xlfn.TEXTSPLIT(N867,"/")</f>
        <v>theater</v>
      </c>
      <c r="R867" t="str">
        <v>plays</v>
      </c>
      <c r="S867" s="7">
        <f t="shared" si="54"/>
        <v>41897.208333333336</v>
      </c>
      <c r="T867" s="7">
        <f t="shared" si="55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52"/>
        <v>0.43241247264770238</v>
      </c>
      <c r="P868">
        <f t="shared" si="53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7">
        <f t="shared" si="54"/>
        <v>40671.208333333336</v>
      </c>
      <c r="T868" s="7">
        <f t="shared" si="55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52"/>
        <v>1.6243749999999999</v>
      </c>
      <c r="P869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7">
        <f t="shared" si="54"/>
        <v>43382.208333333328</v>
      </c>
      <c r="T869" s="7">
        <f t="shared" si="55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52"/>
        <v>1.8484285714285715</v>
      </c>
      <c r="P870">
        <f t="shared" si="53"/>
        <v>102.69047619047619</v>
      </c>
      <c r="Q870" t="str" cm="1">
        <f t="array" ref="Q870:R870">_xlfn.TEXTSPLIT(N870,"/")</f>
        <v>theater</v>
      </c>
      <c r="R870" t="str">
        <v>plays</v>
      </c>
      <c r="S870" s="7">
        <f t="shared" si="54"/>
        <v>41559.208333333336</v>
      </c>
      <c r="T870" s="7">
        <f t="shared" si="55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52"/>
        <v>0.23703520691785052</v>
      </c>
      <c r="P871">
        <f t="shared" si="53"/>
        <v>72.958174904942965</v>
      </c>
      <c r="Q871" t="str" cm="1">
        <f t="array" ref="Q871:R871">_xlfn.TEXTSPLIT(N871,"/")</f>
        <v>film &amp; video</v>
      </c>
      <c r="R871" t="str">
        <v>drama</v>
      </c>
      <c r="S871" s="7">
        <f t="shared" si="54"/>
        <v>40350.208333333336</v>
      </c>
      <c r="T871" s="7">
        <f t="shared" si="55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52"/>
        <v>0.89870129870129867</v>
      </c>
      <c r="P872">
        <f t="shared" si="53"/>
        <v>57.190082644628099</v>
      </c>
      <c r="Q872" t="str" cm="1">
        <f t="array" ref="Q872:R872">_xlfn.TEXTSPLIT(N872,"/")</f>
        <v>theater</v>
      </c>
      <c r="R872" t="str">
        <v>plays</v>
      </c>
      <c r="S872" s="7">
        <f t="shared" si="54"/>
        <v>42240.208333333328</v>
      </c>
      <c r="T872" s="7">
        <f t="shared" si="55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52"/>
        <v>2.7260419580419581</v>
      </c>
      <c r="P873">
        <f t="shared" si="53"/>
        <v>84.013793103448279</v>
      </c>
      <c r="Q873" t="str" cm="1">
        <f t="array" ref="Q873:R873">_xlfn.TEXTSPLIT(N873,"/")</f>
        <v>theater</v>
      </c>
      <c r="R873" t="str">
        <v>plays</v>
      </c>
      <c r="S873" s="7">
        <f t="shared" si="54"/>
        <v>43040.208333333328</v>
      </c>
      <c r="T873" s="7">
        <f t="shared" si="55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52"/>
        <v>1.7004255319148935</v>
      </c>
      <c r="P874">
        <f t="shared" si="53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7">
        <f t="shared" si="54"/>
        <v>43346.208333333328</v>
      </c>
      <c r="T874" s="7">
        <f t="shared" si="55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52"/>
        <v>1.8828503562945369</v>
      </c>
      <c r="P875">
        <f t="shared" si="53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7">
        <f t="shared" si="54"/>
        <v>41647.25</v>
      </c>
      <c r="T875" s="7">
        <f t="shared" si="55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52"/>
        <v>3.4693532338308457</v>
      </c>
      <c r="P876">
        <f t="shared" si="53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7">
        <f t="shared" si="54"/>
        <v>40291.208333333336</v>
      </c>
      <c r="T876" s="7">
        <f t="shared" si="55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52"/>
        <v>0.6917721518987342</v>
      </c>
      <c r="P877">
        <f t="shared" si="53"/>
        <v>81.567164179104481</v>
      </c>
      <c r="Q877" t="str" cm="1">
        <f t="array" ref="Q877:R877">_xlfn.TEXTSPLIT(N877,"/")</f>
        <v>music</v>
      </c>
      <c r="R877" t="str">
        <v>rock</v>
      </c>
      <c r="S877" s="7">
        <f t="shared" si="54"/>
        <v>40556.25</v>
      </c>
      <c r="T877" s="7">
        <f t="shared" si="55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52"/>
        <v>0.25433734939759034</v>
      </c>
      <c r="P878">
        <f t="shared" si="53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7">
        <f t="shared" si="54"/>
        <v>43624.208333333328</v>
      </c>
      <c r="T878" s="7">
        <f t="shared" si="55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52"/>
        <v>0.77400977995110021</v>
      </c>
      <c r="P879">
        <f t="shared" si="53"/>
        <v>103.033360455655</v>
      </c>
      <c r="Q879" t="str" cm="1">
        <f t="array" ref="Q879:R879">_xlfn.TEXTSPLIT(N879,"/")</f>
        <v>food</v>
      </c>
      <c r="R879" t="str">
        <v>food trucks</v>
      </c>
      <c r="S879" s="7">
        <f t="shared" si="54"/>
        <v>42577.208333333328</v>
      </c>
      <c r="T879" s="7">
        <f t="shared" si="55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52"/>
        <v>0.37481481481481482</v>
      </c>
      <c r="P880">
        <f t="shared" si="53"/>
        <v>84.333333333333329</v>
      </c>
      <c r="Q880" t="str" cm="1">
        <f t="array" ref="Q880:R880">_xlfn.TEXTSPLIT(N880,"/")</f>
        <v>music</v>
      </c>
      <c r="R880" t="str">
        <v>metal</v>
      </c>
      <c r="S880" s="7">
        <f t="shared" si="54"/>
        <v>43845.25</v>
      </c>
      <c r="T880" s="7">
        <f t="shared" si="55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52"/>
        <v>5.4379999999999997</v>
      </c>
      <c r="P881">
        <f t="shared" si="53"/>
        <v>102.60377358490567</v>
      </c>
      <c r="Q881" t="str" cm="1">
        <f t="array" ref="Q881:R881">_xlfn.TEXTSPLIT(N881,"/")</f>
        <v>publishing</v>
      </c>
      <c r="R881" t="str">
        <v>nonfiction</v>
      </c>
      <c r="S881" s="7">
        <f t="shared" si="54"/>
        <v>42788.25</v>
      </c>
      <c r="T881" s="7">
        <f t="shared" si="55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52"/>
        <v>2.2852189349112426</v>
      </c>
      <c r="P882">
        <f t="shared" si="53"/>
        <v>79.992129246064621</v>
      </c>
      <c r="Q882" t="str" cm="1">
        <f t="array" ref="Q882:R882">_xlfn.TEXTSPLIT(N882,"/")</f>
        <v>music</v>
      </c>
      <c r="R882" t="str">
        <v>electric music</v>
      </c>
      <c r="S882" s="7">
        <f t="shared" si="54"/>
        <v>43667.208333333328</v>
      </c>
      <c r="T882" s="7">
        <f t="shared" si="55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52"/>
        <v>0.38948339483394834</v>
      </c>
      <c r="P883">
        <f t="shared" si="53"/>
        <v>70.055309734513273</v>
      </c>
      <c r="Q883" t="str" cm="1">
        <f t="array" ref="Q883:R883">_xlfn.TEXTSPLIT(N883,"/")</f>
        <v>theater</v>
      </c>
      <c r="R883" t="str">
        <v>plays</v>
      </c>
      <c r="S883" s="7">
        <f t="shared" si="54"/>
        <v>42194.208333333328</v>
      </c>
      <c r="T883" s="7">
        <f t="shared" si="55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52"/>
        <v>3.7</v>
      </c>
      <c r="P884">
        <f t="shared" si="53"/>
        <v>37</v>
      </c>
      <c r="Q884" t="str" cm="1">
        <f t="array" ref="Q884:R884">_xlfn.TEXTSPLIT(N884,"/")</f>
        <v>theater</v>
      </c>
      <c r="R884" t="str">
        <v>plays</v>
      </c>
      <c r="S884" s="7">
        <f t="shared" si="54"/>
        <v>42025.25</v>
      </c>
      <c r="T884" s="7">
        <f t="shared" si="55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52"/>
        <v>2.3791176470588233</v>
      </c>
      <c r="P885">
        <f t="shared" si="53"/>
        <v>41.911917098445599</v>
      </c>
      <c r="Q885" t="str" cm="1">
        <f t="array" ref="Q885:R885">_xlfn.TEXTSPLIT(N885,"/")</f>
        <v>film &amp; video</v>
      </c>
      <c r="R885" t="str">
        <v>shorts</v>
      </c>
      <c r="S885" s="7">
        <f t="shared" si="54"/>
        <v>40323.208333333336</v>
      </c>
      <c r="T885" s="7">
        <f t="shared" si="55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52"/>
        <v>0.64036299765807958</v>
      </c>
      <c r="P886">
        <f t="shared" si="53"/>
        <v>57.992576882290564</v>
      </c>
      <c r="Q886" t="str" cm="1">
        <f t="array" ref="Q886:R886">_xlfn.TEXTSPLIT(N886,"/")</f>
        <v>theater</v>
      </c>
      <c r="R886" t="str">
        <v>plays</v>
      </c>
      <c r="S886" s="7">
        <f t="shared" si="54"/>
        <v>41763.208333333336</v>
      </c>
      <c r="T886" s="7">
        <f t="shared" si="55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52"/>
        <v>1.1827777777777777</v>
      </c>
      <c r="P887">
        <f t="shared" si="53"/>
        <v>40.942307692307693</v>
      </c>
      <c r="Q887" t="str" cm="1">
        <f t="array" ref="Q887:R887">_xlfn.TEXTSPLIT(N887,"/")</f>
        <v>theater</v>
      </c>
      <c r="R887" t="str">
        <v>plays</v>
      </c>
      <c r="S887" s="7">
        <f t="shared" si="54"/>
        <v>40335.208333333336</v>
      </c>
      <c r="T887" s="7">
        <f t="shared" si="55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52"/>
        <v>0.84824037184594958</v>
      </c>
      <c r="P888">
        <f t="shared" si="53"/>
        <v>69.9972602739726</v>
      </c>
      <c r="Q888" t="str" cm="1">
        <f t="array" ref="Q888:R888">_xlfn.TEXTSPLIT(N888,"/")</f>
        <v>music</v>
      </c>
      <c r="R888" t="str">
        <v>indie rock</v>
      </c>
      <c r="S888" s="7">
        <f t="shared" si="54"/>
        <v>40416.208333333336</v>
      </c>
      <c r="T888" s="7">
        <f t="shared" si="55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52"/>
        <v>0.29346153846153844</v>
      </c>
      <c r="P889">
        <f t="shared" si="53"/>
        <v>73.838709677419359</v>
      </c>
      <c r="Q889" t="str" cm="1">
        <f t="array" ref="Q889:R889">_xlfn.TEXTSPLIT(N889,"/")</f>
        <v>theater</v>
      </c>
      <c r="R889" t="str">
        <v>plays</v>
      </c>
      <c r="S889" s="7">
        <f t="shared" si="54"/>
        <v>42202.208333333328</v>
      </c>
      <c r="T889" s="7">
        <f t="shared" si="55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52"/>
        <v>2.0989655172413793</v>
      </c>
      <c r="P890">
        <f t="shared" si="53"/>
        <v>41.979310344827589</v>
      </c>
      <c r="Q890" t="str" cm="1">
        <f t="array" ref="Q890:R890">_xlfn.TEXTSPLIT(N890,"/")</f>
        <v>theater</v>
      </c>
      <c r="R890" t="str">
        <v>plays</v>
      </c>
      <c r="S890" s="7">
        <f t="shared" si="54"/>
        <v>42836.208333333328</v>
      </c>
      <c r="T890" s="7">
        <f t="shared" si="55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52"/>
        <v>1.697857142857143</v>
      </c>
      <c r="P891">
        <f t="shared" si="53"/>
        <v>77.93442622950819</v>
      </c>
      <c r="Q891" t="str" cm="1">
        <f t="array" ref="Q891:R891">_xlfn.TEXTSPLIT(N891,"/")</f>
        <v>music</v>
      </c>
      <c r="R891" t="str">
        <v>electric music</v>
      </c>
      <c r="S891" s="7">
        <f t="shared" si="54"/>
        <v>41710.208333333336</v>
      </c>
      <c r="T891" s="7">
        <f t="shared" si="55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52"/>
        <v>1.1595907738095239</v>
      </c>
      <c r="P892">
        <f t="shared" si="53"/>
        <v>106.01972789115646</v>
      </c>
      <c r="Q892" t="str" cm="1">
        <f t="array" ref="Q892:R892">_xlfn.TEXTSPLIT(N892,"/")</f>
        <v>music</v>
      </c>
      <c r="R892" t="str">
        <v>indie rock</v>
      </c>
      <c r="S892" s="7">
        <f t="shared" si="54"/>
        <v>43640.208333333328</v>
      </c>
      <c r="T892" s="7">
        <f t="shared" si="55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52"/>
        <v>2.5859999999999999</v>
      </c>
      <c r="P893">
        <f t="shared" si="53"/>
        <v>47.018181818181816</v>
      </c>
      <c r="Q893" t="str" cm="1">
        <f t="array" ref="Q893:R893">_xlfn.TEXTSPLIT(N893,"/")</f>
        <v>film &amp; video</v>
      </c>
      <c r="R893" t="str">
        <v>documentary</v>
      </c>
      <c r="S893" s="7">
        <f t="shared" si="54"/>
        <v>40880.25</v>
      </c>
      <c r="T893" s="7">
        <f t="shared" si="55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52"/>
        <v>2.3058333333333332</v>
      </c>
      <c r="P894">
        <f t="shared" si="53"/>
        <v>76.016483516483518</v>
      </c>
      <c r="Q894" t="str" cm="1">
        <f t="array" ref="Q894:R894">_xlfn.TEXTSPLIT(N894,"/")</f>
        <v>publishing</v>
      </c>
      <c r="R894" t="str">
        <v>translations</v>
      </c>
      <c r="S894" s="7">
        <f t="shared" si="54"/>
        <v>40319.208333333336</v>
      </c>
      <c r="T894" s="7">
        <f t="shared" si="55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52"/>
        <v>1.2821428571428573</v>
      </c>
      <c r="P895">
        <f t="shared" si="53"/>
        <v>54.120603015075375</v>
      </c>
      <c r="Q895" t="str" cm="1">
        <f t="array" ref="Q895:R895">_xlfn.TEXTSPLIT(N895,"/")</f>
        <v>film &amp; video</v>
      </c>
      <c r="R895" t="str">
        <v>documentary</v>
      </c>
      <c r="S895" s="7">
        <f t="shared" si="54"/>
        <v>42170.208333333328</v>
      </c>
      <c r="T895" s="7">
        <f t="shared" si="55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52"/>
        <v>1.8870588235294117</v>
      </c>
      <c r="P896">
        <f t="shared" si="53"/>
        <v>57.285714285714285</v>
      </c>
      <c r="Q896" t="str" cm="1">
        <f t="array" ref="Q896:R896">_xlfn.TEXTSPLIT(N896,"/")</f>
        <v>film &amp; video</v>
      </c>
      <c r="R896" t="str">
        <v>television</v>
      </c>
      <c r="S896" s="7">
        <f t="shared" si="54"/>
        <v>41466.208333333336</v>
      </c>
      <c r="T896" s="7">
        <f t="shared" si="55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52"/>
        <v>6.9511889862327911E-2</v>
      </c>
      <c r="P897">
        <f t="shared" si="53"/>
        <v>103.81308411214954</v>
      </c>
      <c r="Q897" t="str" cm="1">
        <f t="array" ref="Q897:R897">_xlfn.TEXTSPLIT(N897,"/")</f>
        <v>theater</v>
      </c>
      <c r="R897" t="str">
        <v>plays</v>
      </c>
      <c r="S897" s="7">
        <f t="shared" si="54"/>
        <v>43134.25</v>
      </c>
      <c r="T897" s="7">
        <f t="shared" si="55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si="52"/>
        <v>7.7443434343434348</v>
      </c>
      <c r="P898">
        <f t="shared" si="53"/>
        <v>105.02602739726028</v>
      </c>
      <c r="Q898" t="str" cm="1">
        <f t="array" ref="Q898:R898">_xlfn.TEXTSPLIT(N898,"/")</f>
        <v>food</v>
      </c>
      <c r="R898" t="str">
        <v>food trucks</v>
      </c>
      <c r="S898" s="7">
        <f t="shared" si="54"/>
        <v>40738.208333333336</v>
      </c>
      <c r="T898" s="7">
        <f t="shared" si="55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ref="O899:O962" si="56">E899/D899</f>
        <v>0.27693181818181817</v>
      </c>
      <c r="P899">
        <f t="shared" ref="P899:P962" si="57">IFERROR(E899/G899,0)</f>
        <v>90.259259259259252</v>
      </c>
      <c r="Q899" t="str" cm="1">
        <f t="array" ref="Q899:R899">_xlfn.TEXTSPLIT(N899,"/")</f>
        <v>theater</v>
      </c>
      <c r="R899" t="str">
        <v>plays</v>
      </c>
      <c r="S899" s="7">
        <f t="shared" ref="S899:S962" si="58">(((J899/60)/60)/24)+DATE(1970,1,1)</f>
        <v>43583.208333333328</v>
      </c>
      <c r="T899" s="7">
        <f t="shared" ref="T899:T962" si="59">(((K899/60)/60)/24)+DATE(1970,1,1)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56"/>
        <v>0.52479620323841425</v>
      </c>
      <c r="P900">
        <f t="shared" si="57"/>
        <v>76.978705978705975</v>
      </c>
      <c r="Q900" t="str" cm="1">
        <f t="array" ref="Q900:R900">_xlfn.TEXTSPLIT(N900,"/")</f>
        <v>film &amp; video</v>
      </c>
      <c r="R900" t="str">
        <v>documentary</v>
      </c>
      <c r="S900" s="7">
        <f t="shared" si="58"/>
        <v>43815.25</v>
      </c>
      <c r="T900" s="7">
        <f t="shared" si="59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56"/>
        <v>4.0709677419354842</v>
      </c>
      <c r="P901">
        <f t="shared" si="57"/>
        <v>102.60162601626017</v>
      </c>
      <c r="Q901" t="str" cm="1">
        <f t="array" ref="Q901:R901">_xlfn.TEXTSPLIT(N901,"/")</f>
        <v>music</v>
      </c>
      <c r="R901" t="str">
        <v>jazz</v>
      </c>
      <c r="S901" s="7">
        <f t="shared" si="58"/>
        <v>41554.208333333336</v>
      </c>
      <c r="T901" s="7">
        <f t="shared" si="5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56"/>
        <v>0.02</v>
      </c>
      <c r="P902">
        <f t="shared" si="57"/>
        <v>2</v>
      </c>
      <c r="Q902" t="str" cm="1">
        <f t="array" ref="Q902:R902">_xlfn.TEXTSPLIT(N902,"/")</f>
        <v>technology</v>
      </c>
      <c r="R902" t="str">
        <v>web</v>
      </c>
      <c r="S902" s="7">
        <f t="shared" si="58"/>
        <v>41901.208333333336</v>
      </c>
      <c r="T902" s="7">
        <f t="shared" si="5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56"/>
        <v>1.5617857142857143</v>
      </c>
      <c r="P903">
        <f t="shared" si="57"/>
        <v>55.0062893081761</v>
      </c>
      <c r="Q903" t="str" cm="1">
        <f t="array" ref="Q903:R903">_xlfn.TEXTSPLIT(N903,"/")</f>
        <v>music</v>
      </c>
      <c r="R903" t="str">
        <v>rock</v>
      </c>
      <c r="S903" s="7">
        <f t="shared" si="58"/>
        <v>43298.208333333328</v>
      </c>
      <c r="T903" s="7">
        <f t="shared" si="5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56"/>
        <v>2.5242857142857145</v>
      </c>
      <c r="P904">
        <f t="shared" si="57"/>
        <v>32.127272727272725</v>
      </c>
      <c r="Q904" t="str" cm="1">
        <f t="array" ref="Q904:R904">_xlfn.TEXTSPLIT(N904,"/")</f>
        <v>technology</v>
      </c>
      <c r="R904" t="str">
        <v>web</v>
      </c>
      <c r="S904" s="7">
        <f t="shared" si="58"/>
        <v>42399.25</v>
      </c>
      <c r="T904" s="7">
        <f t="shared" si="5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56"/>
        <v>1.729268292682927E-2</v>
      </c>
      <c r="P905">
        <f t="shared" si="57"/>
        <v>50.642857142857146</v>
      </c>
      <c r="Q905" t="str" cm="1">
        <f t="array" ref="Q905:R905">_xlfn.TEXTSPLIT(N905,"/")</f>
        <v>publishing</v>
      </c>
      <c r="R905" t="str">
        <v>nonfiction</v>
      </c>
      <c r="S905" s="7">
        <f t="shared" si="58"/>
        <v>41034.208333333336</v>
      </c>
      <c r="T905" s="7">
        <f t="shared" si="5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56"/>
        <v>0.12230769230769231</v>
      </c>
      <c r="P906">
        <f t="shared" si="57"/>
        <v>49.6875</v>
      </c>
      <c r="Q906" t="str" cm="1">
        <f t="array" ref="Q906:R906">_xlfn.TEXTSPLIT(N906,"/")</f>
        <v>publishing</v>
      </c>
      <c r="R906" t="str">
        <v>radio &amp; podcasts</v>
      </c>
      <c r="S906" s="7">
        <f t="shared" si="58"/>
        <v>41186.208333333336</v>
      </c>
      <c r="T906" s="7">
        <f t="shared" si="59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56"/>
        <v>1.6398734177215191</v>
      </c>
      <c r="P907">
        <f t="shared" si="57"/>
        <v>54.894067796610166</v>
      </c>
      <c r="Q907" t="str" cm="1">
        <f t="array" ref="Q907:R907">_xlfn.TEXTSPLIT(N907,"/")</f>
        <v>theater</v>
      </c>
      <c r="R907" t="str">
        <v>plays</v>
      </c>
      <c r="S907" s="7">
        <f t="shared" si="58"/>
        <v>41536.208333333336</v>
      </c>
      <c r="T907" s="7">
        <f t="shared" si="5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56"/>
        <v>1.6298181818181818</v>
      </c>
      <c r="P908">
        <f t="shared" si="57"/>
        <v>46.931937172774866</v>
      </c>
      <c r="Q908" t="str" cm="1">
        <f t="array" ref="Q908:R908">_xlfn.TEXTSPLIT(N908,"/")</f>
        <v>film &amp; video</v>
      </c>
      <c r="R908" t="str">
        <v>documentary</v>
      </c>
      <c r="S908" s="7">
        <f t="shared" si="58"/>
        <v>42868.208333333328</v>
      </c>
      <c r="T908" s="7">
        <f t="shared" si="5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56"/>
        <v>0.20252747252747252</v>
      </c>
      <c r="P909">
        <f t="shared" si="57"/>
        <v>44.951219512195124</v>
      </c>
      <c r="Q909" t="str" cm="1">
        <f t="array" ref="Q909:R909">_xlfn.TEXTSPLIT(N909,"/")</f>
        <v>theater</v>
      </c>
      <c r="R909" t="str">
        <v>plays</v>
      </c>
      <c r="S909" s="7">
        <f t="shared" si="58"/>
        <v>40660.208333333336</v>
      </c>
      <c r="T909" s="7">
        <f t="shared" si="5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56"/>
        <v>3.1924083769633507</v>
      </c>
      <c r="P910">
        <f t="shared" si="57"/>
        <v>30.99898322318251</v>
      </c>
      <c r="Q910" t="str" cm="1">
        <f t="array" ref="Q910:R910">_xlfn.TEXTSPLIT(N910,"/")</f>
        <v>games</v>
      </c>
      <c r="R910" t="str">
        <v>video games</v>
      </c>
      <c r="S910" s="7">
        <f t="shared" si="58"/>
        <v>41031.208333333336</v>
      </c>
      <c r="T910" s="7">
        <f t="shared" si="59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56"/>
        <v>4.7894444444444444</v>
      </c>
      <c r="P911">
        <f t="shared" si="57"/>
        <v>107.7625</v>
      </c>
      <c r="Q911" t="str" cm="1">
        <f t="array" ref="Q911:R911">_xlfn.TEXTSPLIT(N911,"/")</f>
        <v>theater</v>
      </c>
      <c r="R911" t="str">
        <v>plays</v>
      </c>
      <c r="S911" s="7">
        <f t="shared" si="58"/>
        <v>43255.208333333328</v>
      </c>
      <c r="T911" s="7">
        <f t="shared" si="59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56"/>
        <v>0.19556634304207121</v>
      </c>
      <c r="P912">
        <f t="shared" si="57"/>
        <v>102.07770270270271</v>
      </c>
      <c r="Q912" t="str" cm="1">
        <f t="array" ref="Q912:R912">_xlfn.TEXTSPLIT(N912,"/")</f>
        <v>theater</v>
      </c>
      <c r="R912" t="str">
        <v>plays</v>
      </c>
      <c r="S912" s="7">
        <f t="shared" si="58"/>
        <v>42026.25</v>
      </c>
      <c r="T912" s="7">
        <f t="shared" si="5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56"/>
        <v>1.9894827586206896</v>
      </c>
      <c r="P913">
        <f t="shared" si="57"/>
        <v>24.976190476190474</v>
      </c>
      <c r="Q913" t="str" cm="1">
        <f t="array" ref="Q913:R913">_xlfn.TEXTSPLIT(N913,"/")</f>
        <v>technology</v>
      </c>
      <c r="R913" t="str">
        <v>web</v>
      </c>
      <c r="S913" s="7">
        <f t="shared" si="58"/>
        <v>43717.208333333328</v>
      </c>
      <c r="T913" s="7">
        <f t="shared" si="59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56"/>
        <v>7.95</v>
      </c>
      <c r="P914">
        <f t="shared" si="57"/>
        <v>79.944134078212286</v>
      </c>
      <c r="Q914" t="str" cm="1">
        <f t="array" ref="Q914:R914">_xlfn.TEXTSPLIT(N914,"/")</f>
        <v>film &amp; video</v>
      </c>
      <c r="R914" t="str">
        <v>drama</v>
      </c>
      <c r="S914" s="7">
        <f t="shared" si="58"/>
        <v>41157.208333333336</v>
      </c>
      <c r="T914" s="7">
        <f t="shared" si="5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56"/>
        <v>0.50621082621082625</v>
      </c>
      <c r="P915">
        <f t="shared" si="57"/>
        <v>67.946462715105156</v>
      </c>
      <c r="Q915" t="str" cm="1">
        <f t="array" ref="Q915:R915">_xlfn.TEXTSPLIT(N915,"/")</f>
        <v>film &amp; video</v>
      </c>
      <c r="R915" t="str">
        <v>drama</v>
      </c>
      <c r="S915" s="7">
        <f t="shared" si="58"/>
        <v>43597.208333333328</v>
      </c>
      <c r="T915" s="7">
        <f t="shared" si="5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56"/>
        <v>0.57437499999999997</v>
      </c>
      <c r="P916">
        <f t="shared" si="57"/>
        <v>26.070921985815602</v>
      </c>
      <c r="Q916" t="str" cm="1">
        <f t="array" ref="Q916:R916">_xlfn.TEXTSPLIT(N916,"/")</f>
        <v>theater</v>
      </c>
      <c r="R916" t="str">
        <v>plays</v>
      </c>
      <c r="S916" s="7">
        <f t="shared" si="58"/>
        <v>41490.208333333336</v>
      </c>
      <c r="T916" s="7">
        <f t="shared" si="59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56"/>
        <v>1.5562827640984909</v>
      </c>
      <c r="P917">
        <f t="shared" si="57"/>
        <v>105.0032154340836</v>
      </c>
      <c r="Q917" t="str" cm="1">
        <f t="array" ref="Q917:R917">_xlfn.TEXTSPLIT(N917,"/")</f>
        <v>film &amp; video</v>
      </c>
      <c r="R917" t="str">
        <v>television</v>
      </c>
      <c r="S917" s="7">
        <f t="shared" si="58"/>
        <v>42976.208333333328</v>
      </c>
      <c r="T917" s="7">
        <f t="shared" si="5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56"/>
        <v>0.36297297297297298</v>
      </c>
      <c r="P918">
        <f t="shared" si="57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7">
        <f t="shared" si="58"/>
        <v>41991.25</v>
      </c>
      <c r="T918" s="7">
        <f t="shared" si="59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56"/>
        <v>0.58250000000000002</v>
      </c>
      <c r="P919">
        <f t="shared" si="57"/>
        <v>77.666666666666671</v>
      </c>
      <c r="Q919" t="str" cm="1">
        <f t="array" ref="Q919:R919">_xlfn.TEXTSPLIT(N919,"/")</f>
        <v>film &amp; video</v>
      </c>
      <c r="R919" t="str">
        <v>shorts</v>
      </c>
      <c r="S919" s="7">
        <f t="shared" si="58"/>
        <v>40722.208333333336</v>
      </c>
      <c r="T919" s="7">
        <f t="shared" si="59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56"/>
        <v>2.3739473684210526</v>
      </c>
      <c r="P920">
        <f t="shared" si="57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7">
        <f t="shared" si="58"/>
        <v>41117.208333333336</v>
      </c>
      <c r="T920" s="7">
        <f t="shared" si="5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56"/>
        <v>0.58750000000000002</v>
      </c>
      <c r="P921">
        <f t="shared" si="57"/>
        <v>92.955555555555549</v>
      </c>
      <c r="Q921" t="str" cm="1">
        <f t="array" ref="Q921:R921">_xlfn.TEXTSPLIT(N921,"/")</f>
        <v>theater</v>
      </c>
      <c r="R921" t="str">
        <v>plays</v>
      </c>
      <c r="S921" s="7">
        <f t="shared" si="58"/>
        <v>43022.208333333328</v>
      </c>
      <c r="T921" s="7">
        <f t="shared" si="5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56"/>
        <v>1.8256603773584905</v>
      </c>
      <c r="P922">
        <f t="shared" si="57"/>
        <v>37.945098039215686</v>
      </c>
      <c r="Q922" t="str" cm="1">
        <f t="array" ref="Q922:R922">_xlfn.TEXTSPLIT(N922,"/")</f>
        <v>film &amp; video</v>
      </c>
      <c r="R922" t="str">
        <v>animation</v>
      </c>
      <c r="S922" s="7">
        <f t="shared" si="58"/>
        <v>43503.25</v>
      </c>
      <c r="T922" s="7">
        <f t="shared" si="5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56"/>
        <v>7.5436408977556111E-3</v>
      </c>
      <c r="P923">
        <f t="shared" si="57"/>
        <v>31.842105263157894</v>
      </c>
      <c r="Q923" t="str" cm="1">
        <f t="array" ref="Q923:R923">_xlfn.TEXTSPLIT(N923,"/")</f>
        <v>technology</v>
      </c>
      <c r="R923" t="str">
        <v>web</v>
      </c>
      <c r="S923" s="7">
        <f t="shared" si="58"/>
        <v>40951.25</v>
      </c>
      <c r="T923" s="7">
        <f t="shared" si="5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56"/>
        <v>1.7595330739299611</v>
      </c>
      <c r="P924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7">
        <f t="shared" si="58"/>
        <v>43443.25</v>
      </c>
      <c r="T924" s="7">
        <f t="shared" si="5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56"/>
        <v>2.3788235294117648</v>
      </c>
      <c r="P925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7">
        <f t="shared" si="58"/>
        <v>40373.208333333336</v>
      </c>
      <c r="T925" s="7">
        <f t="shared" si="59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56"/>
        <v>4.8805076142131982</v>
      </c>
      <c r="P926">
        <f t="shared" si="57"/>
        <v>84.006989951944078</v>
      </c>
      <c r="Q926" t="str" cm="1">
        <f t="array" ref="Q926:R926">_xlfn.TEXTSPLIT(N926,"/")</f>
        <v>theater</v>
      </c>
      <c r="R926" t="str">
        <v>plays</v>
      </c>
      <c r="S926" s="7">
        <f t="shared" si="58"/>
        <v>43769.208333333328</v>
      </c>
      <c r="T926" s="7">
        <f t="shared" si="5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56"/>
        <v>2.2406666666666668</v>
      </c>
      <c r="P927">
        <f t="shared" si="57"/>
        <v>103.41538461538461</v>
      </c>
      <c r="Q927" t="str" cm="1">
        <f t="array" ref="Q927:R927">_xlfn.TEXTSPLIT(N927,"/")</f>
        <v>theater</v>
      </c>
      <c r="R927" t="str">
        <v>plays</v>
      </c>
      <c r="S927" s="7">
        <f t="shared" si="58"/>
        <v>43000.208333333328</v>
      </c>
      <c r="T927" s="7">
        <f t="shared" si="5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56"/>
        <v>0.18126436781609195</v>
      </c>
      <c r="P928">
        <f t="shared" si="57"/>
        <v>105.13333333333334</v>
      </c>
      <c r="Q928" t="str" cm="1">
        <f t="array" ref="Q928:R928">_xlfn.TEXTSPLIT(N928,"/")</f>
        <v>food</v>
      </c>
      <c r="R928" t="str">
        <v>food trucks</v>
      </c>
      <c r="S928" s="7">
        <f t="shared" si="58"/>
        <v>42502.208333333328</v>
      </c>
      <c r="T928" s="7">
        <f t="shared" si="5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56"/>
        <v>0.45847222222222223</v>
      </c>
      <c r="P929">
        <f t="shared" si="57"/>
        <v>89.21621621621621</v>
      </c>
      <c r="Q929" t="str" cm="1">
        <f t="array" ref="Q929:R929">_xlfn.TEXTSPLIT(N929,"/")</f>
        <v>theater</v>
      </c>
      <c r="R929" t="str">
        <v>plays</v>
      </c>
      <c r="S929" s="7">
        <f t="shared" si="58"/>
        <v>41102.208333333336</v>
      </c>
      <c r="T929" s="7">
        <f t="shared" si="59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56"/>
        <v>1.1731541218637993</v>
      </c>
      <c r="P930">
        <f t="shared" si="57"/>
        <v>51.995234312946785</v>
      </c>
      <c r="Q930" t="str" cm="1">
        <f t="array" ref="Q930:R930">_xlfn.TEXTSPLIT(N930,"/")</f>
        <v>technology</v>
      </c>
      <c r="R930" t="str">
        <v>web</v>
      </c>
      <c r="S930" s="7">
        <f t="shared" si="58"/>
        <v>41637.25</v>
      </c>
      <c r="T930" s="7">
        <f t="shared" si="59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56"/>
        <v>2.173090909090909</v>
      </c>
      <c r="P931">
        <f t="shared" si="57"/>
        <v>64.956521739130437</v>
      </c>
      <c r="Q931" t="str" cm="1">
        <f t="array" ref="Q931:R931">_xlfn.TEXTSPLIT(N931,"/")</f>
        <v>theater</v>
      </c>
      <c r="R931" t="str">
        <v>plays</v>
      </c>
      <c r="S931" s="7">
        <f t="shared" si="58"/>
        <v>42858.208333333328</v>
      </c>
      <c r="T931" s="7">
        <f t="shared" si="59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56"/>
        <v>1.1228571428571428</v>
      </c>
      <c r="P932">
        <f t="shared" si="57"/>
        <v>46.235294117647058</v>
      </c>
      <c r="Q932" t="str" cm="1">
        <f t="array" ref="Q932:R932">_xlfn.TEXTSPLIT(N932,"/")</f>
        <v>theater</v>
      </c>
      <c r="R932" t="str">
        <v>plays</v>
      </c>
      <c r="S932" s="7">
        <f t="shared" si="58"/>
        <v>42060.25</v>
      </c>
      <c r="T932" s="7">
        <f t="shared" si="5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56"/>
        <v>0.72518987341772156</v>
      </c>
      <c r="P933">
        <f t="shared" si="57"/>
        <v>51.151785714285715</v>
      </c>
      <c r="Q933" t="str" cm="1">
        <f t="array" ref="Q933:R933">_xlfn.TEXTSPLIT(N933,"/")</f>
        <v>theater</v>
      </c>
      <c r="R933" t="str">
        <v>plays</v>
      </c>
      <c r="S933" s="7">
        <f t="shared" si="58"/>
        <v>41818.208333333336</v>
      </c>
      <c r="T933" s="7">
        <f t="shared" si="59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56"/>
        <v>2.1230434782608696</v>
      </c>
      <c r="P934">
        <f t="shared" si="57"/>
        <v>33.909722222222221</v>
      </c>
      <c r="Q934" t="str" cm="1">
        <f t="array" ref="Q934:R934">_xlfn.TEXTSPLIT(N934,"/")</f>
        <v>music</v>
      </c>
      <c r="R934" t="str">
        <v>rock</v>
      </c>
      <c r="S934" s="7">
        <f t="shared" si="58"/>
        <v>41709.208333333336</v>
      </c>
      <c r="T934" s="7">
        <f t="shared" si="5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56"/>
        <v>2.3974657534246577</v>
      </c>
      <c r="P935">
        <f t="shared" si="57"/>
        <v>92.016298633017882</v>
      </c>
      <c r="Q935" t="str" cm="1">
        <f t="array" ref="Q935:R935">_xlfn.TEXTSPLIT(N935,"/")</f>
        <v>theater</v>
      </c>
      <c r="R935" t="str">
        <v>plays</v>
      </c>
      <c r="S935" s="7">
        <f t="shared" si="58"/>
        <v>41372.208333333336</v>
      </c>
      <c r="T935" s="7">
        <f t="shared" si="5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56"/>
        <v>1.8193548387096774</v>
      </c>
      <c r="P936">
        <f t="shared" si="57"/>
        <v>107.42857142857143</v>
      </c>
      <c r="Q936" t="str" cm="1">
        <f t="array" ref="Q936:R936">_xlfn.TEXTSPLIT(N936,"/")</f>
        <v>theater</v>
      </c>
      <c r="R936" t="str">
        <v>plays</v>
      </c>
      <c r="S936" s="7">
        <f t="shared" si="58"/>
        <v>42422.25</v>
      </c>
      <c r="T936" s="7">
        <f t="shared" si="5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56"/>
        <v>1.6413114754098361</v>
      </c>
      <c r="P937">
        <f t="shared" si="57"/>
        <v>75.848484848484844</v>
      </c>
      <c r="Q937" t="str" cm="1">
        <f t="array" ref="Q937:R937">_xlfn.TEXTSPLIT(N937,"/")</f>
        <v>theater</v>
      </c>
      <c r="R937" t="str">
        <v>plays</v>
      </c>
      <c r="S937" s="7">
        <f t="shared" si="58"/>
        <v>42209.208333333328</v>
      </c>
      <c r="T937" s="7">
        <f t="shared" si="5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56"/>
        <v>1.6375968992248063E-2</v>
      </c>
      <c r="P938">
        <f t="shared" si="57"/>
        <v>80.476190476190482</v>
      </c>
      <c r="Q938" t="str" cm="1">
        <f t="array" ref="Q938:R938">_xlfn.TEXTSPLIT(N938,"/")</f>
        <v>theater</v>
      </c>
      <c r="R938" t="str">
        <v>plays</v>
      </c>
      <c r="S938" s="7">
        <f t="shared" si="58"/>
        <v>43668.208333333328</v>
      </c>
      <c r="T938" s="7">
        <f t="shared" si="5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56"/>
        <v>0.49643859649122807</v>
      </c>
      <c r="P939">
        <f t="shared" si="57"/>
        <v>86.978483606557376</v>
      </c>
      <c r="Q939" t="str" cm="1">
        <f t="array" ref="Q939:R939">_xlfn.TEXTSPLIT(N939,"/")</f>
        <v>film &amp; video</v>
      </c>
      <c r="R939" t="str">
        <v>documentary</v>
      </c>
      <c r="S939" s="7">
        <f t="shared" si="58"/>
        <v>42334.25</v>
      </c>
      <c r="T939" s="7">
        <f t="shared" si="5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56"/>
        <v>1.0970652173913042</v>
      </c>
      <c r="P940">
        <f t="shared" si="57"/>
        <v>105.13541666666667</v>
      </c>
      <c r="Q940" t="str" cm="1">
        <f t="array" ref="Q940:R940">_xlfn.TEXTSPLIT(N940,"/")</f>
        <v>publishing</v>
      </c>
      <c r="R940" t="str">
        <v>fiction</v>
      </c>
      <c r="S940" s="7">
        <f t="shared" si="58"/>
        <v>43263.208333333328</v>
      </c>
      <c r="T940" s="7">
        <f t="shared" si="5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56"/>
        <v>0.49217948717948717</v>
      </c>
      <c r="P941">
        <f t="shared" si="57"/>
        <v>57.298507462686565</v>
      </c>
      <c r="Q941" t="str" cm="1">
        <f t="array" ref="Q941:R941">_xlfn.TEXTSPLIT(N941,"/")</f>
        <v>games</v>
      </c>
      <c r="R941" t="str">
        <v>video games</v>
      </c>
      <c r="S941" s="7">
        <f t="shared" si="58"/>
        <v>40670.208333333336</v>
      </c>
      <c r="T941" s="7">
        <f t="shared" si="59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56"/>
        <v>0.62232323232323228</v>
      </c>
      <c r="P942">
        <f t="shared" si="57"/>
        <v>93.348484848484844</v>
      </c>
      <c r="Q942" t="str" cm="1">
        <f t="array" ref="Q942:R942">_xlfn.TEXTSPLIT(N942,"/")</f>
        <v>technology</v>
      </c>
      <c r="R942" t="str">
        <v>web</v>
      </c>
      <c r="S942" s="7">
        <f t="shared" si="58"/>
        <v>41244.25</v>
      </c>
      <c r="T942" s="7">
        <f t="shared" si="5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56"/>
        <v>0.1305813953488372</v>
      </c>
      <c r="P943">
        <f t="shared" si="57"/>
        <v>71.987179487179489</v>
      </c>
      <c r="Q943" t="str" cm="1">
        <f t="array" ref="Q943:R943">_xlfn.TEXTSPLIT(N943,"/")</f>
        <v>theater</v>
      </c>
      <c r="R943" t="str">
        <v>plays</v>
      </c>
      <c r="S943" s="7">
        <f t="shared" si="58"/>
        <v>40552.25</v>
      </c>
      <c r="T943" s="7">
        <f t="shared" si="5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56"/>
        <v>0.64635416666666667</v>
      </c>
      <c r="P944">
        <f t="shared" si="57"/>
        <v>92.611940298507463</v>
      </c>
      <c r="Q944" t="str" cm="1">
        <f t="array" ref="Q944:R944">_xlfn.TEXTSPLIT(N944,"/")</f>
        <v>theater</v>
      </c>
      <c r="R944" t="str">
        <v>plays</v>
      </c>
      <c r="S944" s="7">
        <f t="shared" si="58"/>
        <v>40568.25</v>
      </c>
      <c r="T944" s="7">
        <f t="shared" si="59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56"/>
        <v>1.5958666666666668</v>
      </c>
      <c r="P945">
        <f t="shared" si="57"/>
        <v>104.99122807017544</v>
      </c>
      <c r="Q945" t="str" cm="1">
        <f t="array" ref="Q945:R945">_xlfn.TEXTSPLIT(N945,"/")</f>
        <v>food</v>
      </c>
      <c r="R945" t="str">
        <v>food trucks</v>
      </c>
      <c r="S945" s="7">
        <f t="shared" si="58"/>
        <v>41906.208333333336</v>
      </c>
      <c r="T945" s="7">
        <f t="shared" si="5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56"/>
        <v>0.81420000000000003</v>
      </c>
      <c r="P946">
        <f t="shared" si="57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7">
        <f t="shared" si="58"/>
        <v>42776.25</v>
      </c>
      <c r="T946" s="7">
        <f t="shared" si="5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56"/>
        <v>0.32444767441860467</v>
      </c>
      <c r="P947">
        <f t="shared" si="57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7">
        <f t="shared" si="58"/>
        <v>41004.208333333336</v>
      </c>
      <c r="T947" s="7">
        <f t="shared" si="5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56"/>
        <v>9.9141184124918666E-2</v>
      </c>
      <c r="P948">
        <f t="shared" si="57"/>
        <v>84.187845303867405</v>
      </c>
      <c r="Q948" t="str" cm="1">
        <f t="array" ref="Q948:R948">_xlfn.TEXTSPLIT(N948,"/")</f>
        <v>theater</v>
      </c>
      <c r="R948" t="str">
        <v>plays</v>
      </c>
      <c r="S948" s="7">
        <f t="shared" si="58"/>
        <v>40710.208333333336</v>
      </c>
      <c r="T948" s="7">
        <f t="shared" si="5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56"/>
        <v>0.26694444444444443</v>
      </c>
      <c r="P949">
        <f t="shared" si="57"/>
        <v>73.92307692307692</v>
      </c>
      <c r="Q949" t="str" cm="1">
        <f t="array" ref="Q949:R949">_xlfn.TEXTSPLIT(N949,"/")</f>
        <v>theater</v>
      </c>
      <c r="R949" t="str">
        <v>plays</v>
      </c>
      <c r="S949" s="7">
        <f t="shared" si="58"/>
        <v>41908.208333333336</v>
      </c>
      <c r="T949" s="7">
        <f t="shared" si="5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56"/>
        <v>0.62957446808510642</v>
      </c>
      <c r="P950">
        <f t="shared" si="57"/>
        <v>36.987499999999997</v>
      </c>
      <c r="Q950" t="str" cm="1">
        <f t="array" ref="Q950:R950">_xlfn.TEXTSPLIT(N950,"/")</f>
        <v>film &amp; video</v>
      </c>
      <c r="R950" t="str">
        <v>documentary</v>
      </c>
      <c r="S950" s="7">
        <f t="shared" si="58"/>
        <v>41985.25</v>
      </c>
      <c r="T950" s="7">
        <f t="shared" si="5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56"/>
        <v>1.6135593220338984</v>
      </c>
      <c r="P951">
        <f t="shared" si="57"/>
        <v>46.896551724137929</v>
      </c>
      <c r="Q951" t="str" cm="1">
        <f t="array" ref="Q951:R951">_xlfn.TEXTSPLIT(N951,"/")</f>
        <v>technology</v>
      </c>
      <c r="R951" t="str">
        <v>web</v>
      </c>
      <c r="S951" s="7">
        <f t="shared" si="58"/>
        <v>42112.208333333328</v>
      </c>
      <c r="T951" s="7">
        <f t="shared" si="5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56"/>
        <v>0.05</v>
      </c>
      <c r="P952">
        <f t="shared" si="57"/>
        <v>5</v>
      </c>
      <c r="Q952" t="str" cm="1">
        <f t="array" ref="Q952:R952">_xlfn.TEXTSPLIT(N952,"/")</f>
        <v>theater</v>
      </c>
      <c r="R952" t="str">
        <v>plays</v>
      </c>
      <c r="S952" s="7">
        <f t="shared" si="58"/>
        <v>43571.208333333328</v>
      </c>
      <c r="T952" s="7">
        <f t="shared" si="5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56"/>
        <v>10.969379310344827</v>
      </c>
      <c r="P953">
        <f t="shared" si="57"/>
        <v>102.02437459910199</v>
      </c>
      <c r="Q953" t="str" cm="1">
        <f t="array" ref="Q953:R953">_xlfn.TEXTSPLIT(N953,"/")</f>
        <v>music</v>
      </c>
      <c r="R953" t="str">
        <v>rock</v>
      </c>
      <c r="S953" s="7">
        <f t="shared" si="58"/>
        <v>42730.25</v>
      </c>
      <c r="T953" s="7">
        <f t="shared" si="5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56"/>
        <v>0.70094158075601376</v>
      </c>
      <c r="P954">
        <f t="shared" si="57"/>
        <v>45.007502206531335</v>
      </c>
      <c r="Q954" t="str" cm="1">
        <f t="array" ref="Q954:R954">_xlfn.TEXTSPLIT(N954,"/")</f>
        <v>film &amp; video</v>
      </c>
      <c r="R954" t="str">
        <v>documentary</v>
      </c>
      <c r="S954" s="7">
        <f t="shared" si="58"/>
        <v>42591.208333333328</v>
      </c>
      <c r="T954" s="7">
        <f t="shared" si="5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56"/>
        <v>0.6</v>
      </c>
      <c r="P955">
        <f t="shared" si="57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7">
        <f t="shared" si="58"/>
        <v>42358.25</v>
      </c>
      <c r="T955" s="7">
        <f t="shared" si="59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56"/>
        <v>3.6709859154929578</v>
      </c>
      <c r="P956">
        <f t="shared" si="57"/>
        <v>101.02325581395348</v>
      </c>
      <c r="Q956" t="str" cm="1">
        <f t="array" ref="Q956:R956">_xlfn.TEXTSPLIT(N956,"/")</f>
        <v>technology</v>
      </c>
      <c r="R956" t="str">
        <v>web</v>
      </c>
      <c r="S956" s="7">
        <f t="shared" si="58"/>
        <v>41174.208333333336</v>
      </c>
      <c r="T956" s="7">
        <f t="shared" si="5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56"/>
        <v>11.09</v>
      </c>
      <c r="P957">
        <f t="shared" si="57"/>
        <v>97.037499999999994</v>
      </c>
      <c r="Q957" t="str" cm="1">
        <f t="array" ref="Q957:R957">_xlfn.TEXTSPLIT(N957,"/")</f>
        <v>theater</v>
      </c>
      <c r="R957" t="str">
        <v>plays</v>
      </c>
      <c r="S957" s="7">
        <f t="shared" si="58"/>
        <v>41238.25</v>
      </c>
      <c r="T957" s="7">
        <f t="shared" si="5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56"/>
        <v>0.19028784648187633</v>
      </c>
      <c r="P958">
        <f t="shared" si="57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7">
        <f t="shared" si="58"/>
        <v>42360.25</v>
      </c>
      <c r="T958" s="7">
        <f t="shared" si="5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56"/>
        <v>1.2687755102040816</v>
      </c>
      <c r="P959">
        <f t="shared" si="57"/>
        <v>94.916030534351151</v>
      </c>
      <c r="Q959" t="str" cm="1">
        <f t="array" ref="Q959:R959">_xlfn.TEXTSPLIT(N959,"/")</f>
        <v>theater</v>
      </c>
      <c r="R959" t="str">
        <v>plays</v>
      </c>
      <c r="S959" s="7">
        <f t="shared" si="58"/>
        <v>40955.25</v>
      </c>
      <c r="T959" s="7">
        <f t="shared" si="5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56"/>
        <v>7.3463636363636367</v>
      </c>
      <c r="P960">
        <f t="shared" si="57"/>
        <v>72.151785714285708</v>
      </c>
      <c r="Q960" t="str" cm="1">
        <f t="array" ref="Q960:R960">_xlfn.TEXTSPLIT(N960,"/")</f>
        <v>film &amp; video</v>
      </c>
      <c r="R960" t="str">
        <v>animation</v>
      </c>
      <c r="S960" s="7">
        <f t="shared" si="58"/>
        <v>40350.208333333336</v>
      </c>
      <c r="T960" s="7">
        <f t="shared" si="5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56"/>
        <v>4.5731034482758622E-2</v>
      </c>
      <c r="P961">
        <f t="shared" si="57"/>
        <v>51.007692307692309</v>
      </c>
      <c r="Q961" t="str" cm="1">
        <f t="array" ref="Q961:R961">_xlfn.TEXTSPLIT(N961,"/")</f>
        <v>publishing</v>
      </c>
      <c r="R961" t="str">
        <v>translations</v>
      </c>
      <c r="S961" s="7">
        <f t="shared" si="58"/>
        <v>40357.208333333336</v>
      </c>
      <c r="T961" s="7">
        <f t="shared" si="5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si="56"/>
        <v>0.85054545454545449</v>
      </c>
      <c r="P962">
        <f t="shared" si="57"/>
        <v>85.054545454545448</v>
      </c>
      <c r="Q962" t="str" cm="1">
        <f t="array" ref="Q962:R962">_xlfn.TEXTSPLIT(N962,"/")</f>
        <v>technology</v>
      </c>
      <c r="R962" t="str">
        <v>web</v>
      </c>
      <c r="S962" s="7">
        <f t="shared" si="58"/>
        <v>42408.25</v>
      </c>
      <c r="T962" s="7">
        <f t="shared" si="59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ref="O963:O1001" si="60">E963/D963</f>
        <v>1.1929824561403508</v>
      </c>
      <c r="P963">
        <f t="shared" ref="P963:P1001" si="61">IFERROR(E963/G963,0)</f>
        <v>43.87096774193548</v>
      </c>
      <c r="Q963" t="str" cm="1">
        <f t="array" ref="Q963:R963">_xlfn.TEXTSPLIT(N963,"/")</f>
        <v>publishing</v>
      </c>
      <c r="R963" t="str">
        <v>translations</v>
      </c>
      <c r="S963" s="7">
        <f t="shared" ref="S963:S1001" si="62">(((J963/60)/60)/24)+DATE(1970,1,1)</f>
        <v>40591.25</v>
      </c>
      <c r="T963" s="7">
        <f t="shared" ref="T963:T1001" si="63">(((K963/60)/60)/24)+DATE(1970,1,1)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60"/>
        <v>2.9602777777777778</v>
      </c>
      <c r="P964">
        <f t="shared" si="61"/>
        <v>40.063909774436091</v>
      </c>
      <c r="Q964" t="str" cm="1">
        <f t="array" ref="Q964:R964">_xlfn.TEXTSPLIT(N964,"/")</f>
        <v>food</v>
      </c>
      <c r="R964" t="str">
        <v>food trucks</v>
      </c>
      <c r="S964" s="7">
        <f t="shared" si="62"/>
        <v>41592.25</v>
      </c>
      <c r="T964" s="7">
        <f t="shared" si="63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60"/>
        <v>0.84694915254237291</v>
      </c>
      <c r="P965">
        <f t="shared" si="61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7">
        <f t="shared" si="62"/>
        <v>40607.25</v>
      </c>
      <c r="T965" s="7">
        <f t="shared" si="63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60"/>
        <v>3.5578378378378379</v>
      </c>
      <c r="P966">
        <f t="shared" si="61"/>
        <v>84.92903225806451</v>
      </c>
      <c r="Q966" t="str" cm="1">
        <f t="array" ref="Q966:R966">_xlfn.TEXTSPLIT(N966,"/")</f>
        <v>theater</v>
      </c>
      <c r="R966" t="str">
        <v>plays</v>
      </c>
      <c r="S966" s="7">
        <f t="shared" si="62"/>
        <v>42135.208333333328</v>
      </c>
      <c r="T966" s="7">
        <f t="shared" si="63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60"/>
        <v>3.8640909090909092</v>
      </c>
      <c r="P967">
        <f t="shared" si="61"/>
        <v>41.067632850241544</v>
      </c>
      <c r="Q967" t="str" cm="1">
        <f t="array" ref="Q967:R967">_xlfn.TEXTSPLIT(N967,"/")</f>
        <v>music</v>
      </c>
      <c r="R967" t="str">
        <v>rock</v>
      </c>
      <c r="S967" s="7">
        <f t="shared" si="62"/>
        <v>40203.25</v>
      </c>
      <c r="T967" s="7">
        <f t="shared" si="63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60"/>
        <v>7.9223529411764702</v>
      </c>
      <c r="P968">
        <f t="shared" si="61"/>
        <v>54.971428571428568</v>
      </c>
      <c r="Q968" t="str" cm="1">
        <f t="array" ref="Q968:R968">_xlfn.TEXTSPLIT(N968,"/")</f>
        <v>theater</v>
      </c>
      <c r="R968" t="str">
        <v>plays</v>
      </c>
      <c r="S968" s="7">
        <f t="shared" si="62"/>
        <v>42901.208333333328</v>
      </c>
      <c r="T968" s="7">
        <f t="shared" si="63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60"/>
        <v>1.3703393665158372</v>
      </c>
      <c r="P969">
        <f t="shared" si="61"/>
        <v>77.010807374443743</v>
      </c>
      <c r="Q969" t="str" cm="1">
        <f t="array" ref="Q969:R969">_xlfn.TEXTSPLIT(N969,"/")</f>
        <v>music</v>
      </c>
      <c r="R969" t="str">
        <v>world music</v>
      </c>
      <c r="S969" s="7">
        <f t="shared" si="62"/>
        <v>41005.208333333336</v>
      </c>
      <c r="T969" s="7">
        <f t="shared" si="63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60"/>
        <v>3.3820833333333336</v>
      </c>
      <c r="P970">
        <f t="shared" si="61"/>
        <v>71.201754385964918</v>
      </c>
      <c r="Q970" t="str" cm="1">
        <f t="array" ref="Q970:R970">_xlfn.TEXTSPLIT(N970,"/")</f>
        <v>food</v>
      </c>
      <c r="R970" t="str">
        <v>food trucks</v>
      </c>
      <c r="S970" s="7">
        <f t="shared" si="62"/>
        <v>40544.25</v>
      </c>
      <c r="T970" s="7">
        <f t="shared" si="63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60"/>
        <v>1.0822784810126582</v>
      </c>
      <c r="P971">
        <f t="shared" si="61"/>
        <v>91.935483870967744</v>
      </c>
      <c r="Q971" t="str" cm="1">
        <f t="array" ref="Q971:R971">_xlfn.TEXTSPLIT(N971,"/")</f>
        <v>theater</v>
      </c>
      <c r="R971" t="str">
        <v>plays</v>
      </c>
      <c r="S971" s="7">
        <f t="shared" si="62"/>
        <v>43821.25</v>
      </c>
      <c r="T971" s="7">
        <f t="shared" si="63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60"/>
        <v>0.60757639620653314</v>
      </c>
      <c r="P972">
        <f t="shared" si="61"/>
        <v>97.069023569023571</v>
      </c>
      <c r="Q972" t="str" cm="1">
        <f t="array" ref="Q972:R972">_xlfn.TEXTSPLIT(N972,"/")</f>
        <v>theater</v>
      </c>
      <c r="R972" t="str">
        <v>plays</v>
      </c>
      <c r="S972" s="7">
        <f t="shared" si="62"/>
        <v>40672.208333333336</v>
      </c>
      <c r="T972" s="7">
        <f t="shared" si="63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60"/>
        <v>0.27725490196078434</v>
      </c>
      <c r="P973">
        <f t="shared" si="61"/>
        <v>58.916666666666664</v>
      </c>
      <c r="Q973" t="str" cm="1">
        <f t="array" ref="Q973:R973">_xlfn.TEXTSPLIT(N973,"/")</f>
        <v>film &amp; video</v>
      </c>
      <c r="R973" t="str">
        <v>television</v>
      </c>
      <c r="S973" s="7">
        <f t="shared" si="62"/>
        <v>41555.208333333336</v>
      </c>
      <c r="T973" s="7">
        <f t="shared" si="63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60"/>
        <v>2.283934426229508</v>
      </c>
      <c r="P974">
        <f t="shared" si="61"/>
        <v>58.015466983938133</v>
      </c>
      <c r="Q974" t="str" cm="1">
        <f t="array" ref="Q974:R974">_xlfn.TEXTSPLIT(N974,"/")</f>
        <v>technology</v>
      </c>
      <c r="R974" t="str">
        <v>web</v>
      </c>
      <c r="S974" s="7">
        <f t="shared" si="62"/>
        <v>41792.208333333336</v>
      </c>
      <c r="T974" s="7">
        <f t="shared" si="63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60"/>
        <v>0.21615194054500414</v>
      </c>
      <c r="P975">
        <f t="shared" si="61"/>
        <v>103.87301587301587</v>
      </c>
      <c r="Q975" t="str" cm="1">
        <f t="array" ref="Q975:R975">_xlfn.TEXTSPLIT(N975,"/")</f>
        <v>theater</v>
      </c>
      <c r="R975" t="str">
        <v>plays</v>
      </c>
      <c r="S975" s="7">
        <f t="shared" si="62"/>
        <v>40522.25</v>
      </c>
      <c r="T975" s="7">
        <f t="shared" si="63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60"/>
        <v>3.73875</v>
      </c>
      <c r="P976">
        <f t="shared" si="61"/>
        <v>93.46875</v>
      </c>
      <c r="Q976" t="str" cm="1">
        <f t="array" ref="Q976:R976">_xlfn.TEXTSPLIT(N976,"/")</f>
        <v>music</v>
      </c>
      <c r="R976" t="str">
        <v>indie rock</v>
      </c>
      <c r="S976" s="7">
        <f t="shared" si="62"/>
        <v>41412.208333333336</v>
      </c>
      <c r="T976" s="7">
        <f t="shared" si="63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60"/>
        <v>1.5492592592592593</v>
      </c>
      <c r="P977">
        <f t="shared" si="61"/>
        <v>61.970370370370368</v>
      </c>
      <c r="Q977" t="str" cm="1">
        <f t="array" ref="Q977:R977">_xlfn.TEXTSPLIT(N977,"/")</f>
        <v>theater</v>
      </c>
      <c r="R977" t="str">
        <v>plays</v>
      </c>
      <c r="S977" s="7">
        <f t="shared" si="62"/>
        <v>42337.25</v>
      </c>
      <c r="T977" s="7">
        <f t="shared" si="63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60"/>
        <v>3.2214999999999998</v>
      </c>
      <c r="P978">
        <f t="shared" si="61"/>
        <v>92.042857142857144</v>
      </c>
      <c r="Q978" t="str" cm="1">
        <f t="array" ref="Q978:R978">_xlfn.TEXTSPLIT(N978,"/")</f>
        <v>theater</v>
      </c>
      <c r="R978" t="str">
        <v>plays</v>
      </c>
      <c r="S978" s="7">
        <f t="shared" si="62"/>
        <v>40571.25</v>
      </c>
      <c r="T978" s="7">
        <f t="shared" si="63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60"/>
        <v>0.73957142857142855</v>
      </c>
      <c r="P979">
        <f t="shared" si="61"/>
        <v>77.268656716417908</v>
      </c>
      <c r="Q979" t="str" cm="1">
        <f t="array" ref="Q979:R979">_xlfn.TEXTSPLIT(N979,"/")</f>
        <v>food</v>
      </c>
      <c r="R979" t="str">
        <v>food trucks</v>
      </c>
      <c r="S979" s="7">
        <f t="shared" si="62"/>
        <v>43138.25</v>
      </c>
      <c r="T979" s="7">
        <f t="shared" si="63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60"/>
        <v>8.641</v>
      </c>
      <c r="P980">
        <f t="shared" si="61"/>
        <v>93.923913043478265</v>
      </c>
      <c r="Q980" t="str" cm="1">
        <f t="array" ref="Q980:R980">_xlfn.TEXTSPLIT(N980,"/")</f>
        <v>games</v>
      </c>
      <c r="R980" t="str">
        <v>video games</v>
      </c>
      <c r="S980" s="7">
        <f t="shared" si="62"/>
        <v>42686.25</v>
      </c>
      <c r="T980" s="7">
        <f t="shared" si="63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60"/>
        <v>1.432624584717608</v>
      </c>
      <c r="P981">
        <f t="shared" si="61"/>
        <v>84.969458128078813</v>
      </c>
      <c r="Q981" t="str" cm="1">
        <f t="array" ref="Q981:R981">_xlfn.TEXTSPLIT(N981,"/")</f>
        <v>theater</v>
      </c>
      <c r="R981" t="str">
        <v>plays</v>
      </c>
      <c r="S981" s="7">
        <f t="shared" si="62"/>
        <v>42078.208333333328</v>
      </c>
      <c r="T981" s="7">
        <f t="shared" si="63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60"/>
        <v>0.40281762295081969</v>
      </c>
      <c r="P982">
        <f t="shared" si="61"/>
        <v>105.97035040431267</v>
      </c>
      <c r="Q982" t="str" cm="1">
        <f t="array" ref="Q982:R982">_xlfn.TEXTSPLIT(N982,"/")</f>
        <v>publishing</v>
      </c>
      <c r="R982" t="str">
        <v>nonfiction</v>
      </c>
      <c r="S982" s="7">
        <f t="shared" si="62"/>
        <v>42307.208333333328</v>
      </c>
      <c r="T982" s="7">
        <f t="shared" si="63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60"/>
        <v>1.7822388059701493</v>
      </c>
      <c r="P983">
        <f t="shared" si="61"/>
        <v>36.969040247678016</v>
      </c>
      <c r="Q983" t="str" cm="1">
        <f t="array" ref="Q983:R983">_xlfn.TEXTSPLIT(N983,"/")</f>
        <v>technology</v>
      </c>
      <c r="R983" t="str">
        <v>web</v>
      </c>
      <c r="S983" s="7">
        <f t="shared" si="62"/>
        <v>43094.25</v>
      </c>
      <c r="T983" s="7">
        <f t="shared" si="63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60"/>
        <v>0.84930555555555554</v>
      </c>
      <c r="P984">
        <f t="shared" si="61"/>
        <v>81.533333333333331</v>
      </c>
      <c r="Q984" t="str" cm="1">
        <f t="array" ref="Q984:R984">_xlfn.TEXTSPLIT(N984,"/")</f>
        <v>film &amp; video</v>
      </c>
      <c r="R984" t="str">
        <v>documentary</v>
      </c>
      <c r="S984" s="7">
        <f t="shared" si="62"/>
        <v>40743.208333333336</v>
      </c>
      <c r="T984" s="7">
        <f t="shared" si="63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60"/>
        <v>1.4593648334624323</v>
      </c>
      <c r="P985">
        <f t="shared" si="61"/>
        <v>80.999140154772135</v>
      </c>
      <c r="Q985" t="str" cm="1">
        <f t="array" ref="Q985:R985">_xlfn.TEXTSPLIT(N985,"/")</f>
        <v>film &amp; video</v>
      </c>
      <c r="R985" t="str">
        <v>documentary</v>
      </c>
      <c r="S985" s="7">
        <f t="shared" si="62"/>
        <v>43681.208333333328</v>
      </c>
      <c r="T985" s="7">
        <f t="shared" si="63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60"/>
        <v>1.5246153846153847</v>
      </c>
      <c r="P986">
        <f t="shared" si="61"/>
        <v>26.010498687664043</v>
      </c>
      <c r="Q986" t="str" cm="1">
        <f t="array" ref="Q986:R986">_xlfn.TEXTSPLIT(N986,"/")</f>
        <v>theater</v>
      </c>
      <c r="R986" t="str">
        <v>plays</v>
      </c>
      <c r="S986" s="7">
        <f t="shared" si="62"/>
        <v>43716.208333333328</v>
      </c>
      <c r="T986" s="7">
        <f t="shared" si="63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60"/>
        <v>0.67129542790152408</v>
      </c>
      <c r="P987">
        <f t="shared" si="61"/>
        <v>25.998410896708286</v>
      </c>
      <c r="Q987" t="str" cm="1">
        <f t="array" ref="Q987:R987">_xlfn.TEXTSPLIT(N987,"/")</f>
        <v>music</v>
      </c>
      <c r="R987" t="str">
        <v>rock</v>
      </c>
      <c r="S987" s="7">
        <f t="shared" si="62"/>
        <v>41614.25</v>
      </c>
      <c r="T987" s="7">
        <f t="shared" si="63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60"/>
        <v>0.40307692307692305</v>
      </c>
      <c r="P988">
        <f t="shared" si="61"/>
        <v>34.173913043478258</v>
      </c>
      <c r="Q988" t="str" cm="1">
        <f t="array" ref="Q988:R988">_xlfn.TEXTSPLIT(N988,"/")</f>
        <v>music</v>
      </c>
      <c r="R988" t="str">
        <v>rock</v>
      </c>
      <c r="S988" s="7">
        <f t="shared" si="62"/>
        <v>40638.208333333336</v>
      </c>
      <c r="T988" s="7">
        <f t="shared" si="63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60"/>
        <v>2.1679032258064517</v>
      </c>
      <c r="P989">
        <f t="shared" si="61"/>
        <v>28.002083333333335</v>
      </c>
      <c r="Q989" t="str" cm="1">
        <f t="array" ref="Q989:R989">_xlfn.TEXTSPLIT(N989,"/")</f>
        <v>film &amp; video</v>
      </c>
      <c r="R989" t="str">
        <v>documentary</v>
      </c>
      <c r="S989" s="7">
        <f t="shared" si="62"/>
        <v>42852.208333333328</v>
      </c>
      <c r="T989" s="7">
        <f t="shared" si="63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60"/>
        <v>0.52117021276595743</v>
      </c>
      <c r="P990">
        <f t="shared" si="61"/>
        <v>76.546875</v>
      </c>
      <c r="Q990" t="str" cm="1">
        <f t="array" ref="Q990:R990">_xlfn.TEXTSPLIT(N990,"/")</f>
        <v>publishing</v>
      </c>
      <c r="R990" t="str">
        <v>radio &amp; podcasts</v>
      </c>
      <c r="S990" s="7">
        <f t="shared" si="62"/>
        <v>42686.25</v>
      </c>
      <c r="T990" s="7">
        <f t="shared" si="63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60"/>
        <v>4.9958333333333336</v>
      </c>
      <c r="P991">
        <f t="shared" si="61"/>
        <v>53.053097345132741</v>
      </c>
      <c r="Q991" t="str" cm="1">
        <f t="array" ref="Q991:R991">_xlfn.TEXTSPLIT(N991,"/")</f>
        <v>publishing</v>
      </c>
      <c r="R991" t="str">
        <v>translations</v>
      </c>
      <c r="S991" s="7">
        <f t="shared" si="62"/>
        <v>43571.208333333328</v>
      </c>
      <c r="T991" s="7">
        <f t="shared" si="63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60"/>
        <v>0.87679487179487181</v>
      </c>
      <c r="P992">
        <f t="shared" si="61"/>
        <v>106.859375</v>
      </c>
      <c r="Q992" t="str" cm="1">
        <f t="array" ref="Q992:R992">_xlfn.TEXTSPLIT(N992,"/")</f>
        <v>film &amp; video</v>
      </c>
      <c r="R992" t="str">
        <v>drama</v>
      </c>
      <c r="S992" s="7">
        <f t="shared" si="62"/>
        <v>42432.25</v>
      </c>
      <c r="T992" s="7">
        <f t="shared" si="63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60"/>
        <v>1.131734693877551</v>
      </c>
      <c r="P993">
        <f t="shared" si="61"/>
        <v>46.020746887966808</v>
      </c>
      <c r="Q993" t="str" cm="1">
        <f t="array" ref="Q993:R993">_xlfn.TEXTSPLIT(N993,"/")</f>
        <v>music</v>
      </c>
      <c r="R993" t="str">
        <v>rock</v>
      </c>
      <c r="S993" s="7">
        <f t="shared" si="62"/>
        <v>41907.208333333336</v>
      </c>
      <c r="T993" s="7">
        <f t="shared" si="63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60"/>
        <v>4.2654838709677421</v>
      </c>
      <c r="P994">
        <f t="shared" si="61"/>
        <v>100.17424242424242</v>
      </c>
      <c r="Q994" t="str" cm="1">
        <f t="array" ref="Q994:R994">_xlfn.TEXTSPLIT(N994,"/")</f>
        <v>film &amp; video</v>
      </c>
      <c r="R994" t="str">
        <v>drama</v>
      </c>
      <c r="S994" s="7">
        <f t="shared" si="62"/>
        <v>43227.208333333328</v>
      </c>
      <c r="T994" s="7">
        <f t="shared" si="63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60"/>
        <v>0.77632653061224488</v>
      </c>
      <c r="P995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7">
        <f t="shared" si="62"/>
        <v>42362.25</v>
      </c>
      <c r="T995" s="7">
        <f t="shared" si="63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60"/>
        <v>0.52496810772501767</v>
      </c>
      <c r="P996">
        <f t="shared" si="61"/>
        <v>87.972684085510693</v>
      </c>
      <c r="Q996" t="str" cm="1">
        <f t="array" ref="Q996:R996">_xlfn.TEXTSPLIT(N996,"/")</f>
        <v>publishing</v>
      </c>
      <c r="R996" t="str">
        <v>translations</v>
      </c>
      <c r="S996" s="7">
        <f t="shared" si="62"/>
        <v>41929.208333333336</v>
      </c>
      <c r="T996" s="7">
        <f t="shared" si="63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60"/>
        <v>1.5746762589928058</v>
      </c>
      <c r="P997">
        <f t="shared" si="61"/>
        <v>74.995594713656388</v>
      </c>
      <c r="Q997" t="str" cm="1">
        <f t="array" ref="Q997:R997">_xlfn.TEXTSPLIT(N997,"/")</f>
        <v>food</v>
      </c>
      <c r="R997" t="str">
        <v>food trucks</v>
      </c>
      <c r="S997" s="7">
        <f t="shared" si="62"/>
        <v>43408.208333333328</v>
      </c>
      <c r="T997" s="7">
        <f t="shared" si="63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60"/>
        <v>0.72939393939393937</v>
      </c>
      <c r="P998">
        <f t="shared" si="61"/>
        <v>42.982142857142854</v>
      </c>
      <c r="Q998" t="str" cm="1">
        <f t="array" ref="Q998:R998">_xlfn.TEXTSPLIT(N998,"/")</f>
        <v>theater</v>
      </c>
      <c r="R998" t="str">
        <v>plays</v>
      </c>
      <c r="S998" s="7">
        <f t="shared" si="62"/>
        <v>41276.25</v>
      </c>
      <c r="T998" s="7">
        <f t="shared" si="63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60"/>
        <v>0.60565789473684206</v>
      </c>
      <c r="P999">
        <f t="shared" si="61"/>
        <v>33.115107913669064</v>
      </c>
      <c r="Q999" t="str" cm="1">
        <f t="array" ref="Q999:R999">_xlfn.TEXTSPLIT(N999,"/")</f>
        <v>theater</v>
      </c>
      <c r="R999" t="str">
        <v>plays</v>
      </c>
      <c r="S999" s="7">
        <f t="shared" si="62"/>
        <v>41659.25</v>
      </c>
      <c r="T999" s="7">
        <f t="shared" si="63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60"/>
        <v>0.5679129129129129</v>
      </c>
      <c r="P1000">
        <f t="shared" si="61"/>
        <v>101.13101604278074</v>
      </c>
      <c r="Q1000" t="str" cm="1">
        <f t="array" ref="Q1000:R1000">_xlfn.TEXTSPLIT(N1000,"/")</f>
        <v>music</v>
      </c>
      <c r="R1000" t="str">
        <v>indie rock</v>
      </c>
      <c r="S1000" s="7">
        <f t="shared" si="62"/>
        <v>40220.25</v>
      </c>
      <c r="T1000" s="7">
        <f t="shared" si="63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60"/>
        <v>0.56542754275427543</v>
      </c>
      <c r="P1001">
        <f t="shared" si="61"/>
        <v>55.98841354723708</v>
      </c>
      <c r="Q1001" t="str" cm="1">
        <f t="array" ref="Q1001:R1001">_xlfn.TEXTSPLIT(N1001,"/")</f>
        <v>food</v>
      </c>
      <c r="R1001" t="str">
        <v>food trucks</v>
      </c>
      <c r="S1001" s="7">
        <f t="shared" si="62"/>
        <v>42550.208333333328</v>
      </c>
      <c r="T1001" s="7">
        <f t="shared" si="63"/>
        <v>42557.208333333328</v>
      </c>
    </row>
  </sheetData>
  <conditionalFormatting sqref="F1:F1048576">
    <cfRule type="containsText" dxfId="3" priority="3" operator="containsText" text="live">
      <formula>NOT(ISERROR(SEARCH("live",F1)))</formula>
    </cfRule>
    <cfRule type="containsText" dxfId="2" priority="4" operator="containsText" text="failed">
      <formula>NOT(ISERROR(SEARCH("failed",F1)))</formula>
    </cfRule>
    <cfRule type="containsText" dxfId="1" priority="5" stopIfTrue="1" operator="containsText" text="canceled">
      <formula>NOT(ISERROR(SEARCH("canceled",F1)))</formula>
    </cfRule>
    <cfRule type="containsText" dxfId="0" priority="6" operator="containsText" text="successful">
      <formula>NOT(ISERROR(SEARCH("successful",F1)))</formula>
    </cfRule>
  </conditionalFormatting>
  <conditionalFormatting sqref="O1:O1048576">
    <cfRule type="colorScale" priority="1">
      <colorScale>
        <cfvo type="num" val="1"/>
        <cfvo type="num" val="1"/>
        <cfvo type="num" val="2"/>
        <color rgb="FFFF0000"/>
        <color rgb="FF00B050"/>
        <color rgb="FF0070C0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8A2A-9C68-FF4E-90BB-5F622BDAEB09}">
  <dimension ref="A1:F14"/>
  <sheetViews>
    <sheetView workbookViewId="0">
      <selection activeCell="I24" sqref="I2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2046</v>
      </c>
    </row>
    <row r="3" spans="1:6" x14ac:dyDescent="0.2">
      <c r="A3" s="5" t="s">
        <v>2045</v>
      </c>
      <c r="B3" s="5" t="s">
        <v>2044</v>
      </c>
    </row>
    <row r="4" spans="1:6" x14ac:dyDescent="0.2">
      <c r="A4" s="5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">
      <c r="A5" s="6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2037</v>
      </c>
      <c r="E8">
        <v>4</v>
      </c>
      <c r="F8">
        <v>4</v>
      </c>
    </row>
    <row r="9" spans="1:6" x14ac:dyDescent="0.2">
      <c r="A9" s="6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7BD5-93B4-9144-9098-04F721D20ACB}">
  <dimension ref="A1:F30"/>
  <sheetViews>
    <sheetView workbookViewId="0">
      <selection activeCell="I33" sqref="I3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2046</v>
      </c>
    </row>
    <row r="2" spans="1:6" x14ac:dyDescent="0.2">
      <c r="A2" s="5" t="s">
        <v>2031</v>
      </c>
      <c r="B2" t="s">
        <v>2046</v>
      </c>
    </row>
    <row r="4" spans="1:6" x14ac:dyDescent="0.2">
      <c r="A4" s="5" t="s">
        <v>2045</v>
      </c>
      <c r="B4" s="5" t="s">
        <v>2044</v>
      </c>
    </row>
    <row r="5" spans="1:6" x14ac:dyDescent="0.2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6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2048</v>
      </c>
      <c r="E7">
        <v>4</v>
      </c>
      <c r="F7">
        <v>4</v>
      </c>
    </row>
    <row r="8" spans="1:6" x14ac:dyDescent="0.2">
      <c r="A8" s="6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2051</v>
      </c>
      <c r="C10">
        <v>8</v>
      </c>
      <c r="E10">
        <v>10</v>
      </c>
      <c r="F10">
        <v>18</v>
      </c>
    </row>
    <row r="11" spans="1:6" x14ac:dyDescent="0.2">
      <c r="A11" s="6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2056</v>
      </c>
      <c r="C15">
        <v>3</v>
      </c>
      <c r="E15">
        <v>4</v>
      </c>
      <c r="F15">
        <v>7</v>
      </c>
    </row>
    <row r="16" spans="1:6" x14ac:dyDescent="0.2">
      <c r="A16" s="6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2061</v>
      </c>
      <c r="C20">
        <v>4</v>
      </c>
      <c r="E20">
        <v>4</v>
      </c>
      <c r="F20">
        <v>8</v>
      </c>
    </row>
    <row r="21" spans="1:6" x14ac:dyDescent="0.2">
      <c r="A21" s="6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2063</v>
      </c>
      <c r="C22">
        <v>9</v>
      </c>
      <c r="E22">
        <v>5</v>
      </c>
      <c r="F22">
        <v>14</v>
      </c>
    </row>
    <row r="23" spans="1:6" x14ac:dyDescent="0.2">
      <c r="A23" s="6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2066</v>
      </c>
      <c r="C25">
        <v>7</v>
      </c>
      <c r="E25">
        <v>14</v>
      </c>
      <c r="F25">
        <v>21</v>
      </c>
    </row>
    <row r="26" spans="1:6" x14ac:dyDescent="0.2">
      <c r="A26" s="6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2070</v>
      </c>
      <c r="E29">
        <v>3</v>
      </c>
      <c r="F29">
        <v>3</v>
      </c>
    </row>
    <row r="30" spans="1:6" x14ac:dyDescent="0.2">
      <c r="A30" s="6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Crowdfunding</vt:lpstr>
      <vt:lpstr>category pivot</vt:lpstr>
      <vt:lpstr>sub category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Ben Richardson</cp:lastModifiedBy>
  <dcterms:created xsi:type="dcterms:W3CDTF">2021-09-29T18:52:28Z</dcterms:created>
  <dcterms:modified xsi:type="dcterms:W3CDTF">2023-04-30T23:49:31Z</dcterms:modified>
</cp:coreProperties>
</file>