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480" tabRatio="500"/>
  </bookViews>
  <sheets>
    <sheet name="regions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19" i="1"/>
  <c r="E17" i="1"/>
  <c r="E16" i="1"/>
  <c r="E15" i="1"/>
  <c r="E14" i="1"/>
  <c r="E1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2" i="2"/>
  <c r="A1" i="2"/>
  <c r="H2" i="1"/>
  <c r="I2" i="1"/>
  <c r="J2" i="1"/>
  <c r="K2" i="1"/>
  <c r="K21" i="1"/>
  <c r="H21" i="1"/>
  <c r="I21" i="1"/>
  <c r="J21" i="1"/>
  <c r="F21" i="1"/>
  <c r="K19" i="1"/>
  <c r="H19" i="1"/>
  <c r="I19" i="1"/>
  <c r="J19" i="1"/>
  <c r="F19" i="1"/>
  <c r="K17" i="1"/>
  <c r="H17" i="1"/>
  <c r="I17" i="1"/>
  <c r="J17" i="1"/>
  <c r="F17" i="1"/>
  <c r="K16" i="1"/>
  <c r="H16" i="1"/>
  <c r="I16" i="1"/>
  <c r="J16" i="1"/>
  <c r="F16" i="1"/>
  <c r="K15" i="1"/>
  <c r="H15" i="1"/>
  <c r="I15" i="1"/>
  <c r="J15" i="1"/>
  <c r="F15" i="1"/>
  <c r="K14" i="1"/>
  <c r="H14" i="1"/>
  <c r="I14" i="1"/>
  <c r="J14" i="1"/>
  <c r="F14" i="1"/>
  <c r="K13" i="1"/>
  <c r="H13" i="1"/>
  <c r="I13" i="1"/>
  <c r="J13" i="1"/>
  <c r="F13" i="1"/>
  <c r="K12" i="1"/>
  <c r="G12" i="1"/>
  <c r="H12" i="1"/>
  <c r="I12" i="1"/>
  <c r="J12" i="1"/>
  <c r="F12" i="1"/>
  <c r="K11" i="1"/>
  <c r="G11" i="1"/>
  <c r="H11" i="1"/>
  <c r="I11" i="1"/>
  <c r="J11" i="1"/>
  <c r="F11" i="1"/>
  <c r="K10" i="1"/>
  <c r="G10" i="1"/>
  <c r="H10" i="1"/>
  <c r="I10" i="1"/>
  <c r="J10" i="1"/>
  <c r="F10" i="1"/>
  <c r="K9" i="1"/>
  <c r="G9" i="1"/>
  <c r="H9" i="1"/>
  <c r="I9" i="1"/>
  <c r="J9" i="1"/>
  <c r="F9" i="1"/>
  <c r="K8" i="1"/>
  <c r="G8" i="1"/>
  <c r="H8" i="1"/>
  <c r="I8" i="1"/>
  <c r="J8" i="1"/>
  <c r="F8" i="1"/>
  <c r="K7" i="1"/>
  <c r="G7" i="1"/>
  <c r="H7" i="1"/>
  <c r="I7" i="1"/>
  <c r="J7" i="1"/>
  <c r="F7" i="1"/>
  <c r="K6" i="1"/>
  <c r="G6" i="1"/>
  <c r="H6" i="1"/>
  <c r="I6" i="1"/>
  <c r="J6" i="1"/>
  <c r="F6" i="1"/>
  <c r="K5" i="1"/>
  <c r="G5" i="1"/>
  <c r="H5" i="1"/>
  <c r="I5" i="1"/>
  <c r="J5" i="1"/>
  <c r="F5" i="1"/>
  <c r="K4" i="1"/>
  <c r="G4" i="1"/>
  <c r="H4" i="1"/>
  <c r="I4" i="1"/>
  <c r="J4" i="1"/>
  <c r="F4" i="1"/>
  <c r="K3" i="1"/>
  <c r="G3" i="1"/>
  <c r="H3" i="1"/>
  <c r="I3" i="1"/>
  <c r="J3" i="1"/>
  <c r="F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<sst xmlns="http://schemas.openxmlformats.org/spreadsheetml/2006/main" count="50" uniqueCount="41">
  <si>
    <t>V1</t>
  </si>
  <si>
    <t>V2</t>
  </si>
  <si>
    <t>V4</t>
  </si>
  <si>
    <t>TEO</t>
  </si>
  <si>
    <t>MT</t>
  </si>
  <si>
    <t>TEpd</t>
  </si>
  <si>
    <t>DP</t>
  </si>
  <si>
    <t>STPc</t>
  </si>
  <si>
    <t>7a</t>
  </si>
  <si>
    <t>STPr</t>
  </si>
  <si>
    <t>STPi</t>
  </si>
  <si>
    <t>PBr</t>
  </si>
  <si>
    <t>8l</t>
  </si>
  <si>
    <t>7m</t>
  </si>
  <si>
    <t>46d</t>
  </si>
  <si>
    <t>8m</t>
  </si>
  <si>
    <t>7B</t>
  </si>
  <si>
    <t>9/46d</t>
  </si>
  <si>
    <t>9/46v</t>
  </si>
  <si>
    <t>8B</t>
  </si>
  <si>
    <t>F7</t>
  </si>
  <si>
    <t>F5</t>
  </si>
  <si>
    <t>F2</t>
  </si>
  <si>
    <t>24c</t>
  </si>
  <si>
    <t>ProM</t>
  </si>
  <si>
    <t>F1</t>
  </si>
  <si>
    <t>Rel Area</t>
  </si>
  <si>
    <t>Region</t>
  </si>
  <si>
    <t>Rel RF Radius</t>
  </si>
  <si>
    <t>RF Extent</t>
  </si>
  <si>
    <t>output</t>
  </si>
  <si>
    <t>non-visual</t>
  </si>
  <si>
    <t>features: 6 orientations * 5 speeds * 2 ocular dominances * 6 phases + 4 colours = 364 (5x5 pixels based on max 5 lobes; not counting complex and end-stopped cells)</t>
  </si>
  <si>
    <t># features</t>
  </si>
  <si>
    <t>RF diameter</t>
  </si>
  <si>
    <t>Rel pixels X features</t>
  </si>
  <si>
    <t>RF Stride</t>
  </si>
  <si>
    <t>RFs with 360x640 (half 720p)</t>
  </si>
  <si>
    <t>pixels * features</t>
  </si>
  <si>
    <t>should be proportional to area</t>
  </si>
  <si>
    <t>order (to distinguish ff and fb connections)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</si>
</sst>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J21" sqref="J21"/>
    </sheetView>
  </sheetViews>
  <sheetFormatPr baseColWidth="10" defaultRowHeight="15" x14ac:dyDescent="0"/>
  <sheetData>
    <row r="1" spans="1:13">
      <c r="A1" t="s">
        <v>27</v>
      </c>
      <c r="B1" t="s">
        <v>26</v>
      </c>
      <c r="C1" t="s">
        <v>28</v>
      </c>
      <c r="D1" t="s">
        <v>29</v>
      </c>
      <c r="E1" t="s">
        <v>35</v>
      </c>
      <c r="F1" t="s">
        <v>33</v>
      </c>
      <c r="G1" t="s">
        <v>34</v>
      </c>
      <c r="H1" t="s">
        <v>36</v>
      </c>
      <c r="I1" t="s">
        <v>37</v>
      </c>
      <c r="K1" t="s">
        <v>38</v>
      </c>
      <c r="L1" t="s">
        <v>40</v>
      </c>
    </row>
    <row r="2" spans="1:13">
      <c r="A2" t="s">
        <v>0</v>
      </c>
      <c r="B2">
        <v>0.12889999999999999</v>
      </c>
      <c r="C2">
        <v>1</v>
      </c>
      <c r="D2">
        <v>1</v>
      </c>
      <c r="E2">
        <f t="shared" ref="E2:E21" si="0">B2/C2*D2</f>
        <v>0.12889999999999999</v>
      </c>
      <c r="F2">
        <v>364</v>
      </c>
      <c r="G2">
        <v>5</v>
      </c>
      <c r="H2">
        <f>FLOOR(G2/2,1)</f>
        <v>2</v>
      </c>
      <c r="I2">
        <f t="shared" ref="I2:I12" si="1">360*D2/H2</f>
        <v>180</v>
      </c>
      <c r="J2">
        <f t="shared" ref="J2:J12" si="2">640*D2/H2</f>
        <v>320</v>
      </c>
      <c r="K2">
        <f>F2*I2*J2</f>
        <v>20966400</v>
      </c>
      <c r="L2">
        <v>1</v>
      </c>
      <c r="M2" t="s">
        <v>32</v>
      </c>
    </row>
    <row r="3" spans="1:13">
      <c r="A3" t="s">
        <v>1</v>
      </c>
      <c r="B3">
        <v>8.0100000000000005E-2</v>
      </c>
      <c r="C3">
        <v>2</v>
      </c>
      <c r="D3">
        <v>1</v>
      </c>
      <c r="E3">
        <f t="shared" si="0"/>
        <v>4.0050000000000002E-2</v>
      </c>
      <c r="F3">
        <f>ROUND(K3/I3/J3,0)</f>
        <v>1414</v>
      </c>
      <c r="G3">
        <f t="shared" ref="G3:G12" si="3">C3*G$2</f>
        <v>10</v>
      </c>
      <c r="H3">
        <f>FLOOR(G3/2,1)</f>
        <v>5</v>
      </c>
      <c r="I3">
        <f t="shared" si="1"/>
        <v>72</v>
      </c>
      <c r="J3">
        <f t="shared" si="2"/>
        <v>128</v>
      </c>
      <c r="K3">
        <f t="shared" ref="K3:K12" si="4">K$2*B3/B$2</f>
        <v>13028771.450737007</v>
      </c>
      <c r="L3">
        <v>2</v>
      </c>
      <c r="M3" t="s">
        <v>39</v>
      </c>
    </row>
    <row r="4" spans="1:13">
      <c r="A4" t="s">
        <v>2</v>
      </c>
      <c r="B4">
        <v>4.0399999999999998E-2</v>
      </c>
      <c r="C4">
        <v>5</v>
      </c>
      <c r="D4">
        <v>0.5</v>
      </c>
      <c r="E4">
        <f t="shared" si="0"/>
        <v>4.0400000000000002E-3</v>
      </c>
      <c r="F4">
        <f>ROUND(K4/I4/J4,0)</f>
        <v>16428</v>
      </c>
      <c r="G4">
        <f t="shared" si="3"/>
        <v>25</v>
      </c>
      <c r="H4">
        <f>FLOOR(G4/2,1)</f>
        <v>12</v>
      </c>
      <c r="I4">
        <f t="shared" si="1"/>
        <v>15</v>
      </c>
      <c r="J4">
        <f t="shared" si="2"/>
        <v>26.666666666666668</v>
      </c>
      <c r="K4">
        <f t="shared" si="4"/>
        <v>6571315.4383242829</v>
      </c>
      <c r="L4">
        <v>3</v>
      </c>
    </row>
    <row r="5" spans="1:13">
      <c r="A5" t="s">
        <v>3</v>
      </c>
      <c r="B5">
        <v>1.4800000000000001E-2</v>
      </c>
      <c r="C5">
        <v>2</v>
      </c>
      <c r="D5">
        <v>0.5</v>
      </c>
      <c r="E5">
        <f t="shared" si="0"/>
        <v>3.7000000000000002E-3</v>
      </c>
      <c r="F5">
        <f>ROUND(K5/I5/J5,0)</f>
        <v>1045</v>
      </c>
      <c r="G5">
        <f t="shared" si="3"/>
        <v>10</v>
      </c>
      <c r="H5">
        <f t="shared" ref="H5:H21" si="5">FLOOR(G5/2,1)</f>
        <v>5</v>
      </c>
      <c r="I5">
        <f t="shared" si="1"/>
        <v>36</v>
      </c>
      <c r="J5">
        <f t="shared" si="2"/>
        <v>64</v>
      </c>
      <c r="K5">
        <f t="shared" si="4"/>
        <v>2407313.5764158266</v>
      </c>
      <c r="L5">
        <v>4</v>
      </c>
    </row>
    <row r="6" spans="1:13">
      <c r="A6" t="s">
        <v>4</v>
      </c>
      <c r="B6">
        <v>1.1599999999999999E-2</v>
      </c>
      <c r="C6">
        <v>10</v>
      </c>
      <c r="D6">
        <v>1</v>
      </c>
      <c r="E6">
        <f t="shared" si="0"/>
        <v>1.16E-3</v>
      </c>
      <c r="F6">
        <f>ROUND(K6/I6/J6,0)</f>
        <v>5118</v>
      </c>
      <c r="G6">
        <f t="shared" si="3"/>
        <v>50</v>
      </c>
      <c r="H6">
        <f t="shared" si="5"/>
        <v>25</v>
      </c>
      <c r="I6">
        <f t="shared" si="1"/>
        <v>14.4</v>
      </c>
      <c r="J6">
        <f t="shared" si="2"/>
        <v>25.6</v>
      </c>
      <c r="K6">
        <f t="shared" si="4"/>
        <v>1886813.3436772693</v>
      </c>
      <c r="L6">
        <v>3</v>
      </c>
    </row>
    <row r="7" spans="1:13">
      <c r="A7" t="s">
        <v>5</v>
      </c>
      <c r="B7">
        <v>1.38E-2</v>
      </c>
      <c r="C7">
        <v>20</v>
      </c>
      <c r="D7" s="1">
        <v>0.5</v>
      </c>
      <c r="E7">
        <f t="shared" si="0"/>
        <v>3.4499999999999998E-4</v>
      </c>
      <c r="F7">
        <f>ROUND(K7/I7/J7,0)</f>
        <v>97424</v>
      </c>
      <c r="G7">
        <f t="shared" si="3"/>
        <v>100</v>
      </c>
      <c r="H7">
        <f t="shared" si="5"/>
        <v>50</v>
      </c>
      <c r="I7">
        <f t="shared" si="1"/>
        <v>3.6</v>
      </c>
      <c r="J7">
        <f t="shared" si="2"/>
        <v>6.4</v>
      </c>
      <c r="K7">
        <f t="shared" si="4"/>
        <v>2244657.2536850274</v>
      </c>
      <c r="L7">
        <v>5</v>
      </c>
    </row>
    <row r="8" spans="1:13">
      <c r="A8" t="s">
        <v>6</v>
      </c>
      <c r="B8">
        <v>3.8E-3</v>
      </c>
      <c r="C8">
        <v>20</v>
      </c>
      <c r="D8" s="1">
        <v>0.5</v>
      </c>
      <c r="E8">
        <f t="shared" si="0"/>
        <v>9.5000000000000005E-5</v>
      </c>
      <c r="F8">
        <f>ROUND(K8/I8/J8,0)</f>
        <v>26827</v>
      </c>
      <c r="G8">
        <f t="shared" si="3"/>
        <v>100</v>
      </c>
      <c r="H8">
        <f t="shared" si="5"/>
        <v>50</v>
      </c>
      <c r="I8">
        <f t="shared" si="1"/>
        <v>3.6</v>
      </c>
      <c r="J8">
        <f t="shared" si="2"/>
        <v>6.4</v>
      </c>
      <c r="K8">
        <f t="shared" si="4"/>
        <v>618094.02637703659</v>
      </c>
      <c r="L8">
        <v>6</v>
      </c>
    </row>
    <row r="9" spans="1:13">
      <c r="A9" t="s">
        <v>7</v>
      </c>
      <c r="B9">
        <v>4.5999999999999999E-3</v>
      </c>
      <c r="C9">
        <v>50</v>
      </c>
      <c r="D9">
        <v>1</v>
      </c>
      <c r="E9">
        <f t="shared" si="0"/>
        <v>9.2E-5</v>
      </c>
      <c r="F9">
        <f>ROUND(K9/I9/J9,0)</f>
        <v>50742</v>
      </c>
      <c r="G9">
        <f t="shared" si="3"/>
        <v>250</v>
      </c>
      <c r="H9">
        <f t="shared" si="5"/>
        <v>125</v>
      </c>
      <c r="I9">
        <f t="shared" si="1"/>
        <v>2.88</v>
      </c>
      <c r="J9">
        <f t="shared" si="2"/>
        <v>5.12</v>
      </c>
      <c r="K9">
        <f t="shared" si="4"/>
        <v>748219.08456167579</v>
      </c>
      <c r="L9">
        <v>6</v>
      </c>
    </row>
    <row r="10" spans="1:13">
      <c r="A10" t="s">
        <v>8</v>
      </c>
      <c r="B10">
        <v>6.8999999999999999E-3</v>
      </c>
      <c r="C10">
        <v>50</v>
      </c>
      <c r="D10">
        <v>1</v>
      </c>
      <c r="E10">
        <f t="shared" si="0"/>
        <v>1.3799999999999999E-4</v>
      </c>
      <c r="F10">
        <f>ROUND(K10/I10/J10,0)</f>
        <v>76113</v>
      </c>
      <c r="G10">
        <f t="shared" si="3"/>
        <v>250</v>
      </c>
      <c r="H10">
        <f t="shared" si="5"/>
        <v>125</v>
      </c>
      <c r="I10">
        <f t="shared" si="1"/>
        <v>2.88</v>
      </c>
      <c r="J10">
        <f t="shared" si="2"/>
        <v>5.12</v>
      </c>
      <c r="K10">
        <f t="shared" si="4"/>
        <v>1122328.6268425137</v>
      </c>
      <c r="L10">
        <v>6</v>
      </c>
    </row>
    <row r="11" spans="1:13">
      <c r="A11" t="s">
        <v>9</v>
      </c>
      <c r="B11">
        <v>5.4999999999999997E-3</v>
      </c>
      <c r="C11">
        <v>50</v>
      </c>
      <c r="D11">
        <v>1</v>
      </c>
      <c r="E11">
        <f t="shared" si="0"/>
        <v>1.0999999999999999E-4</v>
      </c>
      <c r="F11">
        <f>ROUND(K11/I11/J11,0)</f>
        <v>60670</v>
      </c>
      <c r="G11">
        <f t="shared" si="3"/>
        <v>250</v>
      </c>
      <c r="H11">
        <f t="shared" si="5"/>
        <v>125</v>
      </c>
      <c r="I11">
        <f t="shared" si="1"/>
        <v>2.88</v>
      </c>
      <c r="J11">
        <f t="shared" si="2"/>
        <v>5.12</v>
      </c>
      <c r="K11">
        <f t="shared" si="4"/>
        <v>894609.77501939493</v>
      </c>
      <c r="L11">
        <v>6</v>
      </c>
    </row>
    <row r="12" spans="1:13">
      <c r="A12" t="s">
        <v>10</v>
      </c>
      <c r="B12">
        <v>6.8999999999999999E-3</v>
      </c>
      <c r="C12">
        <v>50</v>
      </c>
      <c r="D12">
        <v>1</v>
      </c>
      <c r="E12">
        <f t="shared" si="0"/>
        <v>1.3799999999999999E-4</v>
      </c>
      <c r="F12">
        <f>ROUND(K12/I12/J12,0)</f>
        <v>76113</v>
      </c>
      <c r="G12">
        <f t="shared" si="3"/>
        <v>250</v>
      </c>
      <c r="H12">
        <f t="shared" si="5"/>
        <v>125</v>
      </c>
      <c r="I12">
        <f t="shared" si="1"/>
        <v>2.88</v>
      </c>
      <c r="J12">
        <f t="shared" si="2"/>
        <v>5.12</v>
      </c>
      <c r="K12">
        <f t="shared" si="4"/>
        <v>1122328.6268425137</v>
      </c>
      <c r="L12">
        <v>6</v>
      </c>
    </row>
    <row r="13" spans="1:13">
      <c r="A13" t="s">
        <v>12</v>
      </c>
      <c r="B13">
        <v>2.5000000000000001E-3</v>
      </c>
      <c r="C13">
        <v>20</v>
      </c>
      <c r="D13">
        <v>1</v>
      </c>
      <c r="E13">
        <f t="shared" si="0"/>
        <v>1.25E-4</v>
      </c>
      <c r="F13">
        <f>ROUND(K13/I13/J13,0)</f>
        <v>44</v>
      </c>
      <c r="G13" s="1">
        <v>10</v>
      </c>
      <c r="H13">
        <f t="shared" si="5"/>
        <v>5</v>
      </c>
      <c r="I13">
        <f>360*D13/H13</f>
        <v>72</v>
      </c>
      <c r="J13">
        <f>640*D13/H13</f>
        <v>128</v>
      </c>
      <c r="K13">
        <f>K$2*B13/B$2</f>
        <v>406640.80682699772</v>
      </c>
      <c r="L13">
        <v>7</v>
      </c>
    </row>
    <row r="14" spans="1:13">
      <c r="A14" t="s">
        <v>13</v>
      </c>
      <c r="B14">
        <v>1.8499999999999999E-2</v>
      </c>
      <c r="C14">
        <v>20</v>
      </c>
      <c r="D14">
        <v>1</v>
      </c>
      <c r="E14">
        <f t="shared" si="0"/>
        <v>9.2499999999999993E-4</v>
      </c>
      <c r="F14">
        <f>ROUND(K14/I14/J14,0)</f>
        <v>327</v>
      </c>
      <c r="G14" s="1">
        <v>10</v>
      </c>
      <c r="H14">
        <f t="shared" si="5"/>
        <v>5</v>
      </c>
      <c r="I14">
        <f>360*D14/H14</f>
        <v>72</v>
      </c>
      <c r="J14">
        <f>640*D14/H14</f>
        <v>128</v>
      </c>
      <c r="K14">
        <f>K$2*B14/B$2</f>
        <v>3009141.970519783</v>
      </c>
      <c r="L14">
        <v>6</v>
      </c>
    </row>
    <row r="15" spans="1:13">
      <c r="A15" t="s">
        <v>14</v>
      </c>
      <c r="B15">
        <v>3.2000000000000002E-3</v>
      </c>
      <c r="C15">
        <v>30</v>
      </c>
      <c r="D15" s="1">
        <v>0.5</v>
      </c>
      <c r="E15">
        <f t="shared" si="0"/>
        <v>5.3333333333333333E-5</v>
      </c>
      <c r="F15">
        <f>ROUND(K15/I15/J15,0)</f>
        <v>226</v>
      </c>
      <c r="G15" s="1">
        <v>10</v>
      </c>
      <c r="H15">
        <f t="shared" si="5"/>
        <v>5</v>
      </c>
      <c r="I15">
        <f>360*D15/H15</f>
        <v>36</v>
      </c>
      <c r="J15">
        <f>640*D15/H15</f>
        <v>64</v>
      </c>
      <c r="K15">
        <f>K$2*B15/B$2</f>
        <v>520500.23273855716</v>
      </c>
      <c r="L15">
        <v>7</v>
      </c>
    </row>
    <row r="16" spans="1:13">
      <c r="A16" t="s">
        <v>15</v>
      </c>
      <c r="B16">
        <v>4.3E-3</v>
      </c>
      <c r="C16">
        <v>20</v>
      </c>
      <c r="D16">
        <v>1</v>
      </c>
      <c r="E16">
        <f t="shared" si="0"/>
        <v>2.1499999999999999E-4</v>
      </c>
      <c r="F16">
        <f>ROUND(K16/I16/J16,0)</f>
        <v>76</v>
      </c>
      <c r="G16" s="1">
        <v>10</v>
      </c>
      <c r="H16">
        <f t="shared" si="5"/>
        <v>5</v>
      </c>
      <c r="I16">
        <f>360*D16/H16</f>
        <v>72</v>
      </c>
      <c r="J16">
        <f>640*D16/H16</f>
        <v>128</v>
      </c>
      <c r="K16">
        <f>K$2*B16/B$2</f>
        <v>699422.18774243607</v>
      </c>
      <c r="L16">
        <v>7</v>
      </c>
    </row>
    <row r="17" spans="1:12">
      <c r="A17" t="s">
        <v>16</v>
      </c>
      <c r="B17">
        <v>2.3999999999999998E-3</v>
      </c>
      <c r="C17">
        <v>20</v>
      </c>
      <c r="D17">
        <v>1</v>
      </c>
      <c r="E17">
        <f t="shared" si="0"/>
        <v>1.1999999999999999E-4</v>
      </c>
      <c r="F17">
        <f>ROUND(K17/I17/J17,0)</f>
        <v>42</v>
      </c>
      <c r="G17" s="1">
        <v>10</v>
      </c>
      <c r="H17">
        <f t="shared" si="5"/>
        <v>5</v>
      </c>
      <c r="I17">
        <f>360*D17/H17</f>
        <v>72</v>
      </c>
      <c r="J17">
        <f>640*D17/H17</f>
        <v>128</v>
      </c>
      <c r="K17">
        <f>K$2*B17/B$2</f>
        <v>390375.17455391778</v>
      </c>
      <c r="L17">
        <v>6</v>
      </c>
    </row>
    <row r="18" spans="1:12">
      <c r="A18" t="s">
        <v>18</v>
      </c>
      <c r="B18">
        <v>2.7000000000000001E-3</v>
      </c>
      <c r="C18" t="s">
        <v>30</v>
      </c>
      <c r="F18">
        <v>1</v>
      </c>
      <c r="I18">
        <v>1000</v>
      </c>
      <c r="J18">
        <v>1</v>
      </c>
      <c r="L18">
        <v>8</v>
      </c>
    </row>
    <row r="19" spans="1:12">
      <c r="A19" t="s">
        <v>19</v>
      </c>
      <c r="B19">
        <v>5.5999999999999999E-3</v>
      </c>
      <c r="C19">
        <v>20</v>
      </c>
      <c r="D19">
        <v>1</v>
      </c>
      <c r="E19">
        <f t="shared" si="0"/>
        <v>2.7999999999999998E-4</v>
      </c>
      <c r="F19">
        <f>ROUND(K19/I19/J19,0)</f>
        <v>99</v>
      </c>
      <c r="G19" s="1">
        <v>10</v>
      </c>
      <c r="H19">
        <f t="shared" si="5"/>
        <v>5</v>
      </c>
      <c r="I19">
        <f>360*D19/H19</f>
        <v>72</v>
      </c>
      <c r="J19">
        <f>640*D19/H19</f>
        <v>128</v>
      </c>
      <c r="K19">
        <f>K$2*B19/B$2</f>
        <v>910875.40729247488</v>
      </c>
      <c r="L19">
        <v>7</v>
      </c>
    </row>
    <row r="20" spans="1:12">
      <c r="A20" t="s">
        <v>21</v>
      </c>
      <c r="B20">
        <v>5.7999999999999996E-3</v>
      </c>
      <c r="C20" t="s">
        <v>30</v>
      </c>
      <c r="D20" s="1">
        <v>0.5</v>
      </c>
      <c r="F20">
        <v>1</v>
      </c>
      <c r="I20">
        <v>10</v>
      </c>
      <c r="J20">
        <v>1</v>
      </c>
      <c r="L20">
        <v>8</v>
      </c>
    </row>
    <row r="21" spans="1:12">
      <c r="A21">
        <v>5</v>
      </c>
      <c r="B21">
        <v>1.2E-2</v>
      </c>
      <c r="C21">
        <v>20</v>
      </c>
      <c r="D21">
        <v>1</v>
      </c>
      <c r="E21">
        <f t="shared" si="0"/>
        <v>6.0000000000000006E-4</v>
      </c>
      <c r="F21">
        <f>ROUND(K21/I21/J21,0)</f>
        <v>212</v>
      </c>
      <c r="G21" s="1">
        <v>10</v>
      </c>
      <c r="H21">
        <f t="shared" si="5"/>
        <v>5</v>
      </c>
      <c r="I21">
        <f>360*D21/H21</f>
        <v>72</v>
      </c>
      <c r="J21">
        <f>640*D21/H21</f>
        <v>128</v>
      </c>
      <c r="K21">
        <f>K$2*B21/B$2</f>
        <v>1951875.8727695891</v>
      </c>
      <c r="L21">
        <v>6</v>
      </c>
    </row>
    <row r="22" spans="1:12">
      <c r="A22" t="s">
        <v>11</v>
      </c>
      <c r="B22">
        <v>3.3999999999999998E-3</v>
      </c>
      <c r="C22" t="s">
        <v>31</v>
      </c>
    </row>
    <row r="23" spans="1:12">
      <c r="A23" t="s">
        <v>17</v>
      </c>
      <c r="B23">
        <v>1.6999999999999999E-3</v>
      </c>
      <c r="C23" t="s">
        <v>31</v>
      </c>
    </row>
    <row r="24" spans="1:12">
      <c r="A24">
        <v>10</v>
      </c>
      <c r="B24">
        <v>4.4999999999999997E-3</v>
      </c>
      <c r="C24" t="s">
        <v>31</v>
      </c>
    </row>
    <row r="25" spans="1:12">
      <c r="A25" t="s">
        <v>20</v>
      </c>
      <c r="B25">
        <v>3.8999999999999998E-3</v>
      </c>
      <c r="C25" t="s">
        <v>31</v>
      </c>
    </row>
    <row r="26" spans="1:12">
      <c r="A26" t="s">
        <v>22</v>
      </c>
      <c r="B26">
        <v>1.4E-2</v>
      </c>
      <c r="C26" t="s">
        <v>31</v>
      </c>
    </row>
    <row r="27" spans="1:12">
      <c r="A27" t="s">
        <v>23</v>
      </c>
      <c r="B27">
        <v>4.7999999999999996E-3</v>
      </c>
      <c r="C27" t="s">
        <v>31</v>
      </c>
    </row>
    <row r="28" spans="1:12">
      <c r="A28" t="s">
        <v>24</v>
      </c>
      <c r="B28">
        <v>2.8999999999999998E-3</v>
      </c>
      <c r="C28" t="s">
        <v>31</v>
      </c>
    </row>
    <row r="29" spans="1:12">
      <c r="A29">
        <v>2</v>
      </c>
      <c r="B29">
        <v>1.2200000000000001E-2</v>
      </c>
      <c r="C29" t="s">
        <v>31</v>
      </c>
    </row>
    <row r="30" spans="1:12">
      <c r="A30" t="s">
        <v>25</v>
      </c>
      <c r="B30">
        <v>2.8899999999999999E-2</v>
      </c>
      <c r="C30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A22" sqref="A22"/>
    </sheetView>
  </sheetViews>
  <sheetFormatPr baseColWidth="10" defaultRowHeight="15" x14ac:dyDescent="0"/>
  <sheetData>
    <row r="1" spans="1:1">
      <c r="A1" t="str">
        <f>regions.csv!A1</f>
        <v>Region</v>
      </c>
    </row>
    <row r="2" spans="1:1">
      <c r="A2" t="str">
        <f>regions.csv!A2</f>
        <v>V1</v>
      </c>
    </row>
    <row r="3" spans="1:1">
      <c r="A3" t="str">
        <f>regions.csv!A3</f>
        <v>V2</v>
      </c>
    </row>
    <row r="4" spans="1:1">
      <c r="A4" t="str">
        <f>regions.csv!A4</f>
        <v>V4</v>
      </c>
    </row>
    <row r="5" spans="1:1">
      <c r="A5" t="str">
        <f>regions.csv!A5</f>
        <v>TEO</v>
      </c>
    </row>
    <row r="6" spans="1:1">
      <c r="A6" t="str">
        <f>regions.csv!A6</f>
        <v>MT</v>
      </c>
    </row>
    <row r="7" spans="1:1">
      <c r="A7" t="str">
        <f>regions.csv!A7</f>
        <v>TEpd</v>
      </c>
    </row>
    <row r="8" spans="1:1">
      <c r="A8" t="str">
        <f>regions.csv!A8</f>
        <v>DP</v>
      </c>
    </row>
    <row r="9" spans="1:1">
      <c r="A9" t="str">
        <f>regions.csv!A9</f>
        <v>STPc</v>
      </c>
    </row>
    <row r="10" spans="1:1">
      <c r="A10" t="str">
        <f>regions.csv!A10</f>
        <v>7a</v>
      </c>
    </row>
    <row r="11" spans="1:1">
      <c r="A11" t="str">
        <f>regions.csv!A11</f>
        <v>STPr</v>
      </c>
    </row>
    <row r="12" spans="1:1">
      <c r="A12" t="str">
        <f>regions.csv!A12</f>
        <v>STPi</v>
      </c>
    </row>
    <row r="13" spans="1:1">
      <c r="A13" t="str">
        <f>regions.csv!A22</f>
        <v>PBr</v>
      </c>
    </row>
    <row r="14" spans="1:1">
      <c r="A14" t="str">
        <f>regions.csv!A13</f>
        <v>8l</v>
      </c>
    </row>
    <row r="15" spans="1:1">
      <c r="A15" t="str">
        <f>regions.csv!A14</f>
        <v>7m</v>
      </c>
    </row>
    <row r="16" spans="1:1">
      <c r="A16" t="str">
        <f>regions.csv!A15</f>
        <v>46d</v>
      </c>
    </row>
    <row r="17" spans="1:1">
      <c r="A17" t="str">
        <f>regions.csv!A16</f>
        <v>8m</v>
      </c>
    </row>
    <row r="18" spans="1:1">
      <c r="A18" t="str">
        <f>regions.csv!A17</f>
        <v>7B</v>
      </c>
    </row>
    <row r="19" spans="1:1">
      <c r="A19" t="str">
        <f>regions.csv!A23</f>
        <v>9/46d</v>
      </c>
    </row>
    <row r="20" spans="1:1">
      <c r="A20" t="str">
        <f>regions.csv!A18</f>
        <v>9/46v</v>
      </c>
    </row>
    <row r="21" spans="1:1">
      <c r="A21" t="str">
        <f>regions.csv!A19</f>
        <v>8B</v>
      </c>
    </row>
    <row r="22" spans="1:1">
      <c r="A22">
        <f>regions.csv!A24</f>
        <v>10</v>
      </c>
    </row>
    <row r="23" spans="1:1">
      <c r="A23" t="str">
        <f>regions.csv!A25</f>
        <v>F7</v>
      </c>
    </row>
    <row r="24" spans="1:1">
      <c r="A24" t="str">
        <f>regions.csv!A20</f>
        <v>F5</v>
      </c>
    </row>
    <row r="25" spans="1:1">
      <c r="A25">
        <f>regions.csv!A21</f>
        <v>5</v>
      </c>
    </row>
    <row r="26" spans="1:1">
      <c r="A26" t="str">
        <f>regions.csv!A26</f>
        <v>F2</v>
      </c>
    </row>
    <row r="27" spans="1:1">
      <c r="A27" t="str">
        <f>regions.csv!A27</f>
        <v>24c</v>
      </c>
    </row>
    <row r="28" spans="1:1">
      <c r="A28" t="str">
        <f>regions.csv!A28</f>
        <v>ProM</v>
      </c>
    </row>
    <row r="29" spans="1:1">
      <c r="A29">
        <f>regions.csv!A29</f>
        <v>2</v>
      </c>
    </row>
    <row r="30" spans="1:1">
      <c r="A30" t="str">
        <f>regions.csv!A30</f>
        <v>F1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regions.csv</vt:lpstr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Tripp</dc:creator>
  <cp:lastModifiedBy>Bryan Tripp</cp:lastModifiedBy>
  <dcterms:created xsi:type="dcterms:W3CDTF">2015-03-21T22:46:18Z</dcterms:created>
  <dcterms:modified xsi:type="dcterms:W3CDTF">2015-03-24T02:12:47Z</dcterms:modified>
</cp:coreProperties>
</file>