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xr:revisionPtr revIDLastSave="0" documentId="8_{1EB9C89C-033F-4692-AA74-E6EAE4C76E2A}" xr6:coauthVersionLast="46" xr6:coauthVersionMax="46" xr10:uidLastSave="{00000000-0000-0000-0000-000000000000}"/>
  <bookViews>
    <workbookView xWindow="0" yWindow="0" windowWidth="2400" windowHeight="585" firstSheet="1" activeTab="1" xr2:uid="{83E43DC8-C7A0-4A4D-AAF4-DA46DABAE971}"/>
  </bookViews>
  <sheets>
    <sheet name="Controlador de Projetos" sheetId="4" r:id="rId1"/>
    <sheet name="Gráfico de Gantt" sheetId="5" r:id="rId2"/>
    <sheet name="Sobre" sheetId="3" r:id="rId3"/>
    <sheet name="Dados do gráf. dinâmico oculta" sheetId="2" state="hidden" r:id="rId4"/>
  </sheets>
  <definedNames>
    <definedName name="Data_de_início">'Controlador de Projetos'!$D$2</definedName>
    <definedName name="Data_de_término">'Controlador de Projetos'!$D$3</definedName>
    <definedName name="Duração">Marcos[Duração da tarefa]</definedName>
    <definedName name="IncrementoDeRolagem">Marcos[Posição]</definedName>
    <definedName name="InícioDoDia">Marcos[Início do dia]</definedName>
    <definedName name="Marco">Marcos[Marco/Atividade]</definedName>
    <definedName name="Rolagem">'Gráfico de Gantt'!$C$1</definedName>
    <definedName name="TabeladeDataInicial">Marcos[Data de Início]</definedName>
    <definedName name="_xlnm.Print_Titles" localSheetId="0">'Controlador de Projetos'!$4:$5</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4" l="1"/>
  <c r="D6" i="4"/>
  <c r="D18" i="4"/>
  <c r="D17" i="4"/>
  <c r="D16" i="4"/>
  <c r="D15" i="4"/>
  <c r="D14" i="4"/>
  <c r="F14" i="4" s="1"/>
  <c r="D13" i="4"/>
  <c r="D12" i="4"/>
  <c r="D11" i="4"/>
  <c r="D10" i="4"/>
  <c r="D9" i="4"/>
  <c r="D8" i="4"/>
  <c r="B6" i="2"/>
  <c r="F21" i="4" l="1"/>
  <c r="G21" i="4" s="1"/>
  <c r="B10" i="2" l="1"/>
  <c r="B9" i="2"/>
  <c r="B8" i="2"/>
  <c r="D2" i="4" l="1"/>
  <c r="F8" i="4"/>
  <c r="G8" i="4" l="1"/>
  <c r="F6" i="4"/>
  <c r="F15" i="4"/>
  <c r="G15" i="4" s="1"/>
  <c r="F9" i="4"/>
  <c r="B7" i="2"/>
  <c r="G9" i="4" l="1"/>
  <c r="F16" i="4"/>
  <c r="G10" i="4" l="1"/>
  <c r="G14" i="4" l="1"/>
  <c r="D10" i="2" l="1"/>
  <c r="G11" i="4" l="1"/>
  <c r="E10" i="2" s="1"/>
  <c r="F12" i="4"/>
  <c r="F7" i="4"/>
  <c r="D7" i="2" l="1"/>
  <c r="D6" i="2"/>
  <c r="G12" i="4"/>
  <c r="E8" i="2" s="1"/>
  <c r="D8" i="2"/>
  <c r="E6" i="2"/>
  <c r="F13" i="4" l="1"/>
  <c r="G13" i="4" l="1"/>
  <c r="E9" i="2" s="1"/>
  <c r="D9" i="2"/>
  <c r="E7" i="2"/>
  <c r="F17" i="4"/>
  <c r="G17" i="4" l="1"/>
  <c r="F20" i="4" l="1"/>
  <c r="G20" i="4" s="1"/>
  <c r="F18" i="4" l="1"/>
  <c r="G18" i="4" l="1"/>
  <c r="D3" i="4" l="1"/>
  <c r="F19" i="4"/>
  <c r="C8" i="2" l="1"/>
  <c r="C7" i="2"/>
  <c r="C6" i="2"/>
  <c r="C10" i="2"/>
  <c r="C9" i="2"/>
  <c r="G19" i="4"/>
</calcChain>
</file>

<file path=xl/sharedStrings.xml><?xml version="1.0" encoding="utf-8"?>
<sst xmlns="http://schemas.openxmlformats.org/spreadsheetml/2006/main" count="54" uniqueCount="53">
  <si>
    <t>Crie um Controlador de projetos nesta planilha.
O título desta planilha está na célula B1. 
As informações sobre como usar esta planilha, incluindo instruções para leitores de tela, estão na planilha Sobre.</t>
  </si>
  <si>
    <t>Controlador de Projetos</t>
  </si>
  <si>
    <t>A Data de início pode ser inserida manualmente na célula D2 ou você pode usar a fórmula de exemplo do modelo para encontrar a menor data na coluna de marcos na tabela correspondente abaixo.</t>
  </si>
  <si>
    <t>Data de início:</t>
  </si>
  <si>
    <t>A Data de término pode ser inserida manualmente na célula D3 ou você pode usar a fórmula de exemplo do modelo para encontrar a menor data na coluna de marcos na tabela correspondente abaixo.</t>
  </si>
  <si>
    <t>Data de término:</t>
  </si>
  <si>
    <t>Há informações sobre as colunas da tabela de marcos nas células B4 a G4.</t>
  </si>
  <si>
    <t>Insira um conjunto de números sequenciais na coluna abaixo.</t>
  </si>
  <si>
    <t>Insira a data de início do marco ou atividade na coluna abaixo.</t>
  </si>
  <si>
    <t>Insira a data de término do marco ou atividade na coluna abaixo.</t>
  </si>
  <si>
    <t>Insira a descrição do marco e/ou atividade na coluna abaixo. Essa descrição será exibido no Gráfico do projeto.</t>
  </si>
  <si>
    <t>Calculado automaticamente. Os dados abaixo desta coluna são usados para criar o gráfico de marcos e atividades.</t>
  </si>
  <si>
    <t xml:space="preserve">Calculado automaticamente. Duração de cada tarefa </t>
  </si>
  <si>
    <t>Os títulos da tabela estão nas células B5 a G5. 
Há duas colunas ocultas: As colunas Iniciar no dia e Duração da tarefa nas células F5 e G5 são calculadas automaticamente e usadas para criar o Gráfico de Gantt na planilha correspondente. 
Os dados de amostra estão nas células B6 a E21. 
A próxima instrução está na célula A22.</t>
  </si>
  <si>
    <t>Posição</t>
  </si>
  <si>
    <t>Data de Início</t>
  </si>
  <si>
    <t>Data de Término</t>
  </si>
  <si>
    <t>Marco/Atividade</t>
  </si>
  <si>
    <t>Início do dia</t>
  </si>
  <si>
    <t>Duração da tarefa</t>
  </si>
  <si>
    <t>Início</t>
  </si>
  <si>
    <t>Funcionalidade CSV</t>
  </si>
  <si>
    <t>Doc. API (SWAGGER)</t>
  </si>
  <si>
    <t>Desenho de Arq. alto nivel</t>
  </si>
  <si>
    <t>Observer e Interator</t>
  </si>
  <si>
    <t>Diagrama Solução (Container)</t>
  </si>
  <si>
    <t>Back para Front</t>
  </si>
  <si>
    <t>BD para Back (Spring + ORM)</t>
  </si>
  <si>
    <t>Protótipo aplicação</t>
  </si>
  <si>
    <t>Tela de cadastro</t>
  </si>
  <si>
    <t>Interface WEB</t>
  </si>
  <si>
    <t>2CRUD(Spring + ORM)</t>
  </si>
  <si>
    <t>Planilha de arquitetura</t>
  </si>
  <si>
    <t>teste</t>
  </si>
  <si>
    <t>Para adicionar mais marcos/atividades, insira novas linhas acima desta linha.
Esta é a última instrução nesta planilha.</t>
  </si>
  <si>
    <t>Para adicionar mais Marcos/Atividades, insira novas linhas acima desta linha.</t>
  </si>
  <si>
    <t>Gráfico de Gantt com a capacidade de rolar, um incremento de rolagem C1 incrementa o intervalo de datas mostrando atividades futuras.
Esta é a última instrução nesta planilha.</t>
  </si>
  <si>
    <t>Incremento de rolagem:</t>
  </si>
  <si>
    <t>Sobre esta pasta de trabalho</t>
  </si>
  <si>
    <t xml:space="preserve">
Insira os dados na planilha Controle de Projetos e navegue por uma representação visual da sua linha do tempo na planilha do gráfico de Gantt. 
</t>
  </si>
  <si>
    <t xml:space="preserve">A coluna de posição na planilha Controle de Projetos permite que você crie o gráfico de marcos e atividades em linhas separadas. Você pode, por exemplo, ter dois marcos/atividades que começam no mesmo dia e são executados em paralelo. Eles se sobrepõem no gráfico, se tiverem os mesmos valores de posição. Forneça dois valores exclusivos para criar o gráfico em linhas separadas. Experimente!
Conforme o gráfico é concluído, você notará marcadores sem texto e sem duração definidos em um período específico. À medida que o último marco rolar no gráfico, estes marcadores indicarão o fim das etapas do projeto para o gráfico. Simplesmente role para retornar ou volte ao início para ver os marcos que podem estar no gráfico. Você pode rolar inserindo o valor em 'gráfico de Gantt!C1'
</t>
  </si>
  <si>
    <t>Guia para leitores de tela</t>
  </si>
  <si>
    <t xml:space="preserve">Há quatro planilhas nesta pasta de trabalho. 
Controlador de Projetos
Gráfico de Gantt
Sobre
Dados do gráf. dinâmico (oculta)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uma planilha, basta excluir a coluna A.
</t>
  </si>
  <si>
    <t>Esta é a última instrução nesta planilha.</t>
  </si>
  <si>
    <t>Título desta planilha está na célula B1.</t>
  </si>
  <si>
    <t>Dados do gráfico dinâmico</t>
  </si>
  <si>
    <t>O título da tabela está na célula B4.</t>
  </si>
  <si>
    <t>Tabela de dados dinâmicos</t>
  </si>
  <si>
    <t>Os títulos da tabela estão nas células B5 a E5. 
Há uma anotação na célula F5.
Esta tabela cria gráficos com até cinco marcos por vez. 
Não altere ou exclua essa planilha ou seu conteúdo.</t>
  </si>
  <si>
    <t>marco</t>
  </si>
  <si>
    <t>data</t>
  </si>
  <si>
    <t>duração</t>
  </si>
  <si>
    <t>&lt;--criar gráfico com até cinco marcos por 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</si>
</sst>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_);_(* \(#,##0\);_(* &quot;-&quot;_);_(@_)"/>
    <numFmt numFmtId="165" formatCode="_-&quot;£&quot;* #,##0_-;\-&quot;£&quot;* #,##0_-;_-&quot;£&quot;* &quot;-&quot;_-;_-@_-"/>
    <numFmt numFmtId="166" formatCode="_-&quot;£&quot;* #,##0.00_-;\-&quot;£&quot;* #,##0.00_-;_-&quot;£&quot;* &quot;-&quot;??_-;_-@_-"/>
    <numFmt numFmtId="167" formatCode="#,##0_ ;\-#,##0\ "/>
  </numFmts>
  <fonts count="20"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6"/>
      <color theme="4" tint="-0.24994659260841701"/>
      <name val="Calibri"/>
      <family val="2"/>
      <scheme val="minor"/>
    </font>
    <font>
      <b/>
      <sz val="12"/>
      <color theme="4" tint="-0.24994659260841701"/>
      <name val="Calibri"/>
      <family val="2"/>
      <scheme val="minor"/>
    </font>
    <font>
      <b/>
      <sz val="11"/>
      <color theme="4" tint="-0.499984740745262"/>
      <name val="Calibri"/>
      <family val="2"/>
      <scheme val="minor"/>
    </font>
    <font>
      <i/>
      <sz val="11"/>
      <color theme="4" tint="-0.24994659260841701"/>
      <name val="Calibri"/>
      <family val="2"/>
      <scheme val="minor"/>
    </font>
    <font>
      <sz val="18"/>
      <color theme="3"/>
      <name val="Calibri"/>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sz val="11"/>
      <color rgb="FF000000"/>
      <name val="Calibri"/>
      <charset val="1"/>
    </font>
  </fonts>
  <fills count="37">
    <fill>
      <patternFill patternType="none"/>
    </fill>
    <fill>
      <patternFill patternType="gray125"/>
    </fill>
    <fill>
      <patternFill patternType="solid">
        <fgColor theme="8" tint="0.79998168889431442"/>
        <bgColor indexed="65"/>
      </patternFill>
    </fill>
    <fill>
      <patternFill patternType="solid">
        <fgColor theme="0"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5" tint="-0.24994659260841701"/>
      </bottom>
      <diagonal/>
    </border>
    <border>
      <left style="double">
        <color theme="0"/>
      </left>
      <right/>
      <top/>
      <bottom/>
      <diagonal/>
    </border>
    <border>
      <left style="medium">
        <color theme="5" tint="-0.249977111117893"/>
      </left>
      <right/>
      <top style="medium">
        <color theme="5" tint="-0.249977111117893"/>
      </top>
      <bottom/>
      <diagonal/>
    </border>
    <border>
      <left/>
      <right/>
      <top style="medium">
        <color theme="5" tint="-0.249977111117893"/>
      </top>
      <bottom/>
      <diagonal/>
    </border>
    <border>
      <left/>
      <right style="medium">
        <color theme="5" tint="-0.249977111117893"/>
      </right>
      <top style="medium">
        <color theme="5" tint="-0.249977111117893"/>
      </top>
      <bottom/>
      <diagonal/>
    </border>
    <border>
      <left/>
      <right/>
      <top/>
      <bottom style="medium">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4506668294322"/>
      </left>
      <right/>
      <top/>
      <bottom/>
      <diagonal/>
    </border>
    <border>
      <left/>
      <right style="thin">
        <color theme="4" tint="0.39994506668294322"/>
      </right>
      <top/>
      <bottom/>
      <diagonal/>
    </border>
    <border>
      <left style="thin">
        <color theme="4" tint="0.39994506668294322"/>
      </left>
      <right/>
      <top/>
      <bottom style="thin">
        <color theme="4" tint="0.39994506668294322"/>
      </bottom>
      <diagonal/>
    </border>
    <border>
      <left/>
      <right/>
      <top/>
      <bottom style="thin">
        <color theme="4" tint="0.39994506668294322"/>
      </bottom>
      <diagonal/>
    </border>
    <border>
      <left/>
      <right/>
      <top style="thin">
        <color indexed="64"/>
      </top>
      <bottom/>
      <diagonal/>
    </border>
    <border>
      <left style="thin">
        <color theme="4" tint="0.39994506668294322"/>
      </left>
      <right/>
      <top style="thin">
        <color indexed="64"/>
      </top>
      <bottom/>
      <diagonal/>
    </border>
    <border>
      <left/>
      <right style="thin">
        <color theme="4" tint="0.39994506668294322"/>
      </right>
      <top style="thin">
        <color indexed="64"/>
      </top>
      <bottom/>
      <diagonal/>
    </border>
  </borders>
  <cellStyleXfs count="48">
    <xf numFmtId="0" fontId="0" fillId="0" borderId="0"/>
    <xf numFmtId="0" fontId="4" fillId="0" borderId="0" applyNumberFormat="0" applyFill="0" applyProtection="0">
      <alignment vertical="center"/>
    </xf>
    <xf numFmtId="0" fontId="5" fillId="0" borderId="0" applyNumberFormat="0" applyFill="0" applyProtection="0">
      <alignment horizontal="right" vertical="center" indent="1"/>
    </xf>
    <xf numFmtId="0" fontId="2" fillId="4" borderId="0" applyNumberFormat="0" applyProtection="0">
      <alignment horizontal="center" vertical="center"/>
    </xf>
    <xf numFmtId="14" fontId="1" fillId="0" borderId="0">
      <alignment horizontal="center" vertical="center"/>
    </xf>
    <xf numFmtId="0" fontId="6" fillId="0" borderId="0" applyNumberFormat="0" applyFill="0" applyProtection="0">
      <alignment horizontal="left" vertical="center"/>
    </xf>
    <xf numFmtId="167" fontId="1" fillId="0" borderId="0" applyFont="0" applyFill="0" applyBorder="0" applyProtection="0">
      <alignment horizontal="center"/>
    </xf>
    <xf numFmtId="0" fontId="1" fillId="2" borderId="1" applyNumberFormat="0" applyAlignment="0" applyProtection="0"/>
    <xf numFmtId="0" fontId="7" fillId="0" borderId="0" applyNumberFormat="0" applyFill="0" applyProtection="0">
      <alignment wrapText="1"/>
    </xf>
    <xf numFmtId="164"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2" fillId="10" borderId="7" applyNumberFormat="0" applyAlignment="0" applyProtection="0"/>
    <xf numFmtId="0" fontId="13" fillId="11" borderId="8" applyNumberFormat="0" applyAlignment="0" applyProtection="0"/>
    <xf numFmtId="0" fontId="14" fillId="11" borderId="7" applyNumberFormat="0" applyAlignment="0" applyProtection="0"/>
    <xf numFmtId="0" fontId="15" fillId="0" borderId="9" applyNumberFormat="0" applyFill="0" applyAlignment="0" applyProtection="0"/>
    <xf numFmtId="0" fontId="2" fillId="12" borderId="10" applyNumberFormat="0" applyAlignment="0" applyProtection="0"/>
    <xf numFmtId="0" fontId="16" fillId="0" borderId="0" applyNumberFormat="0" applyFill="0" applyBorder="0" applyAlignment="0" applyProtection="0"/>
    <xf numFmtId="0" fontId="1" fillId="13" borderId="11" applyNumberFormat="0" applyFont="0" applyAlignment="0" applyProtection="0"/>
    <xf numFmtId="0" fontId="17" fillId="0" borderId="12" applyNumberFormat="0" applyFill="0" applyAlignment="0" applyProtection="0"/>
    <xf numFmtId="0" fontId="3"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33">
    <xf numFmtId="0" fontId="0" fillId="0" borderId="0" xfId="0"/>
    <xf numFmtId="0" fontId="4" fillId="0" borderId="0" xfId="1">
      <alignment vertical="center"/>
    </xf>
    <xf numFmtId="0" fontId="5" fillId="0" borderId="0" xfId="2">
      <alignment horizontal="right" vertical="center" indent="1"/>
    </xf>
    <xf numFmtId="0" fontId="2" fillId="4" borderId="0" xfId="3">
      <alignment horizontal="center" vertical="center"/>
    </xf>
    <xf numFmtId="0" fontId="0" fillId="0" borderId="0" xfId="0" applyAlignment="1">
      <alignment wrapText="1"/>
    </xf>
    <xf numFmtId="0" fontId="6" fillId="0" borderId="0" xfId="5">
      <alignment horizontal="left" vertical="center"/>
    </xf>
    <xf numFmtId="0" fontId="0" fillId="0" borderId="3" xfId="0" applyBorder="1"/>
    <xf numFmtId="14" fontId="0" fillId="0" borderId="4" xfId="0" applyNumberFormat="1" applyBorder="1"/>
    <xf numFmtId="0" fontId="0" fillId="0" borderId="4" xfId="0" applyBorder="1"/>
    <xf numFmtId="0" fontId="0" fillId="0" borderId="5" xfId="0" applyBorder="1"/>
    <xf numFmtId="14" fontId="1" fillId="2" borderId="6" xfId="7" applyNumberFormat="1" applyBorder="1" applyAlignment="1">
      <alignment horizontal="center" vertical="center"/>
    </xf>
    <xf numFmtId="0" fontId="5" fillId="0" borderId="6" xfId="2" applyBorder="1">
      <alignment horizontal="right" vertical="center" indent="1"/>
    </xf>
    <xf numFmtId="0" fontId="0" fillId="0" borderId="6" xfId="0" applyBorder="1"/>
    <xf numFmtId="0" fontId="0" fillId="3" borderId="0" xfId="0" applyFill="1"/>
    <xf numFmtId="0" fontId="3" fillId="0" borderId="0" xfId="0" applyFont="1"/>
    <xf numFmtId="0" fontId="3" fillId="0" borderId="0" xfId="0" applyFont="1" applyAlignment="1">
      <alignment wrapText="1"/>
    </xf>
    <xf numFmtId="0" fontId="7" fillId="0" borderId="0" xfId="8">
      <alignment wrapText="1"/>
    </xf>
    <xf numFmtId="0" fontId="3" fillId="0" borderId="2" xfId="0" applyFont="1" applyBorder="1" applyAlignment="1">
      <alignment wrapText="1"/>
    </xf>
    <xf numFmtId="167" fontId="0" fillId="5" borderId="0" xfId="6" applyFont="1" applyFill="1" applyBorder="1">
      <alignment horizontal="center"/>
    </xf>
    <xf numFmtId="0" fontId="7" fillId="6" borderId="0" xfId="8" applyFill="1">
      <alignment wrapText="1"/>
    </xf>
    <xf numFmtId="0" fontId="0" fillId="0" borderId="17" xfId="0" applyBorder="1"/>
    <xf numFmtId="0" fontId="0" fillId="0" borderId="18" xfId="0" applyBorder="1"/>
    <xf numFmtId="0" fontId="0" fillId="0" borderId="19" xfId="0" applyBorder="1"/>
    <xf numFmtId="0" fontId="0" fillId="0" borderId="13" xfId="0" applyBorder="1" applyAlignment="1">
      <alignment horizontal="center"/>
    </xf>
    <xf numFmtId="0" fontId="0" fillId="0" borderId="14" xfId="0" applyBorder="1"/>
    <xf numFmtId="0" fontId="0" fillId="0" borderId="15" xfId="0" applyBorder="1" applyAlignment="1">
      <alignment horizontal="center"/>
    </xf>
    <xf numFmtId="14" fontId="0" fillId="0" borderId="0" xfId="4" applyFont="1">
      <alignment horizontal="center" vertical="center"/>
    </xf>
    <xf numFmtId="14" fontId="0" fillId="0" borderId="16" xfId="4" applyFont="1" applyBorder="1">
      <alignment horizontal="center" vertical="center"/>
    </xf>
    <xf numFmtId="0" fontId="18" fillId="0" borderId="0" xfId="0" applyFont="1" applyAlignment="1">
      <alignment horizontal="center" vertical="center"/>
    </xf>
    <xf numFmtId="14" fontId="0" fillId="0" borderId="0" xfId="0" applyNumberFormat="1" applyAlignment="1">
      <alignment horizontal="center"/>
    </xf>
    <xf numFmtId="14" fontId="0" fillId="0" borderId="0" xfId="4" applyFont="1" applyAlignment="1">
      <alignment horizontal="center" vertical="center"/>
    </xf>
    <xf numFmtId="14" fontId="19" fillId="0" borderId="0" xfId="0" applyNumberFormat="1" applyFont="1" applyAlignment="1">
      <alignment horizontal="center"/>
    </xf>
    <xf numFmtId="14" fontId="0" fillId="0" borderId="0" xfId="0" applyNumberFormat="1" applyAlignment="1">
      <alignment horizontal="center" vertical="center"/>
    </xf>
  </cellXfs>
  <cellStyles count="48">
    <cellStyle name="20% - Ênfase1" xfId="26" builtinId="30" customBuiltin="1"/>
    <cellStyle name="20% - Ênfase2" xfId="30" builtinId="34" customBuiltin="1"/>
    <cellStyle name="20% - Ênfase3" xfId="34" builtinId="38" customBuiltin="1"/>
    <cellStyle name="20% - Ênfase4" xfId="38" builtinId="42" customBuiltin="1"/>
    <cellStyle name="20% - Ênfase5" xfId="7" builtinId="46" customBuiltin="1"/>
    <cellStyle name="20% - Ênfase6" xfId="45" builtinId="50" customBuiltin="1"/>
    <cellStyle name="40% - Ênfase1" xfId="27" builtinId="31" customBuiltin="1"/>
    <cellStyle name="40% - Ênfase2" xfId="31" builtinId="35" customBuiltin="1"/>
    <cellStyle name="40% - Ênfase3" xfId="35" builtinId="39" customBuiltin="1"/>
    <cellStyle name="40% - Ênfase4" xfId="39" builtinId="43" customBuiltin="1"/>
    <cellStyle name="40% - Ênfase5" xfId="42" builtinId="47" customBuiltin="1"/>
    <cellStyle name="40% - Ênfase6" xfId="46" builtinId="51" customBuiltin="1"/>
    <cellStyle name="60% - Ênfase1" xfId="28" builtinId="32" customBuiltin="1"/>
    <cellStyle name="60% - Ênfase2" xfId="32" builtinId="36" customBuiltin="1"/>
    <cellStyle name="60% - Ênfase3" xfId="36" builtinId="40" customBuiltin="1"/>
    <cellStyle name="60% - Ênfase4" xfId="40" builtinId="44" customBuiltin="1"/>
    <cellStyle name="60% - Ênfase5" xfId="43" builtinId="48" customBuiltin="1"/>
    <cellStyle name="60% - Ênfase6" xfId="47" builtinId="52" customBuiltin="1"/>
    <cellStyle name="Bom" xfId="14" builtinId="26" customBuiltin="1"/>
    <cellStyle name="Cálculo" xfId="19" builtinId="22" customBuiltin="1"/>
    <cellStyle name="Célula de Verificação" xfId="21" builtinId="23" customBuiltin="1"/>
    <cellStyle name="Célula Vinculada" xfId="20" builtinId="24" customBuiltin="1"/>
    <cellStyle name="Data" xfId="4" xr:uid="{A5654282-6065-4D12-BA7A-82AAEC707206}"/>
    <cellStyle name="Ênfase1" xfId="25" builtinId="29" customBuiltin="1"/>
    <cellStyle name="Ênfase2" xfId="29" builtinId="33" customBuiltin="1"/>
    <cellStyle name="Ênfase3" xfId="33" builtinId="37" customBuiltin="1"/>
    <cellStyle name="Ênfase4" xfId="37" builtinId="41" customBuiltin="1"/>
    <cellStyle name="Ênfase5" xfId="41" builtinId="45" customBuiltin="1"/>
    <cellStyle name="Ênfase6" xfId="44" builtinId="49" customBuiltin="1"/>
    <cellStyle name="Entrada" xfId="17" builtinId="20" customBuiltin="1"/>
    <cellStyle name="Moeda" xfId="10" builtinId="4" customBuiltin="1"/>
    <cellStyle name="Moeda [0]" xfId="11" builtinId="7" customBuiltin="1"/>
    <cellStyle name="Neutro" xfId="16" builtinId="28" customBuiltin="1"/>
    <cellStyle name="Normal" xfId="0" builtinId="0" customBuiltin="1"/>
    <cellStyle name="Nota" xfId="23" builtinId="10" customBuiltin="1"/>
    <cellStyle name="Porcentagem" xfId="12" builtinId="5" customBuiltin="1"/>
    <cellStyle name="Ruim" xfId="15" builtinId="27" customBuiltin="1"/>
    <cellStyle name="Saída" xfId="18" builtinId="21" customBuiltin="1"/>
    <cellStyle name="Separador de milhares [0]" xfId="9" builtinId="6" customBuiltin="1"/>
    <cellStyle name="Texto de Aviso" xfId="22" builtinId="11" customBuiltin="1"/>
    <cellStyle name="Texto Explicativo" xfId="8" builtinId="53" customBuiltin="1"/>
    <cellStyle name="Título" xfId="13" builtinId="15" customBuiltin="1"/>
    <cellStyle name="Título 1" xfId="1" builtinId="16" customBuiltin="1"/>
    <cellStyle name="Título 2" xfId="2" builtinId="17" customBuiltin="1"/>
    <cellStyle name="Título 3" xfId="3" builtinId="18" customBuiltin="1"/>
    <cellStyle name="Título 4" xfId="5" builtinId="19" customBuiltin="1"/>
    <cellStyle name="Total" xfId="24" builtinId="25" customBuiltin="1"/>
    <cellStyle name="Vírgula" xfId="6" builtinId="3" customBuiltin="1"/>
  </cellStyles>
  <dxfs count="21">
    <dxf>
      <border diagonalUp="0" diagonalDown="0" outline="0">
        <left/>
        <right style="medium">
          <color theme="5" tint="-0.249977111117893"/>
        </right>
        <top/>
        <bottom/>
      </border>
    </dxf>
    <dxf>
      <numFmt numFmtId="0" formatCode="General"/>
      <border diagonalUp="0" diagonalDown="0">
        <left/>
        <right style="medium">
          <color theme="5" tint="-0.249977111117893"/>
        </right>
        <top/>
        <bottom/>
      </border>
    </dxf>
    <dxf>
      <numFmt numFmtId="0" formatCode="General"/>
    </dxf>
    <dxf>
      <numFmt numFmtId="19" formatCode="dd/mm/yyyy"/>
    </dxf>
    <dxf>
      <border diagonalUp="0" diagonalDown="0" outline="0">
        <left style="medium">
          <color theme="5" tint="-0.249977111117893"/>
        </left>
        <right/>
        <top/>
        <bottom/>
      </border>
    </dxf>
    <dxf>
      <numFmt numFmtId="0" formatCode="General"/>
      <border diagonalUp="0" diagonalDown="0">
        <left style="medium">
          <color theme="5" tint="-0.249977111117893"/>
        </left>
        <right/>
        <top/>
        <bottom/>
        <vertical/>
        <horizontal/>
      </border>
    </dxf>
    <dxf>
      <border outline="0">
        <bottom style="medium">
          <color theme="5" tint="-0.249977111117893"/>
        </bottom>
      </border>
    </dxf>
    <dxf>
      <numFmt numFmtId="0" formatCode="General"/>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dxf>
    <dxf>
      <numFmt numFmtId="0" formatCode="General"/>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dxf>
    <dxf>
      <font>
        <b val="0"/>
        <i val="0"/>
        <strike val="0"/>
        <condense val="0"/>
        <extend val="0"/>
        <outline val="0"/>
        <shadow val="0"/>
        <u val="none"/>
        <vertAlign val="baseline"/>
        <sz val="11"/>
        <color theme="1"/>
        <name val="Calibri"/>
        <family val="2"/>
        <scheme val="minor"/>
      </font>
      <border diagonalUp="0" diagonalDown="0" outline="0">
        <left/>
        <right style="thin">
          <color theme="4" tint="0.39994506668294322"/>
        </right>
        <top style="thin">
          <color theme="4" tint="0.39991454817346722"/>
        </top>
        <bottom/>
      </border>
    </dxf>
    <dxf>
      <font>
        <strike val="0"/>
        <outline val="0"/>
        <shadow val="0"/>
        <u val="none"/>
        <vertAlign val="baseline"/>
        <sz val="11"/>
        <color theme="1"/>
        <name val="Calibri"/>
        <family val="2"/>
        <scheme val="minor"/>
      </font>
      <border diagonalUp="0" diagonalDown="0" outline="0">
        <left/>
        <right style="thin">
          <color theme="4" tint="0.39994506668294322"/>
        </right>
        <top/>
        <bottom/>
      </border>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strike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strike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theme="4" tint="0.39994506668294322"/>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theme="4" tint="0.39994506668294322"/>
        </left>
        <right/>
        <top/>
        <bottom/>
      </border>
    </dxf>
    <dxf>
      <fill>
        <patternFill patternType="solid">
          <fgColor theme="4" tint="0.79995117038483843"/>
          <bgColor theme="4" tint="0.79998168889431442"/>
        </patternFill>
      </fill>
    </dxf>
    <dxf>
      <font>
        <b/>
        <color theme="0"/>
      </font>
      <fill>
        <patternFill patternType="solid">
          <fgColor theme="4"/>
          <bgColor theme="4" tint="-0.499984740745262"/>
        </patternFill>
      </fill>
    </dxf>
  </dxfs>
  <tableStyles count="1" defaultTableStyle="TableStyleMedium2" defaultPivotStyle="PivotStyleLight16">
    <tableStyle name="Estilo de tabela do Gráfico de Gantt" pivot="0" count="2" xr9:uid="{D7A9D309-76D4-47FD-AAFA-79E72526BC00}">
      <tableStyleElement type="headerRow" dxfId="20"/>
      <tableStyleElement type="first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'Dados do gráf. dinâmico oculta'!$C$5</c:f>
              <c:strCache>
                <c:ptCount val="1"/>
                <c:pt idx="0">
                  <c:v>data</c:v>
                </c:pt>
              </c:strCache>
            </c:strRef>
          </c:tx>
          <c:spPr>
            <a:noFill/>
            <a:ln>
              <a:noFill/>
            </a:ln>
            <a:effectLst/>
          </c:spPr>
          <c:invertIfNegative val="0"/>
          <c:cat>
            <c:strRef>
              <c:f>'Dados do gráf. dinâmico oculta'!$B$6:$B$10</c:f>
              <c:strCache>
                <c:ptCount val="5"/>
                <c:pt idx="0">
                  <c:v>Tela de cadastro</c:v>
                </c:pt>
                <c:pt idx="1">
                  <c:v>Interface WEB</c:v>
                </c:pt>
                <c:pt idx="2">
                  <c:v>2CRUD(Spring + ORM)</c:v>
                </c:pt>
                <c:pt idx="3">
                  <c:v>Planilha de arquitetura</c:v>
                </c:pt>
                <c:pt idx="4">
                  <c:v>teste</c:v>
                </c:pt>
              </c:strCache>
            </c:strRef>
          </c:cat>
          <c:val>
            <c:numRef>
              <c:f>'Dados do gráf. dinâmico oculta'!$C$6:$C$10</c:f>
              <c:numCache>
                <c:formatCode>m/d/yyyy</c:formatCode>
                <c:ptCount val="5"/>
                <c:pt idx="0">
                  <c:v>44646</c:v>
                </c:pt>
                <c:pt idx="1">
                  <c:v>44649</c:v>
                </c:pt>
                <c:pt idx="2">
                  <c:v>44646</c:v>
                </c:pt>
                <c:pt idx="3">
                  <c:v>44649</c:v>
                </c:pt>
                <c:pt idx="4">
                  <c:v>44657</c:v>
                </c:pt>
              </c:numCache>
            </c:numRef>
          </c:val>
          <c:extLst>
            <c:ext xmlns:c16="http://schemas.microsoft.com/office/drawing/2014/chart" uri="{C3380CC4-5D6E-409C-BE32-E72D297353CC}">
              <c16:uniqueId val="{00000000-5066-4237-8C26-8D976BA022B1}"/>
            </c:ext>
          </c:extLst>
        </c:ser>
        <c:ser>
          <c:idx val="1"/>
          <c:order val="1"/>
          <c:tx>
            <c:strRef>
              <c:f>'Dados do gráf. dinâmico oculta'!$E$5</c:f>
              <c:strCache>
                <c:ptCount val="1"/>
                <c:pt idx="0">
                  <c:v>duração</c:v>
                </c:pt>
              </c:strCache>
            </c:strRef>
          </c:tx>
          <c:spPr>
            <a:solidFill>
              <a:srgbClr val="8EA9DB"/>
            </a:solidFill>
            <a:ln>
              <a:noFill/>
            </a:ln>
            <a:effectLst/>
          </c:spPr>
          <c:invertIfNegative val="0"/>
          <c:cat>
            <c:strRef>
              <c:f>'Dados do gráf. dinâmico oculta'!$B$6:$B$10</c:f>
              <c:strCache>
                <c:ptCount val="5"/>
                <c:pt idx="0">
                  <c:v>Tela de cadastro</c:v>
                </c:pt>
                <c:pt idx="1">
                  <c:v>Interface WEB</c:v>
                </c:pt>
                <c:pt idx="2">
                  <c:v>2CRUD(Spring + ORM)</c:v>
                </c:pt>
                <c:pt idx="3">
                  <c:v>Planilha de arquitetura</c:v>
                </c:pt>
                <c:pt idx="4">
                  <c:v>teste</c:v>
                </c:pt>
              </c:strCache>
            </c:strRef>
          </c:cat>
          <c:val>
            <c:numRef>
              <c:f>'Dados do gráf. dinâmico oculta'!$E$6:$E$10</c:f>
              <c:numCache>
                <c:formatCode>General</c:formatCode>
                <c:ptCount val="5"/>
                <c:pt idx="0">
                  <c:v>11</c:v>
                </c:pt>
                <c:pt idx="1">
                  <c:v>4</c:v>
                </c:pt>
                <c:pt idx="2">
                  <c:v>13</c:v>
                </c:pt>
                <c:pt idx="3">
                  <c:v>14</c:v>
                </c:pt>
                <c:pt idx="4">
                  <c:v>26</c:v>
                </c:pt>
              </c:numCache>
            </c:numRef>
          </c:val>
          <c:extLst>
            <c:ext xmlns:c16="http://schemas.microsoft.com/office/drawing/2014/chart" uri="{C3380CC4-5D6E-409C-BE32-E72D297353CC}">
              <c16:uniqueId val="{00000006-5066-4237-8C26-8D976BA022B1}"/>
            </c:ext>
          </c:extLst>
        </c:ser>
        <c:dLbls>
          <c:showLegendKey val="0"/>
          <c:showVal val="0"/>
          <c:showCatName val="0"/>
          <c:showSerName val="0"/>
          <c:showPercent val="0"/>
          <c:showBubbleSize val="0"/>
        </c:dLbls>
        <c:gapWidth val="150"/>
        <c:overlap val="100"/>
        <c:axId val="746877856"/>
        <c:axId val="746878512"/>
      </c:barChart>
      <c:catAx>
        <c:axId val="746877856"/>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pt-BR"/>
          </a:p>
        </c:txPr>
        <c:crossAx val="746878512"/>
        <c:crosses val="autoZero"/>
        <c:auto val="1"/>
        <c:lblAlgn val="ctr"/>
        <c:lblOffset val="100"/>
        <c:noMultiLvlLbl val="0"/>
      </c:catAx>
      <c:valAx>
        <c:axId val="746878512"/>
        <c:scaling>
          <c:orientation val="minMax"/>
        </c:scaling>
        <c:delete val="0"/>
        <c:axPos val="t"/>
        <c:majorGridlines>
          <c:spPr>
            <a:ln w="9525" cap="flat" cmpd="sng" algn="ctr">
              <a:solidFill>
                <a:schemeClr val="tx1">
                  <a:lumMod val="15000"/>
                  <a:lumOff val="85000"/>
                </a:schemeClr>
              </a:solidFill>
              <a:round/>
            </a:ln>
            <a:effectLst/>
          </c:spPr>
        </c:majorGridlines>
        <c:numFmt formatCode="[$-416]mmm\-yy;@" sourceLinked="0"/>
        <c:majorTickMark val="none"/>
        <c:minorTickMark val="none"/>
        <c:tickLblPos val="low"/>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pt-BR"/>
          </a:p>
        </c:txPr>
        <c:crossAx val="74687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1</xdr:row>
      <xdr:rowOff>19050</xdr:rowOff>
    </xdr:from>
    <xdr:to>
      <xdr:col>16</xdr:col>
      <xdr:colOff>0</xdr:colOff>
      <xdr:row>30</xdr:row>
      <xdr:rowOff>161925</xdr:rowOff>
    </xdr:to>
    <xdr:graphicFrame macro="">
      <xdr:nvGraphicFramePr>
        <xdr:cNvPr id="2" name="Gráfico de Gantt" descr="Gráfico de Gantt com uma linha do tempo de data">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1F6C39-7593-48A4-A1D2-A0D26E951BF8}" name="Marcos" displayName="Marcos" ref="B5:G21">
  <autoFilter ref="B5:G21" xr:uid="{951635E4-FCFF-47B1-A6C6-5C24ECDE9A5A}"/>
  <sortState xmlns:xlrd2="http://schemas.microsoft.com/office/spreadsheetml/2017/richdata2" ref="B6:G21">
    <sortCondition ref="C6:C21"/>
    <sortCondition ref="D6:D21"/>
  </sortState>
  <tableColumns count="6">
    <tableColumn id="12" xr3:uid="{417148D6-7A28-40C6-80F2-B6C648F24A03}" name="Posição" totalsRowLabel="Total" dataDxfId="18" totalsRowDxfId="17"/>
    <tableColumn id="2" xr3:uid="{0B09DBBE-2FBF-46E2-8C69-E2CFCC08C5F9}" name="Data de Início" dataDxfId="16" totalsRowDxfId="15" dataCellStyle="Data"/>
    <tableColumn id="3" xr3:uid="{5169FF04-1487-4814-B98C-C577FE120139}" name="Data de Término" dataDxfId="14" totalsRowDxfId="13" dataCellStyle="Data"/>
    <tableColumn id="10" xr3:uid="{DBA6C66F-3413-4788-966C-44D320586126}" name="Marco/Atividade" dataDxfId="12" totalsRowDxfId="11">
      <calculatedColumnFormula>"Atividade"&amp;" "&amp;ROW($A1)</calculatedColumnFormula>
    </tableColumn>
    <tableColumn id="11" xr3:uid="{31798575-BD57-466D-AC99-9EF7707B63C7}" name="Início do dia" dataDxfId="10" totalsRowDxfId="9">
      <calculatedColumnFormula>IFERROR(IF(OR(LEN(Marcos[[#This Row],[Data de Início]])=0,LEN(Marcos[[#This Row],[Data de Término]])=0),"",INT(C6)-INT($C$6)),"")</calculatedColumnFormula>
    </tableColumn>
    <tableColumn id="8" xr3:uid="{A36515AD-389B-4321-BB8D-89BAC7740995}" name="Duração da tarefa" totalsRowFunction="count" dataDxfId="8" totalsRowDxfId="7">
      <calculatedColumnFormula>IFERROR(IF(Marcos[[#This Row],[Início do dia]]=0,DATEDIF(Marcos[[#This Row],[Data de Início]],Marcos[[#This Row],[Data de Término]],"d")+1,IF(LEN(Marcos[[#This Row],[Início do dia]])=0,"",DATEDIF(Marcos[[#This Row],[Data de Início]],Marcos[[#This Row],[Data de Término]],"d")+1)),0)</calculatedColumnFormula>
    </tableColumn>
  </tableColumns>
  <tableStyleInfo name="Estilo de tabela do Gráfico de Gantt" showFirstColumn="1" showLastColumn="0" showRowStripes="1" showColumnStripes="0"/>
  <extLst>
    <ext xmlns:x14="http://schemas.microsoft.com/office/spreadsheetml/2009/9/main" uri="{504A1905-F514-4f6f-8877-14C23A59335A}">
      <x14:table altTextSummary="Insira atividades e tarefas de marcos nesta tabela. Insira a data de início, a data de término e marco/atividade. Posição, Iniciar no Dia e Duração da Tarefa são usados para gráficos. Não exclua ou modifique essas colunas ou o gráfico não funcionará mais.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9238B8-7B36-4150-AB60-309683693954}" name="DynamicData" displayName="DynamicData" ref="B5:E10" tableBorderDxfId="6">
  <autoFilter ref="B5:E10" xr:uid="{1E53AE3B-B95A-4BA4-940B-6E408D35B4AD}">
    <filterColumn colId="0" hiddenButton="1"/>
    <filterColumn colId="1" hiddenButton="1"/>
    <filterColumn colId="2" hiddenButton="1"/>
    <filterColumn colId="3" hiddenButton="1"/>
  </autoFilter>
  <tableColumns count="4">
    <tableColumn id="1" xr3:uid="{D75F8E51-B33E-49A6-911D-57AEC59F5557}" name="marco" totalsRowLabel="Total" dataDxfId="5" totalsRowDxfId="4">
      <calculatedColumnFormula>IFERROR(IF(LEN(OFFSET('Controlador de Projetos'!$E6,Rolagem,0,1,1))=0,"",INDEX(Marcos[],'Controlador de Projetos'!$B6+Rolagem,4)),"")</calculatedColumnFormula>
    </tableColumn>
    <tableColumn id="2" xr3:uid="{24BD43CB-1C65-4F2C-BE9D-D5C601681B07}" name="data" dataDxfId="3">
      <calculatedColumnFormula>IFERROR(IF(LEN(OFFSET('Controlador de Projetos'!$C6,Rolagem,0,1,1))=0,Data_de_término,INDEX(Marcos[],'Controlador de Projetos'!$B6+Rolagem,2)),"")</calculatedColumnFormula>
    </tableColumn>
    <tableColumn id="3" xr3:uid="{1391FB0D-B504-4322-B211-D2B787F64A2D}" name="Início do dia" dataDxfId="2">
      <calculatedColumnFormula>IFERROR(IF(LEN(OFFSET('Controlador de Projetos'!$F6,Rolagem,0,1,1))=0,"",INDEX(Marcos[],'Controlador de Projetos'!$B6+Rolagem,5)),"")</calculatedColumnFormula>
    </tableColumn>
    <tableColumn id="4" xr3:uid="{21D31F93-1DE3-4841-8614-466E50A648E8}" name="duração" totalsRowFunction="sum" dataDxfId="1" totalsRowDxfId="0">
      <calculatedColumnFormula>IFERROR(IF(LEN(OFFSET('Controlador de Projetos'!$G6,Rolagem,0,1,1))=0,"",INDEX(Marcos[],'Controlador de Projetos'!$B6+Rolagem,6)),"")</calculatedColumnFormula>
    </tableColumn>
  </tableColumns>
  <tableStyleInfo name="TableStyleLight1" showFirstColumn="1" showLastColumn="0" showRowStripes="1" showColumnStripes="0"/>
  <extLst>
    <ext xmlns:x14="http://schemas.microsoft.com/office/spreadsheetml/2009/9/main" uri="{504A1905-F514-4f6f-8877-14C23A59335A}">
      <x14:table altTextSummary="Crie um gráfico de até 5 marcos por vez nesta tabela._x000d__x000a_ NÃO exclua ou modifique células nesta tabela ou o mecanismo de gráficos será interrompido. "/>
    </ext>
  </extLst>
</table>
</file>

<file path=xl/theme/theme1.xml><?xml version="1.0" encoding="utf-8"?>
<a:theme xmlns:a="http://schemas.openxmlformats.org/drawingml/2006/main" name="Attitude">
  <a:themeElements>
    <a:clrScheme name="Custom 1">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469802"/>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7183C-14AC-4614-B363-EEC9DB69300C}">
  <sheetPr>
    <pageSetUpPr fitToPage="1"/>
  </sheetPr>
  <dimension ref="A1:G22"/>
  <sheetViews>
    <sheetView showGridLines="0" topLeftCell="A10" zoomScaleNormal="100" workbookViewId="0">
      <selection activeCell="D25" sqref="D25"/>
    </sheetView>
  </sheetViews>
  <sheetFormatPr defaultRowHeight="15" x14ac:dyDescent="0.25"/>
  <cols>
    <col min="1" max="1" width="2.7109375" style="14" customWidth="1"/>
    <col min="2" max="2" width="11.5703125" customWidth="1"/>
    <col min="3" max="3" width="20.140625" customWidth="1"/>
    <col min="4" max="4" width="18" bestFit="1" customWidth="1"/>
    <col min="5" max="5" width="28.28515625" customWidth="1"/>
    <col min="6" max="6" width="5.85546875" hidden="1" customWidth="1"/>
    <col min="7" max="7" width="13.85546875" hidden="1" customWidth="1"/>
    <col min="8" max="8" width="3.5703125" customWidth="1"/>
  </cols>
  <sheetData>
    <row r="1" spans="1:7" ht="50.1" customHeight="1" x14ac:dyDescent="0.25">
      <c r="A1" s="17" t="s">
        <v>0</v>
      </c>
      <c r="B1" s="1" t="s">
        <v>1</v>
      </c>
    </row>
    <row r="2" spans="1:7" ht="30" customHeight="1" thickBot="1" x14ac:dyDescent="0.3">
      <c r="A2" s="14" t="s">
        <v>2</v>
      </c>
      <c r="C2" s="2" t="s">
        <v>3</v>
      </c>
      <c r="D2" s="10">
        <f ca="1">IFERROR(IF(MIN(Marcos[Data de Início])=0,TODAY(),MIN(Marcos[Data de Início])),TODAY())</f>
        <v>44646</v>
      </c>
    </row>
    <row r="3" spans="1:7" ht="30" customHeight="1" thickBot="1" x14ac:dyDescent="0.3">
      <c r="A3" s="14" t="s">
        <v>4</v>
      </c>
      <c r="C3" s="11" t="s">
        <v>5</v>
      </c>
      <c r="D3" s="10">
        <f ca="1">IFERROR(IF(MAX(Marcos[Data de Término])=0,TODAY(),MAX(Marcos[Data de Término])),TODAY())</f>
        <v>44682</v>
      </c>
      <c r="E3" s="12"/>
    </row>
    <row r="4" spans="1:7" ht="105" customHeight="1" x14ac:dyDescent="0.25">
      <c r="A4" s="14" t="s">
        <v>6</v>
      </c>
      <c r="B4" s="16" t="s">
        <v>7</v>
      </c>
      <c r="C4" s="16" t="s">
        <v>8</v>
      </c>
      <c r="D4" s="16" t="s">
        <v>9</v>
      </c>
      <c r="E4" s="16" t="s">
        <v>10</v>
      </c>
      <c r="F4" s="19" t="s">
        <v>11</v>
      </c>
      <c r="G4" s="19" t="s">
        <v>12</v>
      </c>
    </row>
    <row r="5" spans="1:7" ht="15" customHeight="1" x14ac:dyDescent="0.25">
      <c r="A5" s="15" t="s">
        <v>13</v>
      </c>
      <c r="B5" s="21" t="s">
        <v>14</v>
      </c>
      <c r="C5" s="20" t="s">
        <v>15</v>
      </c>
      <c r="D5" s="20" t="s">
        <v>16</v>
      </c>
      <c r="E5" s="22" t="s">
        <v>17</v>
      </c>
      <c r="F5" t="s">
        <v>18</v>
      </c>
      <c r="G5" t="s">
        <v>19</v>
      </c>
    </row>
    <row r="6" spans="1:7" x14ac:dyDescent="0.25">
      <c r="B6" s="23">
        <v>1</v>
      </c>
      <c r="C6" s="29">
        <v>44646</v>
      </c>
      <c r="D6" s="30">
        <f>Marcos[[#This Row],[Data de Início]]+30</f>
        <v>44676</v>
      </c>
      <c r="E6" s="24" t="s">
        <v>20</v>
      </c>
      <c r="F6" s="18">
        <f>IFERROR(IF(OR(LEN(Marcos[[#This Row],[Data de Início]])=0,LEN(Marcos[[#This Row],[Data de Término]])=0),"",INT(C6)-INT($C$6)),"")</f>
        <v>0</v>
      </c>
      <c r="G6" s="18">
        <v>30</v>
      </c>
    </row>
    <row r="7" spans="1:7" x14ac:dyDescent="0.25">
      <c r="B7" s="23">
        <v>2</v>
      </c>
      <c r="C7" s="31">
        <v>44646</v>
      </c>
      <c r="D7" s="32">
        <f>SUM(B7+C7)</f>
        <v>44648</v>
      </c>
      <c r="E7" t="s">
        <v>21</v>
      </c>
      <c r="F7" s="18">
        <f>IFERROR(IF(OR(LEN(Marcos[[#This Row],[Data de Início]])=0,LEN(Marcos[[#This Row],[Data de Término]])=0),"",INT(C7)-INT($C$6)),"")</f>
        <v>0</v>
      </c>
      <c r="G7" s="18">
        <v>3</v>
      </c>
    </row>
    <row r="8" spans="1:7" x14ac:dyDescent="0.25">
      <c r="B8" s="23">
        <v>3</v>
      </c>
      <c r="C8" s="31">
        <v>44646</v>
      </c>
      <c r="D8" s="32">
        <f>SUM(B8+C8)</f>
        <v>44649</v>
      </c>
      <c r="E8" t="s">
        <v>22</v>
      </c>
      <c r="F8" s="18">
        <f>IFERROR(IF(OR(LEN(Marcos[[#This Row],[Data de Início]])=0,LEN(Marcos[[#This Row],[Data de Término]])=0),"",INT(C8)-INT($C$6)),"")</f>
        <v>0</v>
      </c>
      <c r="G8" s="18">
        <f>IFERROR(IF(Marcos[[#This Row],[Início do dia]]=0,DATEDIF(Marcos[[#This Row],[Data de Início]],Marcos[[#This Row],[Data de Término]],"d")+1,IF(LEN(Marcos[[#This Row],[Início do dia]])=0,"",DATEDIF(Marcos[[#This Row],[Data de Início]],Marcos[[#This Row],[Data de Término]],"d")+1)),0)</f>
        <v>4</v>
      </c>
    </row>
    <row r="9" spans="1:7" x14ac:dyDescent="0.25">
      <c r="B9" s="23">
        <v>4</v>
      </c>
      <c r="C9" s="31">
        <v>44646</v>
      </c>
      <c r="D9" s="32">
        <f>SUM(B9:C9)</f>
        <v>44650</v>
      </c>
      <c r="E9" t="s">
        <v>23</v>
      </c>
      <c r="F9" s="18">
        <f>IFERROR(IF(OR(LEN(Marcos[[#This Row],[Data de Início]])=0,LEN(Marcos[[#This Row],[Data de Término]])=0),"",INT(C9)-INT($C$6)),"")</f>
        <v>0</v>
      </c>
      <c r="G9" s="18">
        <f>IFERROR(IF(Marcos[[#This Row],[Início do dia]]=0,DATEDIF(Marcos[[#This Row],[Data de Início]],Marcos[[#This Row],[Data de Término]],"d")+1,IF(LEN(Marcos[[#This Row],[Início do dia]])=0,"",DATEDIF(Marcos[[#This Row],[Data de Início]],Marcos[[#This Row],[Data de Término]],"d")+1)),0)</f>
        <v>5</v>
      </c>
    </row>
    <row r="10" spans="1:7" x14ac:dyDescent="0.25">
      <c r="B10" s="23">
        <v>5</v>
      </c>
      <c r="C10" s="31">
        <v>44646</v>
      </c>
      <c r="D10" s="32">
        <f>SUM(B10+C10)</f>
        <v>44651</v>
      </c>
      <c r="E10" t="s">
        <v>24</v>
      </c>
      <c r="F10" s="18">
        <v>0</v>
      </c>
      <c r="G10" s="18">
        <f>IFERROR(IF(Marcos[[#This Row],[Início do dia]]=0,DATEDIF(Marcos[[#This Row],[Data de Início]],Marcos[[#This Row],[Data de Término]],"d")+1,IF(LEN(Marcos[[#This Row],[Início do dia]])=0,"",DATEDIF(Marcos[[#This Row],[Data de Início]],Marcos[[#This Row],[Data de Término]],"d")+1)),0)</f>
        <v>6</v>
      </c>
    </row>
    <row r="11" spans="1:7" x14ac:dyDescent="0.25">
      <c r="B11" s="23">
        <v>6</v>
      </c>
      <c r="C11" s="31">
        <v>44646</v>
      </c>
      <c r="D11" s="32">
        <f t="shared" ref="D11:D18" si="0">SUM(B11+C11)</f>
        <v>44652</v>
      </c>
      <c r="E11" t="s">
        <v>25</v>
      </c>
      <c r="F11" s="18">
        <v>0</v>
      </c>
      <c r="G11" s="18">
        <f>IFERROR(IF(Marcos[[#This Row],[Início do dia]]=0,DATEDIF(Marcos[[#This Row],[Data de Início]],Marcos[[#This Row],[Data de Término]],"d")+1,IF(LEN(Marcos[[#This Row],[Início do dia]])=0,"",DATEDIF(Marcos[[#This Row],[Data de Início]],Marcos[[#This Row],[Data de Término]],"d")+1)),0)</f>
        <v>7</v>
      </c>
    </row>
    <row r="12" spans="1:7" x14ac:dyDescent="0.25">
      <c r="B12" s="23">
        <v>7</v>
      </c>
      <c r="C12" s="31">
        <v>44646</v>
      </c>
      <c r="D12" s="32">
        <f t="shared" si="0"/>
        <v>44653</v>
      </c>
      <c r="E12" t="s">
        <v>26</v>
      </c>
      <c r="F12" s="18">
        <f>IFERROR(IF(OR(LEN(Marcos[[#This Row],[Data de Início]])=0,LEN(Marcos[[#This Row],[Data de Término]])=0),"",INT(C12)-INT($C$6)),"")</f>
        <v>0</v>
      </c>
      <c r="G12" s="18">
        <f>IFERROR(IF(Marcos[[#This Row],[Início do dia]]=0,DATEDIF(Marcos[[#This Row],[Data de Início]],Marcos[[#This Row],[Data de Término]],"d")+1,IF(LEN(Marcos[[#This Row],[Início do dia]])=0,"",DATEDIF(Marcos[[#This Row],[Data de Início]],Marcos[[#This Row],[Data de Término]],"d")+1)),0)</f>
        <v>8</v>
      </c>
    </row>
    <row r="13" spans="1:7" x14ac:dyDescent="0.25">
      <c r="B13" s="23">
        <v>8</v>
      </c>
      <c r="C13" s="31">
        <v>44646</v>
      </c>
      <c r="D13" s="32">
        <f t="shared" si="0"/>
        <v>44654</v>
      </c>
      <c r="E13" t="s">
        <v>27</v>
      </c>
      <c r="F13" s="18">
        <f>IFERROR(IF(OR(LEN(Marcos[[#This Row],[Data de Início]])=0,LEN(Marcos[[#This Row],[Data de Término]])=0),"",INT(C13)-INT($C$6)),"")</f>
        <v>0</v>
      </c>
      <c r="G13" s="18">
        <f>IFERROR(IF(Marcos[[#This Row],[Início do dia]]=0,DATEDIF(Marcos[[#This Row],[Data de Início]],Marcos[[#This Row],[Data de Término]],"d")+1,IF(LEN(Marcos[[#This Row],[Início do dia]])=0,"",DATEDIF(Marcos[[#This Row],[Data de Início]],Marcos[[#This Row],[Data de Término]],"d")+1)),0)</f>
        <v>9</v>
      </c>
    </row>
    <row r="14" spans="1:7" x14ac:dyDescent="0.25">
      <c r="B14" s="23">
        <v>9</v>
      </c>
      <c r="C14" s="31">
        <v>44646</v>
      </c>
      <c r="D14" s="32">
        <f t="shared" si="0"/>
        <v>44655</v>
      </c>
      <c r="E14" t="s">
        <v>28</v>
      </c>
      <c r="F14" s="18">
        <f>IFERROR(IF(OR(LEN(Marcos[[#This Row],[Data de Início]])=0,LEN(Marcos[[#This Row],[Data de Término]])=0),"",INT(C14)-INT($C$6)),"")</f>
        <v>0</v>
      </c>
      <c r="G14" s="18">
        <f>IFERROR(IF(Marcos[[#This Row],[Início do dia]]=0,DATEDIF(Marcos[[#This Row],[Data de Início]],Marcos[[#This Row],[Data de Término]],"d")+1,IF(LEN(Marcos[[#This Row],[Início do dia]])=0,"",DATEDIF(Marcos[[#This Row],[Data de Início]],Marcos[[#This Row],[Data de Término]],"d")+1)),0)</f>
        <v>10</v>
      </c>
    </row>
    <row r="15" spans="1:7" x14ac:dyDescent="0.25">
      <c r="B15" s="23">
        <v>10</v>
      </c>
      <c r="C15" s="31">
        <v>44646</v>
      </c>
      <c r="D15" s="32">
        <f t="shared" si="0"/>
        <v>44656</v>
      </c>
      <c r="E15" t="s">
        <v>29</v>
      </c>
      <c r="F15" s="18">
        <f>IFERROR(IF(OR(LEN(Marcos[[#This Row],[Data de Início]])=0,LEN(Marcos[[#This Row],[Data de Término]])=0),"",INT(C15)-INT($C$6)),"")</f>
        <v>0</v>
      </c>
      <c r="G15" s="18">
        <f>IFERROR(IF(Marcos[[#This Row],[Início do dia]]=0,DATEDIF(Marcos[[#This Row],[Data de Início]],Marcos[[#This Row],[Data de Término]],"d")+1,IF(LEN(Marcos[[#This Row],[Início do dia]])=0,"",DATEDIF(Marcos[[#This Row],[Data de Início]],Marcos[[#This Row],[Data de Término]],"d")+1)),0)</f>
        <v>11</v>
      </c>
    </row>
    <row r="16" spans="1:7" x14ac:dyDescent="0.25">
      <c r="B16" s="23">
        <v>11</v>
      </c>
      <c r="C16" s="31">
        <v>44649</v>
      </c>
      <c r="D16" s="32">
        <f t="shared" si="0"/>
        <v>44660</v>
      </c>
      <c r="E16" t="s">
        <v>30</v>
      </c>
      <c r="F16" s="18">
        <f>IFERROR(IF(OR(LEN(Marcos[[#This Row],[Data de Início]])=0,LEN(Marcos[[#This Row],[Data de Término]])=0),"",INT(C16)-INT($C$6)),"")</f>
        <v>3</v>
      </c>
      <c r="G16" s="18">
        <v>4</v>
      </c>
    </row>
    <row r="17" spans="1:7" x14ac:dyDescent="0.25">
      <c r="B17" s="23">
        <v>12</v>
      </c>
      <c r="C17" s="31">
        <v>44646</v>
      </c>
      <c r="D17" s="32">
        <f t="shared" si="0"/>
        <v>44658</v>
      </c>
      <c r="E17" t="s">
        <v>31</v>
      </c>
      <c r="F17" s="18">
        <f>IFERROR(IF(OR(LEN(Marcos[[#This Row],[Data de Início]])=0,LEN(Marcos[[#This Row],[Data de Término]])=0),"",INT(C17)-INT($C$6)),"")</f>
        <v>0</v>
      </c>
      <c r="G17" s="18">
        <f>IFERROR(IF(Marcos[[#This Row],[Início do dia]]=0,DATEDIF(Marcos[[#This Row],[Data de Início]],Marcos[[#This Row],[Data de Término]],"d")+1,IF(LEN(Marcos[[#This Row],[Início do dia]])=0,"",DATEDIF(Marcos[[#This Row],[Data de Início]],Marcos[[#This Row],[Data de Término]],"d")+1)),0)</f>
        <v>13</v>
      </c>
    </row>
    <row r="18" spans="1:7" x14ac:dyDescent="0.25">
      <c r="B18" s="23">
        <v>13</v>
      </c>
      <c r="C18" s="31">
        <v>44649</v>
      </c>
      <c r="D18" s="32">
        <f t="shared" si="0"/>
        <v>44662</v>
      </c>
      <c r="E18" t="s">
        <v>32</v>
      </c>
      <c r="F18" s="18">
        <f>IFERROR(IF(OR(LEN(Marcos[[#This Row],[Data de Início]])=0,LEN(Marcos[[#This Row],[Data de Término]])=0),"",INT(C18)-INT($C$6)),"")</f>
        <v>3</v>
      </c>
      <c r="G18" s="18">
        <f>IFERROR(IF(Marcos[[#This Row],[Início do dia]]=0,DATEDIF(Marcos[[#This Row],[Data de Início]],Marcos[[#This Row],[Data de Término]],"d")+1,IF(LEN(Marcos[[#This Row],[Início do dia]])=0,"",DATEDIF(Marcos[[#This Row],[Data de Início]],Marcos[[#This Row],[Data de Término]],"d")+1)),0)</f>
        <v>14</v>
      </c>
    </row>
    <row r="19" spans="1:7" x14ac:dyDescent="0.25">
      <c r="B19" s="23">
        <v>14</v>
      </c>
      <c r="C19" s="30">
        <v>44657</v>
      </c>
      <c r="D19" s="30">
        <v>44682</v>
      </c>
      <c r="E19" s="24" t="s">
        <v>33</v>
      </c>
      <c r="F19" s="18">
        <f>IFERROR(IF(OR(LEN(Marcos[[#This Row],[Data de Início]])=0,LEN(Marcos[[#This Row],[Data de Término]])=0),"",INT(C19)-INT($C$6)),"")</f>
        <v>11</v>
      </c>
      <c r="G19" s="18">
        <f>IFERROR(IF(Marcos[[#This Row],[Início do dia]]=0,DATEDIF(Marcos[[#This Row],[Data de Início]],Marcos[[#This Row],[Data de Término]],"d")+1,IF(LEN(Marcos[[#This Row],[Início do dia]])=0,"",DATEDIF(Marcos[[#This Row],[Data de Início]],Marcos[[#This Row],[Data de Término]],"d")+1)),0)</f>
        <v>26</v>
      </c>
    </row>
    <row r="20" spans="1:7" x14ac:dyDescent="0.25">
      <c r="B20" s="23"/>
      <c r="C20" s="26"/>
      <c r="D20" s="26"/>
      <c r="E20" s="24"/>
      <c r="F20" s="18" t="str">
        <f>IFERROR(IF(OR(LEN(Marcos[[#This Row],[Data de Início]])=0,LEN(Marcos[[#This Row],[Data de Término]])=0),"",INT(C20)-INT($C$6)),"")</f>
        <v/>
      </c>
      <c r="G20" s="18" t="str">
        <f>IFERROR(IF(Marcos[[#This Row],[Início do dia]]=0,DATEDIF(Marcos[[#This Row],[Data de Início]],Marcos[[#This Row],[Data de Término]],"d")+1,IF(LEN(Marcos[[#This Row],[Início do dia]])=0,"",DATEDIF(Marcos[[#This Row],[Data de Início]],Marcos[[#This Row],[Data de Término]],"d")+1)),0)</f>
        <v/>
      </c>
    </row>
    <row r="21" spans="1:7" x14ac:dyDescent="0.25">
      <c r="B21" s="25"/>
      <c r="C21" s="27"/>
      <c r="D21" s="27"/>
      <c r="E21" s="24"/>
      <c r="F21" s="18" t="str">
        <f>IFERROR(IF(OR(LEN(Marcos[[#This Row],[Data de Início]])=0,LEN(Marcos[[#This Row],[Data de Término]])=0),"",INT(C21)-INT($C$6)),"")</f>
        <v/>
      </c>
      <c r="G21" s="18" t="str">
        <f>IFERROR(IF(Marcos[[#This Row],[Início do dia]]=0,DATEDIF(Marcos[[#This Row],[Data de Início]],Marcos[[#This Row],[Data de Término]],"d")+1,IF(LEN(Marcos[[#This Row],[Início do dia]])=0,"",DATEDIF(Marcos[[#This Row],[Data de Início]],Marcos[[#This Row],[Data de Término]],"d")+1)),0)</f>
        <v/>
      </c>
    </row>
    <row r="22" spans="1:7" x14ac:dyDescent="0.25">
      <c r="A22" s="14" t="s">
        <v>34</v>
      </c>
      <c r="B22" s="13" t="s">
        <v>35</v>
      </c>
      <c r="C22" s="13"/>
      <c r="D22" s="13"/>
      <c r="E22" s="13"/>
      <c r="F22" s="13"/>
      <c r="G22" s="13"/>
    </row>
  </sheetData>
  <printOptions horizontalCentered="1"/>
  <pageMargins left="0.7" right="0.7" top="0.75" bottom="0.75" header="0.3" footer="0.3"/>
  <pageSetup paperSize="9" scale="79" fitToHeight="0" orientation="portrait" horizontalDpi="1200" verticalDpi="1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B18C-4FEB-4EDB-9966-5EEBD744C25D}">
  <sheetPr>
    <pageSetUpPr fitToPage="1"/>
  </sheetPr>
  <dimension ref="A1:C3"/>
  <sheetViews>
    <sheetView showGridLines="0" tabSelected="1" zoomScaleNormal="100" workbookViewId="0">
      <selection activeCell="C2" sqref="C2"/>
    </sheetView>
  </sheetViews>
  <sheetFormatPr defaultRowHeight="15" x14ac:dyDescent="0.25"/>
  <cols>
    <col min="1" max="1" width="2.5703125" customWidth="1"/>
    <col min="2" max="2" width="22.7109375" bestFit="1" customWidth="1"/>
  </cols>
  <sheetData>
    <row r="1" spans="1:3" ht="27.75" customHeight="1" x14ac:dyDescent="0.25">
      <c r="A1" s="15" t="s">
        <v>36</v>
      </c>
      <c r="B1" s="28" t="s">
        <v>37</v>
      </c>
      <c r="C1" s="28">
        <v>9</v>
      </c>
    </row>
    <row r="2" spans="1:3" ht="14.45" customHeight="1" x14ac:dyDescent="0.25"/>
    <row r="3" spans="1:3" ht="14.45" customHeight="1" x14ac:dyDescent="0.25"/>
  </sheetData>
  <dataValidations count="1">
    <dataValidation allowBlank="1" showInputMessage="1" showErrorMessage="1" promptTitle="Incremento de rolagem" prompt="Alterar esse número rolará o Gráfico de Gantt." sqref="C1" xr:uid="{71F0885F-3AE1-4760-8878-DABCD535613C}"/>
  </dataValidations>
  <printOptions horizontalCentered="1"/>
  <pageMargins left="0.7" right="0.7" top="0.75" bottom="0.75" header="0.3" footer="0.3"/>
  <pageSetup paperSize="9" scale="69" fitToHeight="0" orientation="portrait"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12526-1639-484A-88EF-B2738E2C7DD5}">
  <sheetPr>
    <pageSetUpPr fitToPage="1"/>
  </sheetPr>
  <dimension ref="A1:A6"/>
  <sheetViews>
    <sheetView showGridLines="0" topLeftCell="A5" zoomScaleNormal="100" workbookViewId="0"/>
  </sheetViews>
  <sheetFormatPr defaultRowHeight="15" x14ac:dyDescent="0.25"/>
  <cols>
    <col min="1" max="1" width="78.7109375" customWidth="1"/>
  </cols>
  <sheetData>
    <row r="1" spans="1:1" ht="50.1" customHeight="1" x14ac:dyDescent="0.25">
      <c r="A1" s="1" t="s">
        <v>38</v>
      </c>
    </row>
    <row r="2" spans="1:1" ht="50.1" customHeight="1" x14ac:dyDescent="0.25">
      <c r="A2" s="4" t="s">
        <v>39</v>
      </c>
    </row>
    <row r="3" spans="1:1" ht="180" x14ac:dyDescent="0.25">
      <c r="A3" s="4" t="s">
        <v>40</v>
      </c>
    </row>
    <row r="4" spans="1:1" x14ac:dyDescent="0.25">
      <c r="A4" s="5" t="s">
        <v>41</v>
      </c>
    </row>
    <row r="5" spans="1:1" ht="255" x14ac:dyDescent="0.25">
      <c r="A5" s="4" t="s">
        <v>42</v>
      </c>
    </row>
    <row r="6" spans="1:1" x14ac:dyDescent="0.25">
      <c r="A6" t="s">
        <v>43</v>
      </c>
    </row>
  </sheetData>
  <printOptions horizontalCentered="1"/>
  <pageMargins left="0.7" right="0.7" top="0.75" bottom="0.75" header="0.3" footer="0.3"/>
  <pageSetup paperSize="9" fitToHeight="0"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285FE-4B35-4282-8D21-8466FF120F07}">
  <sheetPr>
    <pageSetUpPr fitToPage="1"/>
  </sheetPr>
  <dimension ref="A1:F10"/>
  <sheetViews>
    <sheetView showGridLines="0" zoomScaleNormal="100" workbookViewId="0"/>
  </sheetViews>
  <sheetFormatPr defaultRowHeight="15" x14ac:dyDescent="0.25"/>
  <cols>
    <col min="1" max="1" width="2.5703125" style="14" customWidth="1"/>
    <col min="2" max="2" width="20.5703125" customWidth="1"/>
    <col min="3" max="3" width="15.7109375" customWidth="1"/>
    <col min="4" max="4" width="23.140625" customWidth="1"/>
    <col min="5" max="5" width="15.7109375" customWidth="1"/>
  </cols>
  <sheetData>
    <row r="1" spans="1:6" ht="50.1" customHeight="1" x14ac:dyDescent="0.25">
      <c r="A1" s="14" t="s">
        <v>44</v>
      </c>
      <c r="B1" s="1" t="s">
        <v>45</v>
      </c>
    </row>
    <row r="4" spans="1:6" x14ac:dyDescent="0.25">
      <c r="A4" s="14" t="s">
        <v>46</v>
      </c>
      <c r="B4" t="s">
        <v>47</v>
      </c>
    </row>
    <row r="5" spans="1:6" ht="15.75" thickBot="1" x14ac:dyDescent="0.3">
      <c r="A5" s="14" t="s">
        <v>48</v>
      </c>
      <c r="B5" s="3" t="s">
        <v>49</v>
      </c>
      <c r="C5" s="3" t="s">
        <v>50</v>
      </c>
      <c r="D5" s="3" t="s">
        <v>18</v>
      </c>
      <c r="E5" s="3" t="s">
        <v>51</v>
      </c>
      <c r="F5" t="s">
        <v>52</v>
      </c>
    </row>
    <row r="6" spans="1:6" ht="15.75" thickBot="1" x14ac:dyDescent="0.3">
      <c r="B6" s="6" t="str">
        <f ca="1">IFERROR(IF(LEN(OFFSET('Controlador de Projetos'!$E6,Rolagem,0,1,1))=0,"",INDEX(Marcos[],'Controlador de Projetos'!$B6+Rolagem,4)),"")</f>
        <v>Tela de cadastro</v>
      </c>
      <c r="C6" s="7">
        <f ca="1">IFERROR(IF(LEN(OFFSET('Controlador de Projetos'!$C6,Rolagem,0,1,1))=0,Data_de_término,INDEX(Marcos[],'Controlador de Projetos'!$B6+Rolagem,2)),"")</f>
        <v>44646</v>
      </c>
      <c r="D6" s="8">
        <f ca="1">IFERROR(IF(LEN(OFFSET('Controlador de Projetos'!$F6,Rolagem,0,1,1))=0,"",INDEX(Marcos[],'Controlador de Projetos'!$B6+Rolagem,5)),"")</f>
        <v>0</v>
      </c>
      <c r="E6" s="9">
        <f ca="1">IFERROR(IF(LEN(OFFSET('Controlador de Projetos'!$G6,Rolagem,0,1,1))=0,"",INDEX(Marcos[],'Controlador de Projetos'!$B6+Rolagem,6)),"")</f>
        <v>11</v>
      </c>
    </row>
    <row r="7" spans="1:6" ht="15.75" thickBot="1" x14ac:dyDescent="0.3">
      <c r="B7" s="6" t="str">
        <f ca="1">IFERROR(IF(LEN(OFFSET('Controlador de Projetos'!$E7,Rolagem,0,1,1))=0,"",INDEX(Marcos[],'Controlador de Projetos'!$B7+Rolagem,4)),"")</f>
        <v>Interface WEB</v>
      </c>
      <c r="C7" s="7">
        <f ca="1">IFERROR(IF(LEN(OFFSET('Controlador de Projetos'!$C7,Rolagem,0,1,1))=0,Data_de_término,INDEX(Marcos[],'Controlador de Projetos'!$B7+Rolagem,2)),"")</f>
        <v>44649</v>
      </c>
      <c r="D7" s="8">
        <f ca="1">IFERROR(IF(LEN(OFFSET('Controlador de Projetos'!$F7,Rolagem,0,1,1))=0,"",INDEX(Marcos[],'Controlador de Projetos'!$B7+Rolagem,5)),"")</f>
        <v>3</v>
      </c>
      <c r="E7" s="9">
        <f ca="1">IFERROR(IF(LEN(OFFSET('Controlador de Projetos'!$G7,Rolagem,0,1,1))=0,"",INDEX(Marcos[],'Controlador de Projetos'!$B7+Rolagem,6)),"")</f>
        <v>4</v>
      </c>
    </row>
    <row r="8" spans="1:6" ht="15.75" thickBot="1" x14ac:dyDescent="0.3">
      <c r="B8" s="6" t="str">
        <f ca="1">IFERROR(IF(LEN(OFFSET('Controlador de Projetos'!$E8,Rolagem,0,1,1))=0,"",INDEX(Marcos[],'Controlador de Projetos'!$B8+Rolagem,4)),"")</f>
        <v>2CRUD(Spring + ORM)</v>
      </c>
      <c r="C8" s="7">
        <f ca="1">IFERROR(IF(LEN(OFFSET('Controlador de Projetos'!$C8,Rolagem,0,1,1))=0,Data_de_término,INDEX(Marcos[],'Controlador de Projetos'!$B8+Rolagem,2)),"")</f>
        <v>44646</v>
      </c>
      <c r="D8" s="8">
        <f ca="1">IFERROR(IF(LEN(OFFSET('Controlador de Projetos'!$F8,Rolagem,0,1,1))=0,"",INDEX(Marcos[],'Controlador de Projetos'!$B8+Rolagem,5)),"")</f>
        <v>0</v>
      </c>
      <c r="E8" s="9">
        <f ca="1">IFERROR(IF(LEN(OFFSET('Controlador de Projetos'!$G8,Rolagem,0,1,1))=0,"",INDEX(Marcos[],'Controlador de Projetos'!$B8+Rolagem,6)),"")</f>
        <v>13</v>
      </c>
    </row>
    <row r="9" spans="1:6" ht="15.75" thickBot="1" x14ac:dyDescent="0.3">
      <c r="B9" s="6" t="str">
        <f ca="1">IFERROR(IF(LEN(OFFSET('Controlador de Projetos'!$E9,Rolagem,0,1,1))=0,"",INDEX(Marcos[],'Controlador de Projetos'!$B9+Rolagem,4)),"")</f>
        <v>Planilha de arquitetura</v>
      </c>
      <c r="C9" s="7">
        <f ca="1">IFERROR(IF(LEN(OFFSET('Controlador de Projetos'!$C9,Rolagem,0,1,1))=0,Data_de_término,INDEX(Marcos[],'Controlador de Projetos'!$B9+Rolagem,2)),"")</f>
        <v>44649</v>
      </c>
      <c r="D9" s="8">
        <f ca="1">IFERROR(IF(LEN(OFFSET('Controlador de Projetos'!$F9,Rolagem,0,1,1))=0,"",INDEX(Marcos[],'Controlador de Projetos'!$B9+Rolagem,5)),"")</f>
        <v>3</v>
      </c>
      <c r="E9" s="9">
        <f ca="1">IFERROR(IF(LEN(OFFSET('Controlador de Projetos'!$G9,Rolagem,0,1,1))=0,"",INDEX(Marcos[],'Controlador de Projetos'!$B9+Rolagem,6)),"")</f>
        <v>14</v>
      </c>
    </row>
    <row r="10" spans="1:6" x14ac:dyDescent="0.25">
      <c r="B10" s="6" t="str">
        <f ca="1">IFERROR(IF(LEN(OFFSET('Controlador de Projetos'!$E10,Rolagem,0,1,1))=0,"",INDEX(Marcos[],'Controlador de Projetos'!$B10+Rolagem,4)),"")</f>
        <v>teste</v>
      </c>
      <c r="C10" s="7">
        <f ca="1">IFERROR(IF(LEN(OFFSET('Controlador de Projetos'!$C10,Rolagem,0,1,1))=0,Data_de_término,INDEX(Marcos[],'Controlador de Projetos'!$B10+Rolagem,2)),"")</f>
        <v>44657</v>
      </c>
      <c r="D10" s="8">
        <f ca="1">IFERROR(IF(LEN(OFFSET('Controlador de Projetos'!$F10,Rolagem,0,1,1))=0,"",INDEX(Marcos[],'Controlador de Projetos'!$B10+Rolagem,5)),"")</f>
        <v>11</v>
      </c>
      <c r="E10" s="9">
        <f ca="1">IFERROR(IF(LEN(OFFSET('Controlador de Projetos'!$G10,Rolagem,0,1,1))=0,"",INDEX(Marcos[],'Controlador de Projetos'!$B10+Rolagem,6)),"")</f>
        <v>26</v>
      </c>
    </row>
  </sheetData>
  <printOptions horizontalCentered="1"/>
  <pageMargins left="0.7" right="0.7" top="0.75" bottom="0.75" header="0.3" footer="0.3"/>
  <pageSetup paperSize="9" scale="76" fitToHeight="0" orientation="portrait" horizontalDpi="1200" verticalDpi="1200"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TM00064978</Template>
  <Application>Microsoft Excel</Application>
  <DocSecurity>0</DocSecurity>
  <ScaleCrop>false</ScaleCrop>
  <HeadingPairs>
    <vt:vector size="4" baseType="variant">
      <vt:variant>
        <vt:lpstr>Planilhas</vt:lpstr>
      </vt:variant>
      <vt:variant>
        <vt:i4>4</vt:i4>
      </vt:variant>
      <vt:variant>
        <vt:lpstr>Intervalos Nomeados</vt:lpstr>
      </vt:variant>
      <vt:variant>
        <vt:i4>9</vt:i4>
      </vt:variant>
    </vt:vector>
  </HeadingPairs>
  <TitlesOfParts>
    <vt:vector size="13" baseType="lpstr">
      <vt:lpstr>Controlador de Projetos</vt:lpstr>
      <vt:lpstr>Gráfico de Gantt</vt:lpstr>
      <vt:lpstr>Sobre</vt:lpstr>
      <vt:lpstr>Dados do gráf. dinâmico oculta</vt:lpstr>
      <vt:lpstr>Data_de_início</vt:lpstr>
      <vt:lpstr>Data_de_término</vt:lpstr>
      <vt:lpstr>Duração</vt:lpstr>
      <vt:lpstr>IncrementoDeRolagem</vt:lpstr>
      <vt:lpstr>InícioDoDia</vt:lpstr>
      <vt:lpstr>Marco</vt:lpstr>
      <vt:lpstr>Rolagem</vt:lpstr>
      <vt:lpstr>TabeladeDataInicial</vt:lpstr>
      <vt:lpstr>'Controlador de Projetos'!Titulos_de_impressao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2022-04-06T22:33:44Z</dcterms:created>
  <dcterms:modified xsi:type="dcterms:W3CDTF">2022-04-19T22:13:52Z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2022-04-19T20:19:24Z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abb5b4c9-75bf-4d6e-bdf2-450a65eb6eb1</vt:lpwstr>
  </property>
  <property fmtid="{D5CDD505-2E9C-101B-9397-08002B2CF9AE}" pid="8" name="MSIP_Label_ea60d57e-af5b-4752-ac57-3e4f28ca11dc_ContentBits">
    <vt:lpwstr>0</vt:lpwstr>
  </property>
</Properties>
</file>