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Boeing\"/>
    </mc:Choice>
  </mc:AlternateContent>
  <xr:revisionPtr revIDLastSave="0" documentId="8_{D68CD44C-12C1-41D0-936D-755EC9503BA1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Quarterly Trend" sheetId="11" r:id="rId7"/>
    <sheet name="12-Month Rolling Fill Rate" sheetId="5" r:id="rId8"/>
  </sheets>
  <definedNames>
    <definedName name="_xlnm._FilterDatabase" localSheetId="3" hidden="1">'Item Detail'!$A$2:$R$90</definedName>
    <definedName name="_xlnm._FilterDatabase" localSheetId="5" hidden="1">Sheet1!$A$1:$AF$96</definedName>
  </definedNames>
  <calcPr calcId="179017"/>
  <pivotCaches>
    <pivotCache cacheId="12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96" i="6" l="1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<sst xmlns="http://schemas.openxmlformats.org/spreadsheetml/2006/main" count="3048" uniqueCount="780">
  <si>
    <t>BOEING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</si>
  <si>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</si>
  <si>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</si>
  <si>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</si>
  <si>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</si>
  <si>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</si>
  <si>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</si>
  <si>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</si>
  <si>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</si>
  <si>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</si>
  <si>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</si>
  <si>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</si>
  <si>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</si>
  <si>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2822034</t>
  </si>
  <si>
    <t>Clinic, Boeing</t>
  </si>
  <si>
    <t>2822145</t>
  </si>
  <si>
    <t>2822046</t>
  </si>
  <si>
    <t>2822156</t>
  </si>
  <si>
    <t>2822067</t>
  </si>
  <si>
    <t>2822056</t>
  </si>
  <si>
    <t>2822000</t>
  </si>
  <si>
    <t>Headquarters, Boeing World</t>
  </si>
  <si>
    <t>2822137</t>
  </si>
  <si>
    <t>2822025</t>
  </si>
  <si>
    <t>2822159</t>
  </si>
  <si>
    <t>Company, Boeing</t>
  </si>
  <si>
    <t>2822053</t>
  </si>
  <si>
    <t>2822042</t>
  </si>
  <si>
    <t>BOEING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</si>
  <si>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</si>
  <si>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</si>
  <si>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</si>
  <si>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</si>
  <si>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</si>
  <si>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</si>
  <si>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</si>
  <si>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</si>
  <si>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</si>
  <si>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</si>
  <si>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</si>
  <si>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</si>
  <si>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</si>
  <si>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Auburn</t>
  </si>
  <si>
    <t>WA</t>
  </si>
  <si>
    <t xml:space="preserve">980016558   </t>
  </si>
  <si>
    <t>65841971</t>
  </si>
  <si>
    <t>SE</t>
  </si>
  <si>
    <t>3728585</t>
  </si>
  <si>
    <t>Wrist Brace Elast W/Stay</t>
  </si>
  <si>
    <t>07/16/2018</t>
  </si>
  <si>
    <t>XD</t>
  </si>
  <si>
    <t>SCOTSP</t>
  </si>
  <si>
    <t>4488438</t>
  </si>
  <si>
    <t>Wrist Brace Right Small</t>
  </si>
  <si>
    <t>67643793</t>
  </si>
  <si>
    <t>1205801</t>
  </si>
  <si>
    <t>Gentamicin Ophth Sol BOE</t>
  </si>
  <si>
    <t>09/07/2018</t>
  </si>
  <si>
    <t>ASMEDI</t>
  </si>
  <si>
    <t>Ridley Park</t>
  </si>
  <si>
    <t>PA</t>
  </si>
  <si>
    <t xml:space="preserve">19078       </t>
  </si>
  <si>
    <t>66583279</t>
  </si>
  <si>
    <t>1205765</t>
  </si>
  <si>
    <t>Cyclobenzaprine HCL Tablets</t>
  </si>
  <si>
    <t>08/07/2018</t>
  </si>
  <si>
    <t>67753659</t>
  </si>
  <si>
    <t>1205804</t>
  </si>
  <si>
    <t>Ibuprofen Tabs BOE</t>
  </si>
  <si>
    <t>09/11/2018</t>
  </si>
  <si>
    <t>Renton</t>
  </si>
  <si>
    <t xml:space="preserve">98055       </t>
  </si>
  <si>
    <t>66446047</t>
  </si>
  <si>
    <t>1117442</t>
  </si>
  <si>
    <t>Container Urinalysis Deluxe</t>
  </si>
  <si>
    <t>08/02/2018</t>
  </si>
  <si>
    <t>MEDLIN</t>
  </si>
  <si>
    <t>4996118</t>
  </si>
  <si>
    <t>Thermo Paper f/VM Series</t>
  </si>
  <si>
    <t>PHILMD</t>
  </si>
  <si>
    <t>66701844</t>
  </si>
  <si>
    <t>08/09/2018</t>
  </si>
  <si>
    <t>67358943</t>
  </si>
  <si>
    <t>1329438</t>
  </si>
  <si>
    <t>Insect Repellent Ben's 100</t>
  </si>
  <si>
    <t>08/29/2018</t>
  </si>
  <si>
    <t>ALLEG</t>
  </si>
  <si>
    <t>67404628</t>
  </si>
  <si>
    <t>6429767</t>
  </si>
  <si>
    <t>Steth Adscope Ss Dk Green</t>
  </si>
  <si>
    <t>08/30/2018</t>
  </si>
  <si>
    <t>AMDIAG</t>
  </si>
  <si>
    <t>67665699</t>
  </si>
  <si>
    <t>1205867</t>
  </si>
  <si>
    <t>Nitrostat Subl Tabs BOE</t>
  </si>
  <si>
    <t>67829186</t>
  </si>
  <si>
    <t>09/12/2018</t>
  </si>
  <si>
    <t>67977165</t>
  </si>
  <si>
    <t>09/17/2018</t>
  </si>
  <si>
    <t>CARDWH</t>
  </si>
  <si>
    <t>San Antonio</t>
  </si>
  <si>
    <t>TX</t>
  </si>
  <si>
    <t xml:space="preserve">782261976   </t>
  </si>
  <si>
    <t>65427172</t>
  </si>
  <si>
    <t>6007506</t>
  </si>
  <si>
    <t>Prokot Guard Finger</t>
  </si>
  <si>
    <t>07/02/2018</t>
  </si>
  <si>
    <t>DUKAL</t>
  </si>
  <si>
    <t>1102021</t>
  </si>
  <si>
    <t>Prokot Finger Guard</t>
  </si>
  <si>
    <t>67948249</t>
  </si>
  <si>
    <t>9525086</t>
  </si>
  <si>
    <t>Valihist Cold/Sinus Tablets</t>
  </si>
  <si>
    <t>MEDIQ</t>
  </si>
  <si>
    <t>Chicago</t>
  </si>
  <si>
    <t>IL</t>
  </si>
  <si>
    <t xml:space="preserve">606061501   </t>
  </si>
  <si>
    <t>68005786</t>
  </si>
  <si>
    <t>09/18/2018</t>
  </si>
  <si>
    <t>Everett</t>
  </si>
  <si>
    <t xml:space="preserve">982041910   </t>
  </si>
  <si>
    <t>65465826</t>
  </si>
  <si>
    <t>1247282</t>
  </si>
  <si>
    <t>Stabilizer Thumb Deluxe</t>
  </si>
  <si>
    <t>07/03/2018</t>
  </si>
  <si>
    <t>3MMED</t>
  </si>
  <si>
    <t>65663499</t>
  </si>
  <si>
    <t>07/11/2018</t>
  </si>
  <si>
    <t>65710923</t>
  </si>
  <si>
    <t>1258427</t>
  </si>
  <si>
    <t>Mefloquine Tabs BOE</t>
  </si>
  <si>
    <t>66659382</t>
  </si>
  <si>
    <t>1163304</t>
  </si>
  <si>
    <t>Sleeve Knee Open Patella</t>
  </si>
  <si>
    <t>ERGODY</t>
  </si>
  <si>
    <t>1137302</t>
  </si>
  <si>
    <t>Drytex Knee Support</t>
  </si>
  <si>
    <t>SMTNEP</t>
  </si>
  <si>
    <t>68316797</t>
  </si>
  <si>
    <t>1137306</t>
  </si>
  <si>
    <t>09/26/2018</t>
  </si>
  <si>
    <t>Mesa</t>
  </si>
  <si>
    <t>AZ</t>
  </si>
  <si>
    <t xml:space="preserve">852159707   </t>
  </si>
  <si>
    <t>66850894</t>
  </si>
  <si>
    <t>7131070</t>
  </si>
  <si>
    <t>Support The Lift Knee Blk Neo</t>
  </si>
  <si>
    <t>08/15/2018</t>
  </si>
  <si>
    <t>PROATH</t>
  </si>
  <si>
    <t>67977707</t>
  </si>
  <si>
    <t>Charleston</t>
  </si>
  <si>
    <t>SC</t>
  </si>
  <si>
    <t xml:space="preserve">294186938   </t>
  </si>
  <si>
    <t>66975104</t>
  </si>
  <si>
    <t>2492901</t>
  </si>
  <si>
    <t>Ishihara Test Chart Book</t>
  </si>
  <si>
    <t>08/17/2018</t>
  </si>
  <si>
    <t>GF</t>
  </si>
  <si>
    <t>BOEING   Drop-Ship Items  -  Jul 2018 through Sep 2018</t>
  </si>
  <si>
    <t>67986186</t>
  </si>
  <si>
    <t>1205895</t>
  </si>
  <si>
    <t>Piggyback Labels for Boeing</t>
  </si>
  <si>
    <t>D</t>
  </si>
  <si>
    <t>66821173</t>
  </si>
  <si>
    <t>08/14/2018</t>
  </si>
  <si>
    <t>68283786</t>
  </si>
  <si>
    <t>09/25/2018</t>
  </si>
  <si>
    <t>Berkeley</t>
  </si>
  <si>
    <t>MO</t>
  </si>
  <si>
    <t xml:space="preserve">631341933   </t>
  </si>
  <si>
    <t>66755336</t>
  </si>
  <si>
    <t>1093759</t>
  </si>
  <si>
    <t>Motion Manager Support Wrist</t>
  </si>
  <si>
    <t>08/13/2018</t>
  </si>
  <si>
    <t>MEDSPE</t>
  </si>
  <si>
    <t>67783987</t>
  </si>
  <si>
    <t>1174078</t>
  </si>
  <si>
    <t>Mayo-Instrument Stand Sgl Post</t>
  </si>
  <si>
    <t>MEDDEP</t>
  </si>
  <si>
    <t>1097366</t>
  </si>
  <si>
    <t>Wrist Support Motion Mgr</t>
  </si>
  <si>
    <t>3331272</t>
  </si>
  <si>
    <t>Thumb Protector TeePee</t>
  </si>
  <si>
    <t>BOEING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</si>
  <si>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</si>
  <si>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</si>
  <si>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</si>
  <si>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</si>
  <si>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</si>
  <si>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</si>
  <si>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</si>
  <si>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</si>
  <si>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</si>
  <si>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1205749</t>
  </si>
  <si>
    <t xml:space="preserve">Azithromycin Tabs BOE         </t>
  </si>
  <si>
    <t xml:space="preserve">250Mg       </t>
  </si>
  <si>
    <t xml:space="preserve">4/Bt    </t>
  </si>
  <si>
    <t>5754-0</t>
  </si>
  <si>
    <t xml:space="preserve">Valihist Cold/Sinus Tablets   </t>
  </si>
  <si>
    <t xml:space="preserve">Indust Pack </t>
  </si>
  <si>
    <t>150X2/Bx</t>
  </si>
  <si>
    <t>2115543</t>
  </si>
  <si>
    <t>1205764</t>
  </si>
  <si>
    <t xml:space="preserve">Ciprofloxacin Tabs BOE        </t>
  </si>
  <si>
    <t xml:space="preserve">500Mg       </t>
  </si>
  <si>
    <t xml:space="preserve">6/Bt    </t>
  </si>
  <si>
    <t>5574-3</t>
  </si>
  <si>
    <t>1103956</t>
  </si>
  <si>
    <t xml:space="preserve">Band-It Tennis Elbow Support  </t>
  </si>
  <si>
    <t xml:space="preserve">Universal   </t>
  </si>
  <si>
    <t xml:space="preserve">Ea      </t>
  </si>
  <si>
    <t>TROY</t>
  </si>
  <si>
    <t>0814-7040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</si>
  <si>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</si>
  <si>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</si>
  <si>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</si>
  <si>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</si>
  <si>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</si>
  <si>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</si>
  <si>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4996788</t>
  </si>
  <si>
    <t xml:space="preserve">Calagel Anti-Itch Gel         </t>
  </si>
  <si>
    <t xml:space="preserve">            </t>
  </si>
  <si>
    <t xml:space="preserve">144/Pk  </t>
  </si>
  <si>
    <t>TECLAB</t>
  </si>
  <si>
    <t>FG10012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</si>
  <si>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</si>
  <si>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</si>
  <si>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</si>
  <si>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</si>
  <si>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</si>
  <si>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</si>
  <si>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1262641</t>
  </si>
  <si>
    <t xml:space="preserve">Artificial Tears Ophthal Sol  </t>
  </si>
  <si>
    <t xml:space="preserve">15mL/Bt </t>
  </si>
  <si>
    <t>GERIP</t>
  </si>
  <si>
    <t>TRS-05-GCP</t>
  </si>
  <si>
    <t xml:space="preserve">Insect Repellent Ben's 100    </t>
  </si>
  <si>
    <t xml:space="preserve">1.25oz      </t>
  </si>
  <si>
    <t xml:space="preserve">1/Bt    </t>
  </si>
  <si>
    <t>3523032</t>
  </si>
  <si>
    <t>1210178</t>
  </si>
  <si>
    <t xml:space="preserve">Vivotif Typhoid Vacc BOE      </t>
  </si>
  <si>
    <t xml:space="preserve">LIVEORL     </t>
  </si>
  <si>
    <t xml:space="preserve">4/Pk    </t>
  </si>
  <si>
    <t>3927-0</t>
  </si>
  <si>
    <t>1205752</t>
  </si>
  <si>
    <t xml:space="preserve">Cephalexin Caps BOE           </t>
  </si>
  <si>
    <t xml:space="preserve">40/Bt   </t>
  </si>
  <si>
    <t>0305-2</t>
  </si>
  <si>
    <t>6781070</t>
  </si>
  <si>
    <t xml:space="preserve">Bowl Large Sterile            </t>
  </si>
  <si>
    <t xml:space="preserve">32oz        </t>
  </si>
  <si>
    <t xml:space="preserve">50/Ca   </t>
  </si>
  <si>
    <t>DYND50320</t>
  </si>
  <si>
    <t>1315585</t>
  </si>
  <si>
    <t xml:space="preserve">Sulfameth/Trimethoprim BOE    </t>
  </si>
  <si>
    <t xml:space="preserve">800/160mg   </t>
  </si>
  <si>
    <t>0075-7</t>
  </si>
  <si>
    <t xml:space="preserve">Piggyback Labels for Boeing   </t>
  </si>
  <si>
    <t xml:space="preserve">250/Pk  </t>
  </si>
  <si>
    <t>S02-02</t>
  </si>
  <si>
    <t>1261271</t>
  </si>
  <si>
    <t xml:space="preserve">Loratadine Tablets UD         </t>
  </si>
  <si>
    <t xml:space="preserve">10mg        </t>
  </si>
  <si>
    <t>10x10/Bx</t>
  </si>
  <si>
    <t>3969946</t>
  </si>
  <si>
    <t>1512981</t>
  </si>
  <si>
    <t xml:space="preserve">Ibuprofen Tablets             </t>
  </si>
  <si>
    <t xml:space="preserve">200mg       </t>
  </si>
  <si>
    <t>250x2/Bx</t>
  </si>
  <si>
    <t>80813</t>
  </si>
  <si>
    <t>1315589</t>
  </si>
  <si>
    <t xml:space="preserve">Meclizine Tablets BOE         </t>
  </si>
  <si>
    <t xml:space="preserve">25mg        </t>
  </si>
  <si>
    <t xml:space="preserve">12/Bt   </t>
  </si>
  <si>
    <t>5759-2</t>
  </si>
  <si>
    <t xml:space="preserve">Drytex Knee Support           </t>
  </si>
  <si>
    <t xml:space="preserve">Medium      </t>
  </si>
  <si>
    <t>110658306000</t>
  </si>
  <si>
    <t xml:space="preserve">Gentamicin Ophth Sol BOE      </t>
  </si>
  <si>
    <t xml:space="preserve">0.3%        </t>
  </si>
  <si>
    <t>4355-0</t>
  </si>
  <si>
    <t>8900138</t>
  </si>
  <si>
    <t xml:space="preserve">Flexible Bandage              </t>
  </si>
  <si>
    <t xml:space="preserve">Knuckle     </t>
  </si>
  <si>
    <t xml:space="preserve">30/Bx   </t>
  </si>
  <si>
    <t>CARDKN</t>
  </si>
  <si>
    <t>44106</t>
  </si>
  <si>
    <t>2837180</t>
  </si>
  <si>
    <t>Crutch Alm Push Btn 5'2"-5'10"</t>
  </si>
  <si>
    <t xml:space="preserve">Adult       </t>
  </si>
  <si>
    <t xml:space="preserve">Pair    </t>
  </si>
  <si>
    <t>OPTINT</t>
  </si>
  <si>
    <t>70-05</t>
  </si>
  <si>
    <t>2283093</t>
  </si>
  <si>
    <t xml:space="preserve">Malarone Unit Dose Tabs       </t>
  </si>
  <si>
    <t xml:space="preserve">250/100mg   </t>
  </si>
  <si>
    <t xml:space="preserve">24/Pk   </t>
  </si>
  <si>
    <t>3331204</t>
  </si>
  <si>
    <t>1315584</t>
  </si>
  <si>
    <t xml:space="preserve">Amoxicillin Caps BOE          </t>
  </si>
  <si>
    <t xml:space="preserve">500mg       </t>
  </si>
  <si>
    <t xml:space="preserve">10/Bt   </t>
  </si>
  <si>
    <t>1861-7</t>
  </si>
  <si>
    <t xml:space="preserve">Container Urinalysis Deluxe   </t>
  </si>
  <si>
    <t xml:space="preserve">6oz w/Lid   </t>
  </si>
  <si>
    <t xml:space="preserve">500/Ca  </t>
  </si>
  <si>
    <t>DYND30103</t>
  </si>
  <si>
    <t>1205866</t>
  </si>
  <si>
    <t xml:space="preserve">Naproxen Tabs BOE             </t>
  </si>
  <si>
    <t xml:space="preserve">20/Bt   </t>
  </si>
  <si>
    <t>3760-1</t>
  </si>
  <si>
    <t>1296515</t>
  </si>
  <si>
    <t>Lidocaine HCl SDV 5mL Pre-Free</t>
  </si>
  <si>
    <t xml:space="preserve">2%          </t>
  </si>
  <si>
    <t xml:space="preserve">25/Pk   </t>
  </si>
  <si>
    <t>WESINJ</t>
  </si>
  <si>
    <t>00143959425</t>
  </si>
  <si>
    <t xml:space="preserve">Steth Adscope Ss Dk Green     </t>
  </si>
  <si>
    <t xml:space="preserve">28"         </t>
  </si>
  <si>
    <t xml:space="preserve">EA      </t>
  </si>
  <si>
    <t>603DG</t>
  </si>
  <si>
    <t>1315587</t>
  </si>
  <si>
    <t>3324-3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</si>
  <si>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</si>
  <si>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</si>
  <si>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</si>
  <si>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</si>
  <si>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</si>
  <si>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Stabilizer Thumb Deluxe       </t>
  </si>
  <si>
    <t xml:space="preserve">S/M         </t>
  </si>
  <si>
    <t xml:space="preserve">12/Bx   </t>
  </si>
  <si>
    <t>45843ENR</t>
  </si>
  <si>
    <t>2480704</t>
  </si>
  <si>
    <t xml:space="preserve">Calcium Glu Inj SDV NR        </t>
  </si>
  <si>
    <t xml:space="preserve">100mg/ml    </t>
  </si>
  <si>
    <t xml:space="preserve">50ml/vl </t>
  </si>
  <si>
    <t>GIVREP</t>
  </si>
  <si>
    <t>63323036059</t>
  </si>
  <si>
    <t>1163307</t>
  </si>
  <si>
    <t xml:space="preserve">Sleeve Knee Open Patella      </t>
  </si>
  <si>
    <t xml:space="preserve">Lg          </t>
  </si>
  <si>
    <t>16534</t>
  </si>
  <si>
    <t>1315588</t>
  </si>
  <si>
    <t>3760-9</t>
  </si>
  <si>
    <t>1205861</t>
  </si>
  <si>
    <t xml:space="preserve">Methocarbamol Tabs BOE        </t>
  </si>
  <si>
    <t>4614-0</t>
  </si>
  <si>
    <t xml:space="preserve">Ibuprofen Tabs BOE            </t>
  </si>
  <si>
    <t xml:space="preserve">800Mg       </t>
  </si>
  <si>
    <t xml:space="preserve">21/Bt   </t>
  </si>
  <si>
    <t>0289-7</t>
  </si>
  <si>
    <t>1109091</t>
  </si>
  <si>
    <t xml:space="preserve">Cuff 1 Tube Adult Large Long  </t>
  </si>
  <si>
    <t xml:space="preserve">Reusable    </t>
  </si>
  <si>
    <t>WELCH</t>
  </si>
  <si>
    <t>REUSE-12L-1TP</t>
  </si>
  <si>
    <t xml:space="preserve">Prokot Guard Finger           </t>
  </si>
  <si>
    <t xml:space="preserve">Large       </t>
  </si>
  <si>
    <t>4406L</t>
  </si>
  <si>
    <t xml:space="preserve">Wrist Brace Elast W/Stay      </t>
  </si>
  <si>
    <t xml:space="preserve">Xlg-Right   </t>
  </si>
  <si>
    <t>4039RT-XLARG</t>
  </si>
  <si>
    <t xml:space="preserve">Wrist Support Motion Mgr      </t>
  </si>
  <si>
    <t>223904</t>
  </si>
  <si>
    <t>1205755</t>
  </si>
  <si>
    <t xml:space="preserve">14/Bt   </t>
  </si>
  <si>
    <t>5574-1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</si>
  <si>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</si>
  <si>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</si>
  <si>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</si>
  <si>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</si>
  <si>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</si>
  <si>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Prokot Finger Guard           </t>
  </si>
  <si>
    <t>4406M</t>
  </si>
  <si>
    <t xml:space="preserve">XXL         </t>
  </si>
  <si>
    <t>16536</t>
  </si>
  <si>
    <t>1177766</t>
  </si>
  <si>
    <t xml:space="preserve">Boot Wlkr Equalizer Low Top   </t>
  </si>
  <si>
    <t xml:space="preserve">S - Blk     </t>
  </si>
  <si>
    <t>ROYMED</t>
  </si>
  <si>
    <t>W0500BLK</t>
  </si>
  <si>
    <t>8093755</t>
  </si>
  <si>
    <t>Cuff Assembly Adult For Lifesi</t>
  </si>
  <si>
    <t>5200-01</t>
  </si>
  <si>
    <t xml:space="preserve">Mefloquine Tabs BOE           </t>
  </si>
  <si>
    <t xml:space="preserve">250mg       </t>
  </si>
  <si>
    <t>6661-0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</si>
  <si>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</si>
  <si>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</si>
  <si>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</si>
  <si>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</si>
  <si>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</si>
  <si>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</si>
  <si>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>1296508</t>
  </si>
  <si>
    <t xml:space="preserve">Lidocaine HCl MDV 50mL        </t>
  </si>
  <si>
    <t xml:space="preserve">1%          </t>
  </si>
  <si>
    <t xml:space="preserve">10/Pk   </t>
  </si>
  <si>
    <t>00143957710</t>
  </si>
  <si>
    <t>5727737</t>
  </si>
  <si>
    <t>Futuro Comfort Lift Elbow Supp</t>
  </si>
  <si>
    <t>3MCONH</t>
  </si>
  <si>
    <t>76578EN</t>
  </si>
  <si>
    <t>1002808</t>
  </si>
  <si>
    <t xml:space="preserve">Sodium Chloride Sol Non-DEHP  </t>
  </si>
  <si>
    <t xml:space="preserve">0.9% Inj    </t>
  </si>
  <si>
    <t xml:space="preserve">1000Ml  </t>
  </si>
  <si>
    <t>MCGAW</t>
  </si>
  <si>
    <t>L8000</t>
  </si>
  <si>
    <t xml:space="preserve">U-Based     </t>
  </si>
  <si>
    <t>13035</t>
  </si>
  <si>
    <t>9872263</t>
  </si>
  <si>
    <t xml:space="preserve">Sharps Collector-Red          </t>
  </si>
  <si>
    <t xml:space="preserve">1Qt         </t>
  </si>
  <si>
    <t>BD</t>
  </si>
  <si>
    <t>305635</t>
  </si>
  <si>
    <t>1205878</t>
  </si>
  <si>
    <t xml:space="preserve">Smx-Tmp Tabs BOE              </t>
  </si>
  <si>
    <t xml:space="preserve">800/160MG   </t>
  </si>
  <si>
    <t>0075-2</t>
  </si>
  <si>
    <t>1177767</t>
  </si>
  <si>
    <t xml:space="preserve">M - Blk     </t>
  </si>
  <si>
    <t>W0700BLK</t>
  </si>
  <si>
    <t xml:space="preserve">Wrist Brace Right Small       </t>
  </si>
  <si>
    <t>4039RT-SMALL</t>
  </si>
  <si>
    <t xml:space="preserve">Thermo Paper f/VM Series      </t>
  </si>
  <si>
    <t xml:space="preserve">Monitor     </t>
  </si>
  <si>
    <t xml:space="preserve">5/Pk    </t>
  </si>
  <si>
    <t>989803136891</t>
  </si>
  <si>
    <t xml:space="preserve">Thumb Protector TeePee        </t>
  </si>
  <si>
    <t>223084</t>
  </si>
  <si>
    <t>1242718</t>
  </si>
  <si>
    <t xml:space="preserve">Sulfacetamide Ophthalmic Sol  </t>
  </si>
  <si>
    <t>CARDGN</t>
  </si>
  <si>
    <t>1304195</t>
  </si>
  <si>
    <t>2132693</t>
  </si>
  <si>
    <t xml:space="preserve">Lock Plastic Disposable       </t>
  </si>
  <si>
    <t xml:space="preserve">White       </t>
  </si>
  <si>
    <t xml:space="preserve">100/Pk  </t>
  </si>
  <si>
    <t>HEALMK</t>
  </si>
  <si>
    <t>6323 WT</t>
  </si>
  <si>
    <t xml:space="preserve">Support The Lift Knee Blk Neo </t>
  </si>
  <si>
    <t>7002</t>
  </si>
  <si>
    <t>8900136</t>
  </si>
  <si>
    <t xml:space="preserve">Flexible Bandages LF          </t>
  </si>
  <si>
    <t xml:space="preserve">1"x3"       </t>
  </si>
  <si>
    <t xml:space="preserve">50/Bx   </t>
  </si>
  <si>
    <t>44101-</t>
  </si>
  <si>
    <t>1163305</t>
  </si>
  <si>
    <t xml:space="preserve">X-Lg        </t>
  </si>
  <si>
    <t>16535</t>
  </si>
  <si>
    <t>1205802</t>
  </si>
  <si>
    <t xml:space="preserve">600Mg       </t>
  </si>
  <si>
    <t xml:space="preserve">30/Bt   </t>
  </si>
  <si>
    <t>0287-3</t>
  </si>
  <si>
    <t>1205880</t>
  </si>
  <si>
    <t xml:space="preserve">Sulfacet Oph Sol BOE          </t>
  </si>
  <si>
    <t>1186-0</t>
  </si>
  <si>
    <t>1500113</t>
  </si>
  <si>
    <t xml:space="preserve">Xylocaine SDV 2mL MPF         </t>
  </si>
  <si>
    <t>ABRAX</t>
  </si>
  <si>
    <t>63323049227</t>
  </si>
  <si>
    <t>5131083</t>
  </si>
  <si>
    <t xml:space="preserve">Aneroid Sphyg Pocket Adult    </t>
  </si>
  <si>
    <t xml:space="preserve">Self-Inflat </t>
  </si>
  <si>
    <t>5090-02</t>
  </si>
  <si>
    <t>4890249</t>
  </si>
  <si>
    <t xml:space="preserve">Health Design Shoe Mens       </t>
  </si>
  <si>
    <t xml:space="preserve">Small       </t>
  </si>
  <si>
    <t>DARBY</t>
  </si>
  <si>
    <t>HD-PO-CL5</t>
  </si>
  <si>
    <t>3266817</t>
  </si>
  <si>
    <t xml:space="preserve">Cool-Jel Topical Cool Gel     </t>
  </si>
  <si>
    <t xml:space="preserve">3.5gr       </t>
  </si>
  <si>
    <t xml:space="preserve">25/Bx   </t>
  </si>
  <si>
    <t>WATTEC</t>
  </si>
  <si>
    <t>CJ25-600</t>
  </si>
  <si>
    <t>1183407</t>
  </si>
  <si>
    <t xml:space="preserve">Mouthpiece f/IQ Spirometer    </t>
  </si>
  <si>
    <t xml:space="preserve">Disposable  </t>
  </si>
  <si>
    <t xml:space="preserve">100/Ca  </t>
  </si>
  <si>
    <t>MIDMAK</t>
  </si>
  <si>
    <t>2-100-1206</t>
  </si>
  <si>
    <t>4260074</t>
  </si>
  <si>
    <t>Diagnostix Aneroid Sphyg Black</t>
  </si>
  <si>
    <t xml:space="preserve">Lg Adult    </t>
  </si>
  <si>
    <t>700-12XBK</t>
  </si>
  <si>
    <t>1145737</t>
  </si>
  <si>
    <t xml:space="preserve">CalaClear Lotion              </t>
  </si>
  <si>
    <t xml:space="preserve">6oz/Bt  </t>
  </si>
  <si>
    <t>HUMCO</t>
  </si>
  <si>
    <t>040096001</t>
  </si>
  <si>
    <t>1178408</t>
  </si>
  <si>
    <t xml:space="preserve">L - Blk     </t>
  </si>
  <si>
    <t>W0900BLK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</si>
  <si>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</si>
  <si>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</si>
  <si>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</si>
  <si>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</si>
  <si>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</si>
  <si>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>1242537</t>
  </si>
  <si>
    <t xml:space="preserve">Muscle Rub Ex-Strength        </t>
  </si>
  <si>
    <t xml:space="preserve">2.5%        </t>
  </si>
  <si>
    <t>1.25oz/T</t>
  </si>
  <si>
    <t>BUDPAK</t>
  </si>
  <si>
    <t>94423</t>
  </si>
  <si>
    <t xml:space="preserve">Ishihara Test Chart Book      </t>
  </si>
  <si>
    <t xml:space="preserve">24 Plate    </t>
  </si>
  <si>
    <t>1255</t>
  </si>
  <si>
    <t xml:space="preserve">X-Large     </t>
  </si>
  <si>
    <t>110658506000</t>
  </si>
  <si>
    <t xml:space="preserve">Cyclobenzaprine HCL Tablets   </t>
  </si>
  <si>
    <t xml:space="preserve">10Mg        </t>
  </si>
  <si>
    <t xml:space="preserve">15/Bt   </t>
  </si>
  <si>
    <t>2573-0</t>
  </si>
  <si>
    <t>1218847</t>
  </si>
  <si>
    <t xml:space="preserve">Naproxen Sodium Tablets       </t>
  </si>
  <si>
    <t xml:space="preserve">220mg       </t>
  </si>
  <si>
    <t xml:space="preserve">50/Bt   </t>
  </si>
  <si>
    <t>CLAY</t>
  </si>
  <si>
    <t>45802049071</t>
  </si>
  <si>
    <t>5700121</t>
  </si>
  <si>
    <t xml:space="preserve">Bulb f/WA MacroView Otoscope  </t>
  </si>
  <si>
    <t xml:space="preserve">06500       </t>
  </si>
  <si>
    <t>06500-HS</t>
  </si>
  <si>
    <t>1315909</t>
  </si>
  <si>
    <t xml:space="preserve">Debrox Ear Wax Removal Aid    </t>
  </si>
  <si>
    <t xml:space="preserve">0.5oz/B </t>
  </si>
  <si>
    <t>MEDTPI</t>
  </si>
  <si>
    <t>104792A</t>
  </si>
  <si>
    <t>1145404</t>
  </si>
  <si>
    <t xml:space="preserve">Splint Thumb Procare          </t>
  </si>
  <si>
    <t>79-82710</t>
  </si>
  <si>
    <t xml:space="preserve">Motion Manager Support Wrist  </t>
  </si>
  <si>
    <t>223906</t>
  </si>
  <si>
    <t xml:space="preserve">Nitrostat Subl Tabs BOE       </t>
  </si>
  <si>
    <t xml:space="preserve">0.4Mg       </t>
  </si>
  <si>
    <t xml:space="preserve">25/Bt   </t>
  </si>
  <si>
    <t>2140-0</t>
  </si>
  <si>
    <t>9536933</t>
  </si>
  <si>
    <t xml:space="preserve">Vantage Lister Scissor        </t>
  </si>
  <si>
    <t xml:space="preserve">4-1/2"      </t>
  </si>
  <si>
    <t>MILTEX</t>
  </si>
  <si>
    <t>V95-502SS</t>
  </si>
  <si>
    <t>2883047</t>
  </si>
  <si>
    <t>Cane 500Lb Psh Bttn Off Set HD</t>
  </si>
  <si>
    <t xml:space="preserve">19-38"      </t>
  </si>
  <si>
    <t>CNE0020B</t>
  </si>
  <si>
    <t>1315586</t>
  </si>
  <si>
    <t xml:space="preserve">600mg       </t>
  </si>
  <si>
    <t>0287-1</t>
  </si>
  <si>
    <t>6005311</t>
  </si>
  <si>
    <t>Cane Adj Cont Handle Vinylgrip</t>
  </si>
  <si>
    <t xml:space="preserve">30-39"      </t>
  </si>
  <si>
    <t xml:space="preserve">6/Ca    </t>
  </si>
  <si>
    <t>6220A</t>
  </si>
  <si>
    <t>1205732</t>
  </si>
  <si>
    <t xml:space="preserve">Aircast Armband               </t>
  </si>
  <si>
    <t xml:space="preserve">Unisize     </t>
  </si>
  <si>
    <t>05A</t>
  </si>
  <si>
    <t>BOEING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</si>
  <si>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</si>
  <si>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</si>
  <si>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</si>
  <si>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</si>
  <si>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</si>
  <si>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</si>
  <si>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</si>
  <si>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</si>
  <si>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</si>
  <si>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</si>
  <si>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</si>
  <si>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</si>
  <si>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</si>
  <si>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</si>
  <si>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</si>
  <si>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</si>
  <si>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</si>
  <si>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</si>
  <si>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</si>
  <si>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</si>
  <si>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</si>
  <si>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</si>
  <si>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</si>
  <si>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</si>
  <si>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</si>
  <si>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C.SANATOR      </t>
  </si>
  <si>
    <t xml:space="preserve">5754-0                   </t>
  </si>
  <si>
    <t xml:space="preserve">BO  </t>
  </si>
  <si>
    <t xml:space="preserve">XE  </t>
  </si>
  <si>
    <t xml:space="preserve">5574-3                   </t>
  </si>
  <si>
    <t xml:space="preserve">A.DOUGHTON     </t>
  </si>
  <si>
    <t xml:space="preserve">MEDIQ </t>
  </si>
  <si>
    <t xml:space="preserve">2115543                  </t>
  </si>
  <si>
    <t xml:space="preserve">XD  </t>
  </si>
  <si>
    <t xml:space="preserve">XS  </t>
  </si>
  <si>
    <t xml:space="preserve">E.SWEENEY      </t>
  </si>
  <si>
    <t xml:space="preserve">2F7123                   </t>
  </si>
  <si>
    <t xml:space="preserve">C.SCHMIDTKE    </t>
  </si>
  <si>
    <t xml:space="preserve">TROY  </t>
  </si>
  <si>
    <t xml:space="preserve">0814-7040                </t>
  </si>
  <si>
    <t xml:space="preserve">FG10012                  </t>
  </si>
  <si>
    <t xml:space="preserve">J.GOMES        </t>
  </si>
  <si>
    <t xml:space="preserve">3523032                  </t>
  </si>
  <si>
    <t xml:space="preserve">K.WELTI        </t>
  </si>
  <si>
    <t xml:space="preserve">GERIP </t>
  </si>
  <si>
    <t xml:space="preserve">TRS-05-GCP               </t>
  </si>
  <si>
    <t xml:space="preserve">0305-2                   </t>
  </si>
  <si>
    <t xml:space="preserve">3927-0                   </t>
  </si>
  <si>
    <t xml:space="preserve">0075-7                   </t>
  </si>
  <si>
    <t xml:space="preserve">S02-02                   </t>
  </si>
  <si>
    <t xml:space="preserve">D   </t>
  </si>
  <si>
    <t xml:space="preserve">3969946                  </t>
  </si>
  <si>
    <t xml:space="preserve">80813                    </t>
  </si>
  <si>
    <t xml:space="preserve">AKORN </t>
  </si>
  <si>
    <t xml:space="preserve">17478040401              </t>
  </si>
  <si>
    <t xml:space="preserve">D.McKINLEY     </t>
  </si>
  <si>
    <t xml:space="preserve">DYND50320                </t>
  </si>
  <si>
    <t xml:space="preserve">70-05                    </t>
  </si>
  <si>
    <t xml:space="preserve">3760-9                   </t>
  </si>
  <si>
    <t xml:space="preserve">3760-1                   </t>
  </si>
  <si>
    <t xml:space="preserve">1861-7                   </t>
  </si>
  <si>
    <t xml:space="preserve">3324-3                   </t>
  </si>
  <si>
    <t xml:space="preserve">T.CHEE         </t>
  </si>
  <si>
    <t xml:space="preserve">16534                    </t>
  </si>
  <si>
    <t xml:space="preserve">4355-0                   </t>
  </si>
  <si>
    <t xml:space="preserve">J.CORRIGAN     </t>
  </si>
  <si>
    <t xml:space="preserve">44106                    </t>
  </si>
  <si>
    <t xml:space="preserve">5759-2                   </t>
  </si>
  <si>
    <t xml:space="preserve">D.TILLER       </t>
  </si>
  <si>
    <t xml:space="preserve">63323036059              </t>
  </si>
  <si>
    <t xml:space="preserve">ALLEG </t>
  </si>
  <si>
    <t xml:space="preserve">11450-040                </t>
  </si>
  <si>
    <t xml:space="preserve">4614-0                   </t>
  </si>
  <si>
    <t xml:space="preserve">3331204                  </t>
  </si>
  <si>
    <t xml:space="preserve">T.SMITH        </t>
  </si>
  <si>
    <t xml:space="preserve">110658306000             </t>
  </si>
  <si>
    <t xml:space="preserve">3MMED </t>
  </si>
  <si>
    <t xml:space="preserve">45843ENR                 </t>
  </si>
  <si>
    <t xml:space="preserve">DYND30103                </t>
  </si>
  <si>
    <t xml:space="preserve">00143959425              </t>
  </si>
  <si>
    <t xml:space="preserve">603DG                    </t>
  </si>
  <si>
    <t xml:space="preserve">94423                    </t>
  </si>
  <si>
    <t xml:space="preserve">T.FABIAN       </t>
  </si>
  <si>
    <t xml:space="preserve">BD    </t>
  </si>
  <si>
    <t xml:space="preserve">305635                   </t>
  </si>
  <si>
    <t xml:space="preserve">CLAY  </t>
  </si>
  <si>
    <t xml:space="preserve">45802049071              </t>
  </si>
  <si>
    <t xml:space="preserve">16535                    </t>
  </si>
  <si>
    <t xml:space="preserve">F.COYLE        </t>
  </si>
  <si>
    <t xml:space="preserve">104792A                  </t>
  </si>
  <si>
    <t xml:space="preserve">1304195                  </t>
  </si>
  <si>
    <t xml:space="preserve">2573-0                   </t>
  </si>
  <si>
    <t xml:space="preserve">V95-502SS                </t>
  </si>
  <si>
    <t xml:space="preserve">C.SANO         </t>
  </si>
  <si>
    <t xml:space="preserve">223084                   </t>
  </si>
  <si>
    <t xml:space="preserve">44101-                   </t>
  </si>
  <si>
    <t xml:space="preserve">G.RAZZANO      </t>
  </si>
  <si>
    <t xml:space="preserve">79-82710                 </t>
  </si>
  <si>
    <t xml:space="preserve">0287-3                   </t>
  </si>
  <si>
    <t xml:space="preserve">A.JACKSON      </t>
  </si>
  <si>
    <t xml:space="preserve">WELCH </t>
  </si>
  <si>
    <t xml:space="preserve">REUSE-12L-1TP            </t>
  </si>
  <si>
    <t xml:space="preserve">05A                      </t>
  </si>
  <si>
    <t xml:space="preserve">5574-1                   </t>
  </si>
  <si>
    <t xml:space="preserve">0289-7                   </t>
  </si>
  <si>
    <t xml:space="preserve">0075-2                   </t>
  </si>
  <si>
    <t xml:space="preserve">0287-1                   </t>
  </si>
  <si>
    <t xml:space="preserve">4039RT-XLARG             </t>
  </si>
  <si>
    <t xml:space="preserve">4039RT-SMALL             </t>
  </si>
  <si>
    <t xml:space="preserve">MCGAW </t>
  </si>
  <si>
    <t xml:space="preserve">L8000                    </t>
  </si>
  <si>
    <t xml:space="preserve">223906                   </t>
  </si>
  <si>
    <t xml:space="preserve">223904                   </t>
  </si>
  <si>
    <t xml:space="preserve">A.TALAVERA     </t>
  </si>
  <si>
    <t xml:space="preserve">DUKAL </t>
  </si>
  <si>
    <t xml:space="preserve">4406M                    </t>
  </si>
  <si>
    <t xml:space="preserve">110658506000             </t>
  </si>
  <si>
    <t xml:space="preserve">HUMCO </t>
  </si>
  <si>
    <t xml:space="preserve">040096001                </t>
  </si>
  <si>
    <t xml:space="preserve">16536                    </t>
  </si>
  <si>
    <t xml:space="preserve">13035                    </t>
  </si>
  <si>
    <t xml:space="preserve">63323066401              </t>
  </si>
  <si>
    <t xml:space="preserve">DARBY </t>
  </si>
  <si>
    <t xml:space="preserve">HD-PO-CL5                </t>
  </si>
  <si>
    <t xml:space="preserve">M.MELUCCI      </t>
  </si>
  <si>
    <t xml:space="preserve">989803136891             </t>
  </si>
  <si>
    <t xml:space="preserve">06500-HS                 </t>
  </si>
  <si>
    <t xml:space="preserve">76578EN                  </t>
  </si>
  <si>
    <t xml:space="preserve">W0500BLK                 </t>
  </si>
  <si>
    <t xml:space="preserve">W0700BLK                 </t>
  </si>
  <si>
    <t xml:space="preserve">W0900BLK                 </t>
  </si>
  <si>
    <t xml:space="preserve">2-100-1206               </t>
  </si>
  <si>
    <t xml:space="preserve">DYNJ03900                </t>
  </si>
  <si>
    <t xml:space="preserve">2140-0                   </t>
  </si>
  <si>
    <t xml:space="preserve">1186-0                   </t>
  </si>
  <si>
    <t xml:space="preserve">6661-0                   </t>
  </si>
  <si>
    <t xml:space="preserve">00143957710              </t>
  </si>
  <si>
    <t xml:space="preserve">ABRAX </t>
  </si>
  <si>
    <t xml:space="preserve">63323049227              </t>
  </si>
  <si>
    <t xml:space="preserve">6323 WT                  </t>
  </si>
  <si>
    <t xml:space="preserve">GF    </t>
  </si>
  <si>
    <t xml:space="preserve">1255                     </t>
  </si>
  <si>
    <t xml:space="preserve">CNE0020B                 </t>
  </si>
  <si>
    <t xml:space="preserve">CJ25-600                 </t>
  </si>
  <si>
    <t xml:space="preserve">W.ROACH        </t>
  </si>
  <si>
    <t xml:space="preserve">700-12XBK                </t>
  </si>
  <si>
    <t xml:space="preserve">5090-02                  </t>
  </si>
  <si>
    <t xml:space="preserve">6220A                    </t>
  </si>
  <si>
    <t xml:space="preserve">4406L                    </t>
  </si>
  <si>
    <t xml:space="preserve">A.VETACK       </t>
  </si>
  <si>
    <t xml:space="preserve">BSO16P                   </t>
  </si>
  <si>
    <t xml:space="preserve">K.MURTAUGH     </t>
  </si>
  <si>
    <t xml:space="preserve">7002                     </t>
  </si>
  <si>
    <t xml:space="preserve">5200-01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</si>
  <si>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</si>
  <si>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</si>
  <si>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</si>
  <si>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</si>
  <si>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</si>
  <si>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</si>
  <si>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</si>
  <si>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</si>
  <si>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</si>
  <si>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</si>
  <si>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</si>
  <si>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G10</t>
  </si>
  <si>
    <t xml:space="preserve"> </t>
  </si>
  <si>
    <t>Blank</t>
  </si>
  <si>
    <t xml:space="preserve">  </t>
  </si>
  <si>
    <t>RX</t>
  </si>
  <si>
    <t>N</t>
  </si>
  <si>
    <t>Y</t>
  </si>
  <si>
    <t>G86</t>
  </si>
  <si>
    <t>L</t>
  </si>
  <si>
    <t>M10</t>
  </si>
  <si>
    <t>CS</t>
  </si>
  <si>
    <t>RE</t>
  </si>
  <si>
    <t>DU</t>
  </si>
  <si>
    <t>M86</t>
  </si>
  <si>
    <t>Z</t>
  </si>
  <si>
    <t>OC</t>
  </si>
  <si>
    <t>RI</t>
  </si>
  <si>
    <t>M85</t>
  </si>
  <si>
    <t>G20</t>
  </si>
  <si>
    <t>R</t>
  </si>
  <si>
    <t>G95</t>
  </si>
  <si>
    <t>M90</t>
  </si>
  <si>
    <t>M80</t>
  </si>
  <si>
    <t>S3</t>
  </si>
  <si>
    <t>Discontinued</t>
  </si>
  <si>
    <t>Non-stock in the primary DC - demand too low to convert</t>
  </si>
  <si>
    <t>Low impact - only 1 or 2 line impact</t>
  </si>
  <si>
    <t>Corporate non-stock - demand too low to convert</t>
  </si>
  <si>
    <t>Status</t>
  </si>
  <si>
    <t>Drop-ship</t>
  </si>
  <si>
    <t xml:space="preserve">Demand  increase – converted to stock  </t>
  </si>
  <si>
    <t>Manufacturers back order</t>
  </si>
  <si>
    <t>Demand increase – forecast adjusted</t>
  </si>
  <si>
    <t>Monthly Demand- Indy</t>
  </si>
  <si>
    <t>Monthly Demand- Reno</t>
  </si>
  <si>
    <t>Monthly Demand- Denver</t>
  </si>
  <si>
    <t>Monthly Demand- Grapevine</t>
  </si>
  <si>
    <t>Monthly Demand- Jax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</si>
  <si>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</si>
  <si>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</si>
  <si>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</si>
  <si>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</si>
  <si>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</si>
  <si>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</si>
  <si>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</si>
  <si>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BOEING Item Impact Summary</t>
  </si>
  <si>
    <t>Q2</t>
  </si>
  <si>
    <t xml:space="preserve">Q1 </t>
  </si>
  <si>
    <t>Q4</t>
  </si>
  <si>
    <t>Q3</t>
  </si>
  <si>
    <t>Q1</t>
  </si>
  <si>
    <t>Network
Fill Rate</t>
  </si>
  <si>
    <t>Quarter</t>
  </si>
  <si>
    <t>Boeing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</si>
</sst>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  <xf numFmtId="0" fontId="19" fillId="7" borderId="0"/>
  </cellStyleXfs>
  <cellXfs count="95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22" fillId="10" borderId="4" xfId="1" applyFont="1" applyFill="1" applyBorder="1" applyAlignment="1">
      <alignment horizontal="center"/>
    </xf>
    <xf numFmtId="0" fontId="22" fillId="7" borderId="5" xfId="1" applyFont="1" applyFill="1" applyBorder="1" applyAlignment="1">
      <alignment wrapText="1"/>
    </xf>
    <xf numFmtId="0" fontId="0" fillId="0" borderId="0" xfId="0" applyBorder="1"/>
    <xf numFmtId="0" fontId="22" fillId="10" borderId="6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2" xfId="0" applyNumberFormat="1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1" xfId="0" applyBorder="1" applyAlignment="1">
      <alignment horizontal="left" vertical="center"/>
    </xf>
    <xf numFmtId="0" fontId="23" fillId="3" borderId="16" xfId="0" applyFont="1" applyFill="1" applyBorder="1" applyAlignment="1">
      <alignment horizontal="left" wrapText="1"/>
    </xf>
    <xf numFmtId="0" fontId="23" fillId="3" borderId="17" xfId="0" applyFont="1" applyFill="1" applyBorder="1" applyAlignment="1">
      <alignment horizontal="left" wrapText="1"/>
    </xf>
    <xf numFmtId="0" fontId="23" fillId="3" borderId="18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11" borderId="25" xfId="0" applyFill="1" applyBorder="1" applyAlignment="1">
      <alignment horizontal="left"/>
    </xf>
    <xf numFmtId="0" fontId="0" fillId="11" borderId="25" xfId="0" applyNumberFormat="1" applyFill="1" applyBorder="1"/>
    <xf numFmtId="0" fontId="0" fillId="11" borderId="26" xfId="0" applyNumberFormat="1" applyFill="1" applyBorder="1"/>
    <xf numFmtId="0" fontId="24" fillId="0" borderId="27" xfId="0" applyFont="1" applyBorder="1" applyAlignment="1">
      <alignment horizontal="center"/>
    </xf>
    <xf numFmtId="0" fontId="25" fillId="0" borderId="9" xfId="0" applyFont="1" applyBorder="1" applyAlignment="1">
      <alignment horizontal="left"/>
    </xf>
    <xf numFmtId="0" fontId="25" fillId="0" borderId="9" xfId="0" applyNumberFormat="1" applyFont="1" applyBorder="1"/>
    <xf numFmtId="0" fontId="25" fillId="0" borderId="10" xfId="0" applyNumberFormat="1" applyFont="1" applyBorder="1"/>
    <xf numFmtId="0" fontId="25" fillId="0" borderId="23" xfId="0" applyFont="1" applyBorder="1" applyAlignment="1">
      <alignment horizontal="left"/>
    </xf>
    <xf numFmtId="0" fontId="25" fillId="0" borderId="23" xfId="0" applyNumberFormat="1" applyFont="1" applyBorder="1"/>
    <xf numFmtId="0" fontId="25" fillId="0" borderId="24" xfId="0" applyNumberFormat="1" applyFont="1" applyBorder="1"/>
    <xf numFmtId="0" fontId="20" fillId="0" borderId="20" xfId="0" applyFont="1" applyBorder="1" applyAlignment="1">
      <alignment horizontal="left"/>
    </xf>
    <xf numFmtId="0" fontId="20" fillId="0" borderId="20" xfId="0" applyNumberFormat="1" applyFont="1" applyBorder="1"/>
    <xf numFmtId="0" fontId="20" fillId="0" borderId="21" xfId="0" applyNumberFormat="1" applyFont="1" applyBorder="1"/>
    <xf numFmtId="0" fontId="20" fillId="0" borderId="14" xfId="0" applyFont="1" applyBorder="1" applyAlignment="1">
      <alignment horizontal="left"/>
    </xf>
    <xf numFmtId="0" fontId="20" fillId="0" borderId="14" xfId="0" applyNumberFormat="1" applyFont="1" applyBorder="1"/>
    <xf numFmtId="0" fontId="20" fillId="0" borderId="15" xfId="0" applyNumberFormat="1" applyFont="1" applyBorder="1"/>
    <xf numFmtId="0" fontId="19" fillId="7" borderId="0" xfId="2"/>
    <xf numFmtId="10" fontId="26" fillId="7" borderId="3" xfId="3" applyNumberFormat="1" applyFont="1" applyFill="1" applyBorder="1" applyAlignment="1">
      <alignment vertical="center"/>
    </xf>
    <xf numFmtId="0" fontId="0" fillId="7" borderId="3" xfId="2" applyFont="1" applyFill="1" applyBorder="1"/>
    <xf numFmtId="10" fontId="4" fillId="7" borderId="3" xfId="2" applyNumberFormat="1" applyFont="1" applyFill="1" applyBorder="1" applyAlignment="1">
      <alignment vertical="center"/>
    </xf>
    <xf numFmtId="3" fontId="4" fillId="7" borderId="3" xfId="2" applyNumberFormat="1" applyFont="1" applyFill="1" applyBorder="1" applyAlignment="1">
      <alignment vertical="center"/>
    </xf>
    <xf numFmtId="0" fontId="19" fillId="7" borderId="28" xfId="2" applyBorder="1" applyAlignment="1">
      <alignment horizontal="center"/>
    </xf>
    <xf numFmtId="0" fontId="0" fillId="11" borderId="29" xfId="2" applyFont="1" applyFill="1" applyBorder="1" applyAlignment="1">
      <alignment horizontal="center" vertical="center"/>
    </xf>
    <xf numFmtId="0" fontId="0" fillId="11" borderId="30" xfId="2" applyFont="1" applyFill="1" applyBorder="1" applyAlignment="1">
      <alignment horizontal="center" vertical="center"/>
    </xf>
    <xf numFmtId="0" fontId="0" fillId="11" borderId="3" xfId="2" applyFont="1" applyFill="1" applyBorder="1"/>
    <xf numFmtId="0" fontId="0" fillId="11" borderId="31" xfId="2" applyFont="1" applyFill="1" applyBorder="1" applyAlignment="1">
      <alignment horizontal="center" vertical="center"/>
    </xf>
    <xf numFmtId="0" fontId="0" fillId="7" borderId="23" xfId="2" applyFont="1" applyFill="1" applyBorder="1" applyAlignment="1">
      <alignment horizontal="left" vertical="center"/>
    </xf>
    <xf numFmtId="0" fontId="0" fillId="7" borderId="7" xfId="2" applyFont="1" applyFill="1" applyBorder="1" applyAlignment="1">
      <alignment horizontal="left" vertical="center"/>
    </xf>
    <xf numFmtId="10" fontId="4" fillId="7" borderId="3" xfId="4" applyNumberFormat="1" applyFont="1" applyFill="1" applyBorder="1" applyAlignment="1">
      <alignment horizontal="right" vertical="center"/>
    </xf>
    <xf numFmtId="3" fontId="4" fillId="7" borderId="3" xfId="4" applyNumberFormat="1" applyFont="1" applyFill="1" applyBorder="1" applyAlignment="1">
      <alignment horizontal="right" vertical="center"/>
    </xf>
    <xf numFmtId="0" fontId="0" fillId="7" borderId="20" xfId="2" applyFont="1" applyFill="1" applyBorder="1" applyAlignment="1">
      <alignment horizontal="left" vertical="center"/>
    </xf>
    <xf numFmtId="0" fontId="2" fillId="3" borderId="3" xfId="2" applyFont="1" applyFill="1" applyBorder="1" applyAlignment="1">
      <alignment horizontal="center" wrapText="1"/>
    </xf>
    <xf numFmtId="0" fontId="27" fillId="11" borderId="1" xfId="2" applyFont="1" applyFill="1" applyBorder="1" applyAlignment="1"/>
    <xf numFmtId="0" fontId="2" fillId="3" borderId="2" xfId="2" applyFont="1" applyFill="1" applyBorder="1" applyAlignment="1">
      <alignment horizontal="center" wrapText="1"/>
    </xf>
    <xf numFmtId="0" fontId="2" fillId="3" borderId="32" xfId="2" applyFont="1" applyFill="1" applyBorder="1" applyAlignment="1">
      <alignment horizontal="center" wrapText="1"/>
    </xf>
    <xf numFmtId="0" fontId="27" fillId="11" borderId="29" xfId="2" applyFont="1" applyFill="1" applyBorder="1" applyAlignment="1">
      <alignment horizontal="center"/>
    </xf>
    <xf numFmtId="0" fontId="27" fillId="11" borderId="1" xfId="2" applyFont="1" applyFill="1" applyBorder="1" applyAlignment="1">
      <alignment horizontal="center"/>
    </xf>
    <xf numFmtId="0" fontId="19" fillId="7" borderId="0" xfId="2" applyBorder="1" applyAlignment="1">
      <alignment horizontal="center"/>
    </xf>
  </cellXfs>
  <cellStyles count="5">
    <cellStyle name="Normal" xfId="0" builtinId="0"/>
    <cellStyle name="Normal 2" xfId="2" xr:uid="{DD95419B-1AB0-4DEC-B06C-1C012406FC75}"/>
    <cellStyle name="Normal 8" xfId="4" xr:uid="{2386AE31-BAC1-4AC1-973A-945C268DA78A}"/>
    <cellStyle name="Normal_Sheet1" xfId="1" xr:uid="{F33E51F4-D486-4E03-B9E7-8C5293CE482B}"/>
    <cellStyle name="Percent 2" xfId="3" xr:uid="{D5BCB940-66EB-4ABE-B834-A5886DF5B7BD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Trend'!$N$3:$O$13</c:f>
              <c:multiLvlStrCache>
                <c:ptCount val="11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Trend'!$P$3:$P$13</c:f>
              <c:numCache>
                <c:formatCode>0.00%</c:formatCode>
                <c:ptCount val="11"/>
                <c:pt idx="0">
                  <c:v>0.81340000000000001</c:v>
                </c:pt>
                <c:pt idx="1">
                  <c:v>0.83837429111531192</c:v>
                </c:pt>
                <c:pt idx="2">
                  <c:v>0.85611510791366907</c:v>
                </c:pt>
                <c:pt idx="3">
                  <c:v>0.89020771513353114</c:v>
                </c:pt>
                <c:pt idx="4">
                  <c:v>0.84660421545667441</c:v>
                </c:pt>
                <c:pt idx="5">
                  <c:v>0.87608069164265134</c:v>
                </c:pt>
                <c:pt idx="6">
                  <c:v>0.83930000000000005</c:v>
                </c:pt>
                <c:pt idx="7">
                  <c:v>0.84141791044776115</c:v>
                </c:pt>
                <c:pt idx="8">
                  <c:v>0.85219707057256988</c:v>
                </c:pt>
                <c:pt idx="9">
                  <c:v>0.86002691790040375</c:v>
                </c:pt>
                <c:pt idx="10">
                  <c:v>0.83112582781456945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C-49F1-B0FE-328BEB7514E7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Trend'!$N$3:$O$13</c:f>
              <c:multiLvlStrCache>
                <c:ptCount val="11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Trend'!$Q$3:$Q$13</c:f>
              <c:numCache>
                <c:formatCode>0.00%</c:formatCode>
                <c:ptCount val="11"/>
                <c:pt idx="0">
                  <c:v>0.86719999999999997</c:v>
                </c:pt>
                <c:pt idx="1">
                  <c:v>0.89130434782608692</c:v>
                </c:pt>
                <c:pt idx="2">
                  <c:v>0.91880781089414187</c:v>
                </c:pt>
                <c:pt idx="3">
                  <c:v>0.94213649851632042</c:v>
                </c:pt>
                <c:pt idx="4">
                  <c:v>0.92154566744730682</c:v>
                </c:pt>
                <c:pt idx="5">
                  <c:v>0.94236311239193082</c:v>
                </c:pt>
                <c:pt idx="6">
                  <c:v>0.91849999999999998</c:v>
                </c:pt>
                <c:pt idx="7">
                  <c:v>0.91791044776119401</c:v>
                </c:pt>
                <c:pt idx="8">
                  <c:v>0.91877496671105197</c:v>
                </c:pt>
                <c:pt idx="9">
                  <c:v>0.92597577388963659</c:v>
                </c:pt>
                <c:pt idx="10">
                  <c:v>0.91169977924944812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C-49F1-B0FE-328BEB75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85216"/>
        <c:axId val="778685872"/>
      </c:lineChart>
      <c:catAx>
        <c:axId val="7786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78685872"/>
        <c:crosses val="autoZero"/>
        <c:auto val="1"/>
        <c:lblAlgn val="ctr"/>
        <c:lblOffset val="100"/>
        <c:noMultiLvlLbl val="0"/>
      </c:catAx>
      <c:valAx>
        <c:axId val="7786858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7868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Trend'!$R$3:$S$13</c:f>
              <c:multiLvlStrCache>
                <c:ptCount val="11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Trend'!$T$3:$T$13</c:f>
              <c:numCache>
                <c:formatCode>0.00%</c:formatCode>
                <c:ptCount val="11"/>
                <c:pt idx="0">
                  <c:v>0.93301435406698563</c:v>
                </c:pt>
                <c:pt idx="1">
                  <c:v>0.92438563327032142</c:v>
                </c:pt>
                <c:pt idx="2">
                  <c:v>0.89825282631038028</c:v>
                </c:pt>
                <c:pt idx="3">
                  <c:v>0.93026706231454004</c:v>
                </c:pt>
                <c:pt idx="4">
                  <c:v>0.88641686182669788</c:v>
                </c:pt>
                <c:pt idx="5">
                  <c:v>0.89625360230547546</c:v>
                </c:pt>
                <c:pt idx="6">
                  <c:v>0.8764988009592326</c:v>
                </c:pt>
                <c:pt idx="7">
                  <c:v>0.875</c:v>
                </c:pt>
                <c:pt idx="8">
                  <c:v>0.87616511318242341</c:v>
                </c:pt>
                <c:pt idx="9">
                  <c:v>0.89771197846567963</c:v>
                </c:pt>
                <c:pt idx="10">
                  <c:v>0.86975717439293598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E-477C-BCA2-95B311E47C32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Trend'!$R$3:$S$13</c:f>
              <c:multiLvlStrCache>
                <c:ptCount val="11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 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Trend'!$U$3:$U$13</c:f>
              <c:numCache>
                <c:formatCode>0.00%</c:formatCode>
                <c:ptCount val="11"/>
                <c:pt idx="0">
                  <c:v>0.98684210526315785</c:v>
                </c:pt>
                <c:pt idx="1">
                  <c:v>0.97731568998109641</c:v>
                </c:pt>
                <c:pt idx="2">
                  <c:v>0.96094552929085308</c:v>
                </c:pt>
                <c:pt idx="3">
                  <c:v>0.98219584569732943</c:v>
                </c:pt>
                <c:pt idx="4">
                  <c:v>0.96135831381733017</c:v>
                </c:pt>
                <c:pt idx="5">
                  <c:v>0.96253602305475505</c:v>
                </c:pt>
                <c:pt idx="6">
                  <c:v>0.95563549160671468</c:v>
                </c:pt>
                <c:pt idx="7">
                  <c:v>0.95149253731343286</c:v>
                </c:pt>
                <c:pt idx="8">
                  <c:v>0.94274300932090549</c:v>
                </c:pt>
                <c:pt idx="9">
                  <c:v>0.96366083445491246</c:v>
                </c:pt>
                <c:pt idx="10">
                  <c:v>0.95033112582781454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E-477C-BCA2-95B311E4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83576"/>
        <c:axId val="778684232"/>
      </c:lineChart>
      <c:catAx>
        <c:axId val="77868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78684232"/>
        <c:crosses val="autoZero"/>
        <c:auto val="1"/>
        <c:lblAlgn val="ctr"/>
        <c:lblOffset val="100"/>
        <c:noMultiLvlLbl val="0"/>
      </c:catAx>
      <c:valAx>
        <c:axId val="778684232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78683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0.85910652920962194</c:v>
                </c:pt>
                <c:pt idx="1">
                  <c:v>0.92500000000000004</c:v>
                </c:pt>
                <c:pt idx="2">
                  <c:v>0.79104477611940294</c:v>
                </c:pt>
                <c:pt idx="3">
                  <c:v>0.87318840579710144</c:v>
                </c:pt>
                <c:pt idx="4">
                  <c:v>0.87155963302752293</c:v>
                </c:pt>
                <c:pt idx="5">
                  <c:v>0.87447698744769875</c:v>
                </c:pt>
                <c:pt idx="6">
                  <c:v>0.89539748953974896</c:v>
                </c:pt>
                <c:pt idx="7">
                  <c:v>0.8936170212765957</c:v>
                </c:pt>
                <c:pt idx="8">
                  <c:v>0.89211618257261416</c:v>
                </c:pt>
                <c:pt idx="9">
                  <c:v>0.8716216216216216</c:v>
                </c:pt>
                <c:pt idx="10">
                  <c:v>0.87956204379562042</c:v>
                </c:pt>
                <c:pt idx="11">
                  <c:v>0.84385382059800662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2B-4E82-907E-6329B85EDD2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0.94339622641509435</c:v>
                </c:pt>
                <c:pt idx="1">
                  <c:v>0.9673202614379085</c:v>
                </c:pt>
                <c:pt idx="2">
                  <c:v>0.89830508474576276</c:v>
                </c:pt>
                <c:pt idx="3">
                  <c:v>0.94509803921568614</c:v>
                </c:pt>
                <c:pt idx="4">
                  <c:v>0.93596059113300489</c:v>
                </c:pt>
                <c:pt idx="5">
                  <c:v>0.92888888888888888</c:v>
                </c:pt>
                <c:pt idx="6">
                  <c:v>0.94273127753303965</c:v>
                </c:pt>
                <c:pt idx="7">
                  <c:v>0.95454545454545459</c:v>
                </c:pt>
                <c:pt idx="8">
                  <c:v>0.9817351598173516</c:v>
                </c:pt>
                <c:pt idx="9">
                  <c:v>0.9662921348314607</c:v>
                </c:pt>
                <c:pt idx="10">
                  <c:v>0.95634920634920628</c:v>
                </c:pt>
                <c:pt idx="11">
                  <c:v>0.91039426523297495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2B-4E82-907E-6329B85E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0.83333333333333348</c:v>
                </c:pt>
                <c:pt idx="1">
                  <c:v>0.88095238095238093</c:v>
                </c:pt>
                <c:pt idx="2">
                  <c:v>0.77941176470588236</c:v>
                </c:pt>
                <c:pt idx="3">
                  <c:v>0.84859154929577452</c:v>
                </c:pt>
                <c:pt idx="4">
                  <c:v>0.8482142857142857</c:v>
                </c:pt>
                <c:pt idx="5">
                  <c:v>0.86008230452674894</c:v>
                </c:pt>
                <c:pt idx="6">
                  <c:v>0.8458498023715415</c:v>
                </c:pt>
                <c:pt idx="7">
                  <c:v>0.86776859504132231</c:v>
                </c:pt>
                <c:pt idx="8">
                  <c:v>0.86693548387096764</c:v>
                </c:pt>
                <c:pt idx="9">
                  <c:v>0.84313725490196079</c:v>
                </c:pt>
                <c:pt idx="10">
                  <c:v>0.84265734265734271</c:v>
                </c:pt>
                <c:pt idx="11">
                  <c:v>0.80891719745222934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B8-4CA1-802B-2AED860301E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</c:v>
                </c:pt>
                <c:pt idx="1">
                  <c:v>0.92261904761904778</c:v>
                </c:pt>
                <c:pt idx="2">
                  <c:v>0.89705882352941169</c:v>
                </c:pt>
                <c:pt idx="3">
                  <c:v>0.92253521126760563</c:v>
                </c:pt>
                <c:pt idx="4">
                  <c:v>0.9151785714285714</c:v>
                </c:pt>
                <c:pt idx="5">
                  <c:v>0.91769547325102896</c:v>
                </c:pt>
                <c:pt idx="6">
                  <c:v>0.89328063241106714</c:v>
                </c:pt>
                <c:pt idx="7">
                  <c:v>0.92975206611570238</c:v>
                </c:pt>
                <c:pt idx="8">
                  <c:v>0.95564516129032251</c:v>
                </c:pt>
                <c:pt idx="9">
                  <c:v>0.93790849673202614</c:v>
                </c:pt>
                <c:pt idx="10">
                  <c:v>0.91958041958041958</c:v>
                </c:pt>
                <c:pt idx="11">
                  <c:v>0.87898089171974514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B8-4CA1-802B-2AED8603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0EAE06C-F85A-488B-9CE2-A667FBF457F0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F734E039-6746-45E7-8F16-0AE929194720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134E12FD-839B-4679-A3E1-61EF41BA33D1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6.383264699078" createdVersion="6" refreshedVersion="6" minRefreshableVersion="3" recordCount="88" xr:uid="{F133F8DC-8867-46EB-A13D-5C0ADA1F8544}">
  <cacheSource type="worksheet">
    <worksheetSource ref="A2:R90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"/>
    </cacheField>
    <cacheField name="QTY" numFmtId="0">
      <sharedItems containsSemiMixedTypes="0" containsString="0" containsNumber="1" containsInteger="1" minValue="1" maxValue="9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emand  increase – converted to stock  "/>
        <s v="Non-stock in the primary DC - demand too low to convert"/>
        <s v="Discontinued"/>
        <s v="Corporate non-stock - demand too low to convert"/>
        <s v="Drop-ship"/>
        <s v="Demand increase – forecast adjusted"/>
        <s v="Low impact - only 1 or 2 line impact"/>
      </sharedItems>
    </cacheField>
    <cacheField name="Monthly Demand- Indy" numFmtId="0">
      <sharedItems containsNonDate="0" containsString="0" containsBlank="1"/>
    </cacheField>
    <cacheField name="Monthly Demand- Reno" numFmtId="0">
      <sharedItems containsString="0" containsBlank="1" containsNumber="1" containsInteger="1" minValue="3" maxValue="3"/>
    </cacheField>
    <cacheField name="Monthly Demand- Denver" numFmtId="0">
      <sharedItems containsNonDate="0" containsString="0" containsBlank="1"/>
    </cacheField>
    <cacheField name="Monthly Demand- Grapevine" numFmtId="0">
      <sharedItems containsNonDate="0" containsString="0" containsBlank="1"/>
    </cacheField>
    <cacheField name="Monthly Demand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1205749"/>
    <s v="Azithromycin Tabs BOE         "/>
    <s v="250Mg       "/>
    <s v="4/Bt    "/>
    <s v="ASMEDI"/>
    <s v="5754-0"/>
    <n v="9"/>
    <n v="93"/>
    <n v="0.22222222222222221"/>
    <n v="0.77777777777777768"/>
    <n v="0"/>
    <n v="0"/>
    <x v="0"/>
    <m/>
    <m/>
    <m/>
    <m/>
    <m/>
  </r>
  <r>
    <s v="9525086"/>
    <s v="Valihist Cold/Sinus Tablets   "/>
    <s v="Indust Pack "/>
    <s v="150X2/Bx"/>
    <s v="MEDIQ"/>
    <s v="2115543"/>
    <n v="6"/>
    <n v="9"/>
    <n v="0"/>
    <n v="0.66666666666666674"/>
    <n v="0.33333333333333337"/>
    <n v="0"/>
    <x v="1"/>
    <m/>
    <m/>
    <m/>
    <m/>
    <m/>
  </r>
  <r>
    <s v="1205764"/>
    <s v="Ciprofloxacin Tabs BOE        "/>
    <s v="500Mg       "/>
    <s v="6/Bt    "/>
    <s v="ASMEDI"/>
    <s v="5574-3"/>
    <n v="6"/>
    <n v="32"/>
    <n v="1"/>
    <n v="0"/>
    <n v="0"/>
    <n v="0"/>
    <x v="0"/>
    <m/>
    <m/>
    <m/>
    <m/>
    <m/>
  </r>
  <r>
    <s v="1103956"/>
    <s v="Band-It Tennis Elbow Support  "/>
    <s v="Universal   "/>
    <s v="Ea      "/>
    <s v="TROY"/>
    <s v="0814-7040"/>
    <n v="4"/>
    <n v="9"/>
    <n v="0"/>
    <n v="1"/>
    <n v="0"/>
    <n v="0"/>
    <x v="2"/>
    <m/>
    <m/>
    <m/>
    <m/>
    <m/>
  </r>
  <r>
    <s v="1531042"/>
    <s v="Sodium Chloride 0.9% Irrig    "/>
    <s v="500mL/Bt    "/>
    <s v="BT      "/>
    <s v="TRAVOL"/>
    <s v="2F7123"/>
    <n v="4"/>
    <n v="28"/>
    <n v="0"/>
    <n v="1"/>
    <n v="0"/>
    <n v="0"/>
    <x v="0"/>
    <m/>
    <m/>
    <m/>
    <m/>
    <m/>
  </r>
  <r>
    <s v="4996788"/>
    <s v="Calagel Anti-Itch Gel         "/>
    <s v="            "/>
    <s v="144/Pk  "/>
    <s v="TECLAB"/>
    <s v="FG10012"/>
    <n v="4"/>
    <n v="6"/>
    <n v="0.25"/>
    <n v="0.75"/>
    <n v="0"/>
    <n v="0"/>
    <x v="0"/>
    <m/>
    <m/>
    <m/>
    <m/>
    <m/>
  </r>
  <r>
    <s v="1043735"/>
    <s v="Ful-Glo Ophth Strips          "/>
    <s v="1mg         "/>
    <s v="100/Bx  "/>
    <s v="AKORN"/>
    <s v="17478040401"/>
    <n v="3"/>
    <n v="4"/>
    <n v="1"/>
    <n v="0"/>
    <n v="0"/>
    <n v="0"/>
    <x v="0"/>
    <m/>
    <m/>
    <m/>
    <m/>
    <m/>
  </r>
  <r>
    <s v="1262641"/>
    <s v="Artificial Tears Ophthal Sol  "/>
    <s v="            "/>
    <s v="15mL/Bt "/>
    <s v="GERIP"/>
    <s v="TRS-05-GCP"/>
    <n v="3"/>
    <n v="56"/>
    <n v="1"/>
    <n v="0"/>
    <n v="0"/>
    <n v="0"/>
    <x v="3"/>
    <m/>
    <m/>
    <m/>
    <m/>
    <m/>
  </r>
  <r>
    <s v="1329438"/>
    <s v="Insect Repellent Ben's 100    "/>
    <s v="1.25oz      "/>
    <s v="1/Bt    "/>
    <s v="CARDWH"/>
    <s v="3523032"/>
    <n v="3"/>
    <n v="62"/>
    <n v="0"/>
    <n v="0"/>
    <n v="1"/>
    <n v="0"/>
    <x v="4"/>
    <m/>
    <m/>
    <m/>
    <m/>
    <m/>
  </r>
  <r>
    <s v="1210178"/>
    <s v="Vivotif Typhoid Vacc BOE      "/>
    <s v="LIVEORL     "/>
    <s v="4/Pk    "/>
    <s v="ASMEDI"/>
    <s v="3927-0"/>
    <n v="3"/>
    <n v="8"/>
    <n v="0"/>
    <n v="1"/>
    <n v="0"/>
    <n v="0"/>
    <x v="5"/>
    <m/>
    <m/>
    <m/>
    <m/>
    <m/>
  </r>
  <r>
    <s v="1205752"/>
    <s v="Cephalexin Caps BOE           "/>
    <s v="500Mg       "/>
    <s v="40/Bt   "/>
    <s v="ASMEDI"/>
    <s v="0305-2"/>
    <n v="3"/>
    <n v="10"/>
    <n v="0"/>
    <n v="1"/>
    <n v="0"/>
    <n v="0"/>
    <x v="5"/>
    <m/>
    <m/>
    <m/>
    <m/>
    <m/>
  </r>
  <r>
    <s v="6781070"/>
    <s v="Bowl Large Sterile            "/>
    <s v="32oz        "/>
    <s v="50/Ca   "/>
    <s v="MEDLIN"/>
    <s v="DYND50320"/>
    <n v="3"/>
    <n v="3"/>
    <n v="0"/>
    <n v="1"/>
    <n v="0"/>
    <n v="0"/>
    <x v="1"/>
    <m/>
    <n v="3"/>
    <m/>
    <m/>
    <m/>
  </r>
  <r>
    <s v="1315585"/>
    <s v="Sulfameth/Trimethoprim BOE    "/>
    <s v="800/160mg   "/>
    <s v="6/Bt    "/>
    <s v="ASMEDI"/>
    <s v="0075-7"/>
    <n v="3"/>
    <n v="18"/>
    <n v="1"/>
    <n v="0"/>
    <n v="0"/>
    <n v="0"/>
    <x v="6"/>
    <m/>
    <m/>
    <m/>
    <m/>
    <m/>
  </r>
  <r>
    <s v="1205895"/>
    <s v="Piggyback Labels for Boeing   "/>
    <s v="            "/>
    <s v="250/Pk  "/>
    <s v="ASMEDI"/>
    <s v="S02-02"/>
    <n v="3"/>
    <n v="5"/>
    <n v="0"/>
    <n v="0"/>
    <n v="0"/>
    <n v="1"/>
    <x v="5"/>
    <m/>
    <m/>
    <m/>
    <m/>
    <m/>
  </r>
  <r>
    <s v="1261271"/>
    <s v="Loratadine Tablets UD         "/>
    <s v="10mg        "/>
    <s v="10x10/Bx"/>
    <s v="CARDWH"/>
    <s v="3969946"/>
    <n v="3"/>
    <n v="5"/>
    <n v="0"/>
    <n v="1"/>
    <n v="0"/>
    <n v="0"/>
    <x v="2"/>
    <m/>
    <m/>
    <m/>
    <m/>
    <m/>
  </r>
  <r>
    <s v="1512981"/>
    <s v="Ibuprofen Tablets             "/>
    <s v="200mg       "/>
    <s v="250x2/Bx"/>
    <s v="MEDIQ"/>
    <s v="80813"/>
    <n v="3"/>
    <n v="5"/>
    <n v="0.33333333333333337"/>
    <n v="0.66666666666666674"/>
    <n v="0"/>
    <n v="0"/>
    <x v="0"/>
    <m/>
    <m/>
    <m/>
    <m/>
    <m/>
  </r>
  <r>
    <s v="1315589"/>
    <s v="Meclizine Tablets BOE         "/>
    <s v="25mg        "/>
    <s v="12/Bt   "/>
    <s v="ASMEDI"/>
    <s v="5759-2"/>
    <n v="2"/>
    <n v="16"/>
    <n v="1"/>
    <n v="0"/>
    <n v="0"/>
    <n v="0"/>
    <x v="7"/>
    <m/>
    <m/>
    <m/>
    <m/>
    <m/>
  </r>
  <r>
    <s v="1137302"/>
    <s v="Drytex Knee Support           "/>
    <s v="Medium      "/>
    <s v="Ea      "/>
    <s v="SMTNEP"/>
    <s v="110658306000"/>
    <n v="2"/>
    <n v="3"/>
    <n v="0"/>
    <n v="0"/>
    <n v="1"/>
    <n v="0"/>
    <x v="4"/>
    <m/>
    <m/>
    <m/>
    <m/>
    <m/>
  </r>
  <r>
    <s v="1205801"/>
    <s v="Gentamicin Ophth Sol BOE      "/>
    <s v="0.3%        "/>
    <s v="Ea      "/>
    <s v="ASMEDI"/>
    <s v="4355-0"/>
    <n v="2"/>
    <n v="9"/>
    <n v="0"/>
    <n v="0"/>
    <n v="1"/>
    <n v="0"/>
    <x v="4"/>
    <m/>
    <m/>
    <m/>
    <m/>
    <m/>
  </r>
  <r>
    <s v="8900138"/>
    <s v="Flexible Bandage              "/>
    <s v="Knuckle     "/>
    <s v="30/Bx   "/>
    <s v="CARDKN"/>
    <s v="44106"/>
    <n v="2"/>
    <n v="8"/>
    <n v="0"/>
    <n v="1"/>
    <n v="0"/>
    <n v="0"/>
    <x v="7"/>
    <m/>
    <m/>
    <m/>
    <m/>
    <m/>
  </r>
  <r>
    <s v="2837180"/>
    <s v="Crutch Alm Push Btn 5'2&quot;-5'10&quot;"/>
    <s v="Adult       "/>
    <s v="Pair    "/>
    <s v="OPTINT"/>
    <s v="70-05"/>
    <n v="2"/>
    <n v="15"/>
    <n v="0"/>
    <n v="1"/>
    <n v="0"/>
    <n v="0"/>
    <x v="2"/>
    <m/>
    <m/>
    <m/>
    <m/>
    <m/>
  </r>
  <r>
    <s v="2283093"/>
    <s v="Malarone Unit Dose Tabs       "/>
    <s v="250/100mg   "/>
    <s v="24/Pk   "/>
    <s v="CARDWH"/>
    <s v="3331204"/>
    <n v="2"/>
    <n v="7"/>
    <n v="1"/>
    <n v="0"/>
    <n v="0"/>
    <n v="0"/>
    <x v="7"/>
    <m/>
    <m/>
    <m/>
    <m/>
    <m/>
  </r>
  <r>
    <s v="1315584"/>
    <s v="Amoxicillin Caps BOE          "/>
    <s v="500Mg       "/>
    <s v="10/Bt   "/>
    <s v="ASMEDI"/>
    <s v="1861-7"/>
    <n v="2"/>
    <n v="14"/>
    <n v="1"/>
    <n v="0"/>
    <n v="0"/>
    <n v="0"/>
    <x v="7"/>
    <m/>
    <m/>
    <m/>
    <m/>
    <m/>
  </r>
  <r>
    <s v="1117442"/>
    <s v="Container Urinalysis Deluxe   "/>
    <s v="6oz w/Lid   "/>
    <s v="500/Ca  "/>
    <s v="MEDLIN"/>
    <s v="DYND30103"/>
    <n v="2"/>
    <n v="2"/>
    <n v="0"/>
    <n v="0"/>
    <n v="1"/>
    <n v="0"/>
    <x v="4"/>
    <m/>
    <m/>
    <m/>
    <m/>
    <m/>
  </r>
  <r>
    <s v="1205866"/>
    <s v="Naproxen Tabs BOE             "/>
    <s v="500Mg       "/>
    <s v="20/Bt   "/>
    <s v="ASMEDI"/>
    <s v="3760-1"/>
    <n v="2"/>
    <n v="16"/>
    <n v="0.5"/>
    <n v="0.5"/>
    <n v="0"/>
    <n v="0"/>
    <x v="7"/>
    <m/>
    <m/>
    <m/>
    <m/>
    <m/>
  </r>
  <r>
    <s v="1296515"/>
    <s v="Lidocaine HCl SDV 5mL Pre-Free"/>
    <s v="2%          "/>
    <s v="25/Pk   "/>
    <s v="WESINJ"/>
    <s v="00143959425"/>
    <n v="2"/>
    <n v="2"/>
    <n v="1"/>
    <n v="0"/>
    <n v="0"/>
    <n v="0"/>
    <x v="7"/>
    <m/>
    <m/>
    <m/>
    <m/>
    <m/>
  </r>
  <r>
    <s v="6429767"/>
    <s v="Steth Adscope Ss Dk Green     "/>
    <s v="28&quot;         "/>
    <s v="Ea      "/>
    <s v="AMDIAG"/>
    <s v="603DG"/>
    <n v="2"/>
    <n v="2"/>
    <n v="0"/>
    <n v="0"/>
    <n v="1"/>
    <n v="0"/>
    <x v="4"/>
    <m/>
    <m/>
    <m/>
    <m/>
    <m/>
  </r>
  <r>
    <s v="1315587"/>
    <s v="Cephalexin Caps BOE           "/>
    <s v="500Mg       "/>
    <s v="6/Bt    "/>
    <s v="ASMEDI"/>
    <s v="3324-3"/>
    <n v="2"/>
    <n v="16"/>
    <n v="1"/>
    <n v="0"/>
    <n v="0"/>
    <n v="0"/>
    <x v="7"/>
    <m/>
    <m/>
    <m/>
    <m/>
    <m/>
  </r>
  <r>
    <s v="1152629"/>
    <s v="Pack Hot Med Instant Disp     "/>
    <s v="6x6.5       "/>
    <s v="10/Bx   "/>
    <s v="ALLEG"/>
    <s v="11450-040"/>
    <n v="2"/>
    <n v="5"/>
    <n v="1"/>
    <n v="0"/>
    <n v="0"/>
    <n v="0"/>
    <x v="7"/>
    <m/>
    <m/>
    <m/>
    <m/>
    <m/>
  </r>
  <r>
    <s v="1247282"/>
    <s v="Stabilizer Thumb Deluxe       "/>
    <s v="S/M         "/>
    <s v="12/Bx   "/>
    <s v="3MMED"/>
    <s v="45843ENR"/>
    <n v="2"/>
    <n v="3"/>
    <n v="0"/>
    <n v="0"/>
    <n v="1"/>
    <n v="0"/>
    <x v="4"/>
    <m/>
    <m/>
    <m/>
    <m/>
    <m/>
  </r>
  <r>
    <s v="2480704"/>
    <s v="Calcium Glu Inj SDV NR        "/>
    <s v="100mg/ml    "/>
    <s v="50ml/vl "/>
    <s v="GIVREP"/>
    <s v="63323036059"/>
    <n v="2"/>
    <n v="7"/>
    <n v="1"/>
    <n v="0"/>
    <n v="0"/>
    <n v="0"/>
    <x v="7"/>
    <m/>
    <m/>
    <m/>
    <m/>
    <m/>
  </r>
  <r>
    <s v="1163307"/>
    <s v="Sleeve Knee Open Patella      "/>
    <s v="Lg          "/>
    <s v="Ea      "/>
    <s v="ERGODY"/>
    <s v="16534"/>
    <n v="2"/>
    <n v="9"/>
    <n v="0"/>
    <n v="1"/>
    <n v="0"/>
    <n v="0"/>
    <x v="2"/>
    <m/>
    <m/>
    <m/>
    <m/>
    <m/>
  </r>
  <r>
    <s v="1315588"/>
    <s v="Naproxen Tabs BOE             "/>
    <s v="500Mg       "/>
    <s v="6/Bt    "/>
    <s v="ASMEDI"/>
    <s v="3760-9"/>
    <n v="2"/>
    <n v="16"/>
    <n v="1"/>
    <n v="0"/>
    <n v="0"/>
    <n v="0"/>
    <x v="7"/>
    <m/>
    <m/>
    <m/>
    <m/>
    <m/>
  </r>
  <r>
    <s v="1205861"/>
    <s v="Methocarbamol Tabs BOE        "/>
    <s v="500Mg       "/>
    <s v="10/Bt   "/>
    <s v="ASMEDI"/>
    <s v="4614-0"/>
    <n v="2"/>
    <n v="8"/>
    <n v="0.5"/>
    <n v="0.5"/>
    <n v="0"/>
    <n v="0"/>
    <x v="7"/>
    <m/>
    <m/>
    <m/>
    <m/>
    <m/>
  </r>
  <r>
    <s v="1205804"/>
    <s v="Ibuprofen Tabs BOE            "/>
    <s v="800Mg       "/>
    <s v="21/Bt   "/>
    <s v="ASMEDI"/>
    <s v="0289-7"/>
    <n v="1"/>
    <n v="3"/>
    <n v="0"/>
    <n v="0"/>
    <n v="1"/>
    <n v="0"/>
    <x v="4"/>
    <m/>
    <m/>
    <m/>
    <m/>
    <m/>
  </r>
  <r>
    <s v="1109091"/>
    <s v="Cuff 1 Tube Adult Large Long  "/>
    <s v="Reusable    "/>
    <s v="Ea      "/>
    <s v="WELCH"/>
    <s v="REUSE-12L-1TP"/>
    <n v="1"/>
    <n v="3"/>
    <n v="0"/>
    <n v="1"/>
    <n v="0"/>
    <n v="0"/>
    <x v="2"/>
    <m/>
    <m/>
    <m/>
    <m/>
    <m/>
  </r>
  <r>
    <s v="6007506"/>
    <s v="Prokot Guard Finger           "/>
    <s v="Large       "/>
    <s v="12/Bx   "/>
    <s v="DUKAL"/>
    <s v="4406L"/>
    <n v="1"/>
    <n v="1"/>
    <n v="0"/>
    <n v="0"/>
    <n v="1"/>
    <n v="0"/>
    <x v="4"/>
    <m/>
    <m/>
    <m/>
    <m/>
    <m/>
  </r>
  <r>
    <s v="3728585"/>
    <s v="Wrist Brace Elast W/Stay      "/>
    <s v="Xlg-Right   "/>
    <s v="Ea      "/>
    <s v="SCOTSP"/>
    <s v="4039RT-XLARG"/>
    <n v="1"/>
    <n v="3"/>
    <n v="0"/>
    <n v="0"/>
    <n v="1"/>
    <n v="0"/>
    <x v="4"/>
    <m/>
    <m/>
    <m/>
    <m/>
    <m/>
  </r>
  <r>
    <s v="1097366"/>
    <s v="Wrist Support Motion Mgr      "/>
    <s v="Medium      "/>
    <s v="Ea      "/>
    <s v="MEDSPE"/>
    <s v="223904"/>
    <n v="1"/>
    <n v="2"/>
    <n v="0"/>
    <n v="0"/>
    <n v="0"/>
    <n v="1"/>
    <x v="4"/>
    <m/>
    <m/>
    <m/>
    <m/>
    <m/>
  </r>
  <r>
    <s v="1205755"/>
    <s v="Ciprofloxacin Tabs BOE        "/>
    <s v="500Mg       "/>
    <s v="14/Bt   "/>
    <s v="ASMEDI"/>
    <s v="5574-1"/>
    <n v="1"/>
    <n v="3"/>
    <n v="1"/>
    <n v="0"/>
    <n v="0"/>
    <n v="0"/>
    <x v="7"/>
    <m/>
    <m/>
    <m/>
    <m/>
    <m/>
  </r>
  <r>
    <s v="2480687"/>
    <s v="Diphenhydramine IJ SDV NR     "/>
    <s v="50mg/ml     "/>
    <s v="1ml/Vl  "/>
    <s v="GIVREP"/>
    <s v="63323066401"/>
    <n v="1"/>
    <n v="2"/>
    <n v="1"/>
    <n v="0"/>
    <n v="0"/>
    <n v="0"/>
    <x v="7"/>
    <m/>
    <m/>
    <m/>
    <m/>
    <m/>
  </r>
  <r>
    <s v="1102021"/>
    <s v="Prokot Finger Guard           "/>
    <s v="Medium      "/>
    <s v="12/Bx   "/>
    <s v="DUKAL"/>
    <s v="4406M"/>
    <n v="1"/>
    <n v="2"/>
    <n v="0"/>
    <n v="0"/>
    <n v="1"/>
    <n v="0"/>
    <x v="4"/>
    <m/>
    <m/>
    <m/>
    <m/>
    <m/>
  </r>
  <r>
    <s v="1163304"/>
    <s v="Sleeve Knee Open Patella      "/>
    <s v="XXL         "/>
    <s v="Ea      "/>
    <s v="ERGODY"/>
    <s v="16536"/>
    <n v="1"/>
    <n v="2"/>
    <n v="0"/>
    <n v="0"/>
    <n v="1"/>
    <n v="0"/>
    <x v="4"/>
    <m/>
    <m/>
    <m/>
    <m/>
    <m/>
  </r>
  <r>
    <s v="1177766"/>
    <s v="Boot Wlkr Equalizer Low Top   "/>
    <s v="S - Blk     "/>
    <s v="Ea      "/>
    <s v="ROYMED"/>
    <s v="W0500BLK"/>
    <n v="1"/>
    <n v="1"/>
    <n v="0"/>
    <n v="1"/>
    <n v="0"/>
    <n v="0"/>
    <x v="2"/>
    <m/>
    <m/>
    <m/>
    <m/>
    <m/>
  </r>
  <r>
    <s v="8093755"/>
    <s v="Cuff Assembly Adult For Lifesi"/>
    <s v="            "/>
    <s v="Ea      "/>
    <s v="WELCH"/>
    <s v="5200-01"/>
    <n v="1"/>
    <n v="1"/>
    <n v="0"/>
    <n v="1"/>
    <n v="0"/>
    <n v="0"/>
    <x v="2"/>
    <m/>
    <m/>
    <m/>
    <m/>
    <m/>
  </r>
  <r>
    <s v="1258427"/>
    <s v="Mefloquine Tabs BOE           "/>
    <s v="250mg       "/>
    <s v="10/Bt   "/>
    <s v="ASMEDI"/>
    <s v="6661-0"/>
    <n v="1"/>
    <n v="1"/>
    <n v="0"/>
    <n v="0"/>
    <n v="1"/>
    <n v="0"/>
    <x v="4"/>
    <m/>
    <m/>
    <m/>
    <m/>
    <m/>
  </r>
  <r>
    <s v="6906950"/>
    <s v="Betadine Solution Flip Top    "/>
    <s v="10%         "/>
    <s v="16oz/Bt "/>
    <s v="EMEHEA"/>
    <s v="BSO16P"/>
    <n v="1"/>
    <n v="1"/>
    <n v="0"/>
    <n v="1"/>
    <n v="0"/>
    <n v="0"/>
    <x v="7"/>
    <m/>
    <m/>
    <m/>
    <m/>
    <m/>
  </r>
  <r>
    <s v="1296508"/>
    <s v="Lidocaine HCl MDV 50mL        "/>
    <s v="1%          "/>
    <s v="10/Pk   "/>
    <s v="WESINJ"/>
    <s v="00143957710"/>
    <n v="1"/>
    <n v="1"/>
    <n v="1"/>
    <n v="0"/>
    <n v="0"/>
    <n v="0"/>
    <x v="7"/>
    <m/>
    <m/>
    <m/>
    <m/>
    <m/>
  </r>
  <r>
    <s v="5727737"/>
    <s v="Futuro Comfort Lift Elbow Supp"/>
    <s v="Medium      "/>
    <s v="Ea      "/>
    <s v="3MCONH"/>
    <s v="76578EN"/>
    <n v="1"/>
    <n v="2"/>
    <n v="0"/>
    <n v="1"/>
    <n v="0"/>
    <n v="0"/>
    <x v="2"/>
    <m/>
    <m/>
    <m/>
    <m/>
    <m/>
  </r>
  <r>
    <s v="1002808"/>
    <s v="Sodium Chloride Sol Non-DEHP  "/>
    <s v="0.9% Inj    "/>
    <s v="1000Ml  "/>
    <s v="MCGAW"/>
    <s v="L8000"/>
    <n v="1"/>
    <n v="2"/>
    <n v="1"/>
    <n v="0"/>
    <n v="0"/>
    <n v="0"/>
    <x v="7"/>
    <m/>
    <m/>
    <m/>
    <m/>
    <m/>
  </r>
  <r>
    <s v="1174078"/>
    <s v="Mayo-Instrument Stand Sgl Post"/>
    <s v="U-Based     "/>
    <s v="Ea      "/>
    <s v="MEDDEP"/>
    <s v="13035"/>
    <n v="1"/>
    <n v="2"/>
    <n v="0"/>
    <n v="0"/>
    <n v="0"/>
    <n v="1"/>
    <x v="4"/>
    <m/>
    <m/>
    <m/>
    <m/>
    <m/>
  </r>
  <r>
    <s v="9872263"/>
    <s v="Sharps Collector-Red          "/>
    <s v="1Qt         "/>
    <s v="Ea      "/>
    <s v="BD"/>
    <s v="305635"/>
    <n v="1"/>
    <n v="30"/>
    <n v="0"/>
    <n v="1"/>
    <n v="0"/>
    <n v="0"/>
    <x v="7"/>
    <m/>
    <m/>
    <m/>
    <m/>
    <m/>
  </r>
  <r>
    <s v="1205878"/>
    <s v="Smx-Tmp Tabs BOE              "/>
    <s v="800/160MG   "/>
    <s v="20/Bt   "/>
    <s v="ASMEDI"/>
    <s v="0075-2"/>
    <n v="1"/>
    <n v="3"/>
    <n v="0"/>
    <n v="1"/>
    <n v="0"/>
    <n v="0"/>
    <x v="2"/>
    <m/>
    <m/>
    <m/>
    <m/>
    <m/>
  </r>
  <r>
    <s v="1177767"/>
    <s v="Boot Wlkr Equalizer Low Top   "/>
    <s v="M - Blk     "/>
    <s v="Ea      "/>
    <s v="ROYMED"/>
    <s v="W0700BLK"/>
    <n v="1"/>
    <n v="1"/>
    <n v="0"/>
    <n v="1"/>
    <n v="0"/>
    <n v="0"/>
    <x v="7"/>
    <m/>
    <m/>
    <m/>
    <m/>
    <m/>
  </r>
  <r>
    <s v="4488438"/>
    <s v="Wrist Brace Right Small       "/>
    <s v="            "/>
    <s v="Ea      "/>
    <s v="SCOTSP"/>
    <s v="4039RT-SMALL"/>
    <n v="1"/>
    <n v="3"/>
    <n v="0"/>
    <n v="0"/>
    <n v="1"/>
    <n v="0"/>
    <x v="4"/>
    <m/>
    <m/>
    <m/>
    <m/>
    <m/>
  </r>
  <r>
    <s v="4996118"/>
    <s v="Thermo Paper f/VM Series      "/>
    <s v="Monitor     "/>
    <s v="5/Pk    "/>
    <s v="PHILMD"/>
    <s v="989803136891"/>
    <n v="1"/>
    <n v="2"/>
    <n v="0"/>
    <n v="0"/>
    <n v="1"/>
    <n v="0"/>
    <x v="4"/>
    <m/>
    <m/>
    <m/>
    <m/>
    <m/>
  </r>
  <r>
    <s v="3331272"/>
    <s v="Thumb Protector TeePee        "/>
    <s v="Medium      "/>
    <s v="Ea      "/>
    <s v="MEDSPE"/>
    <s v="223084"/>
    <n v="1"/>
    <n v="6"/>
    <n v="0"/>
    <n v="0"/>
    <n v="0"/>
    <n v="1"/>
    <x v="4"/>
    <m/>
    <m/>
    <m/>
    <m/>
    <m/>
  </r>
  <r>
    <s v="1242718"/>
    <s v="Sulfacetamide Ophthalmic Sol  "/>
    <s v="10%         "/>
    <s v="15mL/Bt "/>
    <s v="CARDGN"/>
    <s v="1304195"/>
    <n v="1"/>
    <n v="10"/>
    <n v="0"/>
    <n v="1"/>
    <n v="0"/>
    <n v="0"/>
    <x v="7"/>
    <m/>
    <m/>
    <m/>
    <m/>
    <m/>
  </r>
  <r>
    <s v="2132693"/>
    <s v="Lock Plastic Disposable       "/>
    <s v="White       "/>
    <s v="100/Pk  "/>
    <s v="HEALMK"/>
    <s v="6323 WT"/>
    <n v="1"/>
    <n v="1"/>
    <n v="0"/>
    <n v="1"/>
    <n v="0"/>
    <n v="0"/>
    <x v="2"/>
    <m/>
    <m/>
    <m/>
    <m/>
    <m/>
  </r>
  <r>
    <s v="7131070"/>
    <s v="Support The Lift Knee Blk Neo "/>
    <s v="Large       "/>
    <s v="Ea      "/>
    <s v="PROATH"/>
    <s v="7002"/>
    <n v="1"/>
    <n v="1"/>
    <n v="0"/>
    <n v="0"/>
    <n v="1"/>
    <n v="0"/>
    <x v="4"/>
    <m/>
    <m/>
    <m/>
    <m/>
    <m/>
  </r>
  <r>
    <s v="8900136"/>
    <s v="Flexible Bandages LF          "/>
    <s v="1&quot;x3&quot;       "/>
    <s v="50/Bx   "/>
    <s v="CARDKN"/>
    <s v="44101-"/>
    <n v="1"/>
    <n v="6"/>
    <n v="0"/>
    <n v="1"/>
    <n v="0"/>
    <n v="0"/>
    <x v="7"/>
    <m/>
    <m/>
    <m/>
    <m/>
    <m/>
  </r>
  <r>
    <s v="1163305"/>
    <s v="Sleeve Knee Open Patella      "/>
    <s v="X-Lg        "/>
    <s v="Ea      "/>
    <s v="ERGODY"/>
    <s v="16535"/>
    <n v="1"/>
    <n v="12"/>
    <n v="1"/>
    <n v="0"/>
    <n v="0"/>
    <n v="0"/>
    <x v="7"/>
    <m/>
    <m/>
    <m/>
    <m/>
    <m/>
  </r>
  <r>
    <s v="1205802"/>
    <s v="Ibuprofen Tabs BOE            "/>
    <s v="600Mg       "/>
    <s v="30/Bt   "/>
    <s v="ASMEDI"/>
    <s v="0287-3"/>
    <n v="1"/>
    <n v="4"/>
    <n v="0"/>
    <n v="1"/>
    <n v="0"/>
    <n v="0"/>
    <x v="2"/>
    <m/>
    <m/>
    <m/>
    <m/>
    <m/>
  </r>
  <r>
    <s v="1205880"/>
    <s v="Sulfacet Oph Sol BOE          "/>
    <s v="10%         "/>
    <s v="Ea      "/>
    <s v="ASMEDI"/>
    <s v="1186-0"/>
    <n v="1"/>
    <n v="1"/>
    <n v="0"/>
    <n v="1"/>
    <n v="0"/>
    <n v="0"/>
    <x v="2"/>
    <m/>
    <m/>
    <m/>
    <m/>
    <m/>
  </r>
  <r>
    <s v="1500113"/>
    <s v="Xylocaine SDV 2mL MPF         "/>
    <s v="1%          "/>
    <s v="25/Pk   "/>
    <s v="ABRAX"/>
    <s v="63323049227"/>
    <n v="1"/>
    <n v="1"/>
    <n v="1"/>
    <n v="0"/>
    <n v="0"/>
    <n v="0"/>
    <x v="7"/>
    <m/>
    <m/>
    <m/>
    <m/>
    <m/>
  </r>
  <r>
    <s v="5131083"/>
    <s v="Aneroid Sphyg Pocket Adult    "/>
    <s v="Self-Inflat "/>
    <s v="Ea      "/>
    <s v="WELCH"/>
    <s v="5090-02"/>
    <n v="1"/>
    <n v="1"/>
    <n v="0"/>
    <n v="1"/>
    <n v="0"/>
    <n v="0"/>
    <x v="2"/>
    <m/>
    <m/>
    <m/>
    <m/>
    <m/>
  </r>
  <r>
    <s v="4890249"/>
    <s v="Health Design Shoe Mens       "/>
    <s v="Small       "/>
    <s v="Ea      "/>
    <s v="DARBY"/>
    <s v="HD-PO-CL5"/>
    <n v="1"/>
    <n v="2"/>
    <n v="1"/>
    <n v="0"/>
    <n v="0"/>
    <n v="0"/>
    <x v="7"/>
    <m/>
    <m/>
    <m/>
    <m/>
    <m/>
  </r>
  <r>
    <s v="3266817"/>
    <s v="Cool-Jel Topical Cool Gel     "/>
    <s v="3.5gr       "/>
    <s v="25/Bx   "/>
    <s v="WATTEC"/>
    <s v="CJ25-600"/>
    <n v="1"/>
    <n v="1"/>
    <n v="0"/>
    <n v="1"/>
    <n v="0"/>
    <n v="0"/>
    <x v="2"/>
    <m/>
    <m/>
    <m/>
    <m/>
    <m/>
  </r>
  <r>
    <s v="1183407"/>
    <s v="Mouthpiece f/IQ Spirometer    "/>
    <s v="Disposable  "/>
    <s v="100/Ca  "/>
    <s v="MIDMAK"/>
    <s v="2-100-1206"/>
    <n v="1"/>
    <n v="1"/>
    <n v="0"/>
    <n v="1"/>
    <n v="0"/>
    <n v="0"/>
    <x v="7"/>
    <m/>
    <m/>
    <m/>
    <m/>
    <m/>
  </r>
  <r>
    <s v="4260074"/>
    <s v="Diagnostix Aneroid Sphyg Black"/>
    <s v="Lg Adult    "/>
    <s v="Ea      "/>
    <s v="AMDIAG"/>
    <s v="700-12XBK"/>
    <n v="1"/>
    <n v="1"/>
    <n v="0"/>
    <n v="1"/>
    <n v="0"/>
    <n v="0"/>
    <x v="2"/>
    <m/>
    <m/>
    <m/>
    <m/>
    <m/>
  </r>
  <r>
    <s v="1145737"/>
    <s v="CalaClear Lotion              "/>
    <s v="1%          "/>
    <s v="6oz/Bt  "/>
    <s v="HUMCO"/>
    <s v="040096001"/>
    <n v="1"/>
    <n v="2"/>
    <n v="0"/>
    <n v="1"/>
    <n v="0"/>
    <n v="0"/>
    <x v="2"/>
    <m/>
    <m/>
    <m/>
    <m/>
    <m/>
  </r>
  <r>
    <s v="1178408"/>
    <s v="Boot Wlkr Equalizer Low Top   "/>
    <s v="L - Blk     "/>
    <s v="Ea      "/>
    <s v="ROYMED"/>
    <s v="W0900BLK"/>
    <n v="1"/>
    <n v="1"/>
    <n v="0"/>
    <n v="1"/>
    <n v="0"/>
    <n v="0"/>
    <x v="2"/>
    <m/>
    <m/>
    <m/>
    <m/>
    <m/>
  </r>
  <r>
    <s v="1195479"/>
    <s v="Laceration Tray W/lidded      "/>
    <s v="TRAY STE    "/>
    <s v="20/CS   "/>
    <s v="MEDLIN"/>
    <s v="DYNJ03900"/>
    <n v="1"/>
    <n v="1"/>
    <n v="0"/>
    <n v="1"/>
    <n v="0"/>
    <n v="0"/>
    <x v="2"/>
    <m/>
    <m/>
    <m/>
    <m/>
    <m/>
  </r>
  <r>
    <s v="1242537"/>
    <s v="Muscle Rub Ex-Strength        "/>
    <s v="2.5%        "/>
    <s v="1.25oz/T"/>
    <s v="BUDPAK"/>
    <s v="94423"/>
    <n v="1"/>
    <n v="50"/>
    <n v="0"/>
    <n v="1"/>
    <n v="0"/>
    <n v="0"/>
    <x v="2"/>
    <m/>
    <m/>
    <m/>
    <m/>
    <m/>
  </r>
  <r>
    <s v="2492901"/>
    <s v="Ishihara Test Chart Book      "/>
    <s v="24 Plate    "/>
    <s v="Ea      "/>
    <s v="GF"/>
    <s v="1255"/>
    <n v="1"/>
    <n v="1"/>
    <n v="0"/>
    <n v="0"/>
    <n v="1"/>
    <n v="0"/>
    <x v="4"/>
    <m/>
    <m/>
    <m/>
    <m/>
    <m/>
  </r>
  <r>
    <s v="1137306"/>
    <s v="Drytex Knee Support           "/>
    <s v="X-Large     "/>
    <s v="Ea      "/>
    <s v="SMTNEP"/>
    <s v="110658506000"/>
    <n v="1"/>
    <n v="2"/>
    <n v="0"/>
    <n v="0"/>
    <n v="1"/>
    <n v="0"/>
    <x v="4"/>
    <m/>
    <m/>
    <m/>
    <m/>
    <m/>
  </r>
  <r>
    <s v="1205765"/>
    <s v="Cyclobenzaprine HCL Tablets   "/>
    <s v="10Mg        "/>
    <s v="15/Bt   "/>
    <s v="ASMEDI"/>
    <s v="2573-0"/>
    <n v="1"/>
    <n v="8"/>
    <n v="0"/>
    <n v="0"/>
    <n v="1"/>
    <n v="0"/>
    <x v="4"/>
    <m/>
    <m/>
    <m/>
    <m/>
    <m/>
  </r>
  <r>
    <s v="1218847"/>
    <s v="Naproxen Sodium Tablets       "/>
    <s v="220mg       "/>
    <s v="50/Bt   "/>
    <s v="CLAY"/>
    <s v="45802049071"/>
    <n v="1"/>
    <n v="20"/>
    <n v="0"/>
    <n v="1"/>
    <n v="0"/>
    <n v="0"/>
    <x v="3"/>
    <m/>
    <m/>
    <m/>
    <m/>
    <m/>
  </r>
  <r>
    <s v="5700121"/>
    <s v="Bulb f/WA MacroView Otoscope  "/>
    <s v="06500       "/>
    <s v="Ea      "/>
    <s v="WELCH"/>
    <s v="06500-HS"/>
    <n v="1"/>
    <n v="2"/>
    <n v="0"/>
    <n v="1"/>
    <n v="0"/>
    <n v="0"/>
    <x v="7"/>
    <m/>
    <m/>
    <m/>
    <m/>
    <m/>
  </r>
  <r>
    <s v="1315909"/>
    <s v="Debrox Ear Wax Removal Aid    "/>
    <s v="            "/>
    <s v="0.5oz/B "/>
    <s v="MEDTPI"/>
    <s v="104792A"/>
    <n v="1"/>
    <n v="12"/>
    <n v="0"/>
    <n v="1"/>
    <n v="0"/>
    <n v="0"/>
    <x v="7"/>
    <m/>
    <m/>
    <m/>
    <m/>
    <m/>
  </r>
  <r>
    <s v="1145404"/>
    <s v="Splint Thumb Procare          "/>
    <s v="Universal   "/>
    <s v="Ea      "/>
    <s v="SMTNEP"/>
    <s v="79-82710"/>
    <n v="1"/>
    <n v="4"/>
    <n v="0"/>
    <n v="1"/>
    <n v="0"/>
    <n v="0"/>
    <x v="2"/>
    <m/>
    <m/>
    <m/>
    <m/>
    <m/>
  </r>
  <r>
    <s v="1093759"/>
    <s v="Motion Manager Support Wrist  "/>
    <s v="X-Large     "/>
    <s v="Ea      "/>
    <s v="MEDSPE"/>
    <s v="223906"/>
    <n v="1"/>
    <n v="2"/>
    <n v="0"/>
    <n v="0"/>
    <n v="0"/>
    <n v="1"/>
    <x v="4"/>
    <m/>
    <m/>
    <m/>
    <m/>
    <m/>
  </r>
  <r>
    <s v="1205867"/>
    <s v="Nitrostat Subl Tabs BOE       "/>
    <s v="0.4Mg       "/>
    <s v="25/Bt   "/>
    <s v="ASMEDI"/>
    <s v="2140-0"/>
    <n v="1"/>
    <n v="1"/>
    <n v="0"/>
    <n v="0"/>
    <n v="1"/>
    <n v="0"/>
    <x v="4"/>
    <m/>
    <m/>
    <m/>
    <m/>
    <m/>
  </r>
  <r>
    <s v="9536933"/>
    <s v="Vantage Lister Scissor        "/>
    <s v="4-1/2&quot;      "/>
    <s v="Ea      "/>
    <s v="MILTEX"/>
    <s v="V95-502SS"/>
    <n v="1"/>
    <n v="8"/>
    <n v="0"/>
    <n v="1"/>
    <n v="0"/>
    <n v="0"/>
    <x v="4"/>
    <m/>
    <m/>
    <m/>
    <m/>
    <m/>
  </r>
  <r>
    <s v="2883047"/>
    <s v="Cane 500Lb Psh Bttn Off Set HD"/>
    <s v="19-38&quot;      "/>
    <s v="Ea      "/>
    <s v="ALLEG"/>
    <s v="CNE0020B"/>
    <n v="1"/>
    <n v="1"/>
    <n v="0"/>
    <n v="1"/>
    <n v="0"/>
    <n v="0"/>
    <x v="2"/>
    <m/>
    <m/>
    <m/>
    <m/>
    <m/>
  </r>
  <r>
    <s v="1315586"/>
    <s v="Ibuprofen Tabs BOE            "/>
    <s v="600mg       "/>
    <s v="12/Bt   "/>
    <s v="ASMEDI"/>
    <s v="0287-1"/>
    <n v="1"/>
    <n v="6"/>
    <n v="1"/>
    <n v="0"/>
    <n v="0"/>
    <n v="0"/>
    <x v="7"/>
    <m/>
    <m/>
    <m/>
    <m/>
    <m/>
  </r>
  <r>
    <s v="6005311"/>
    <s v="Cane Adj Cont Handle Vinylgrip"/>
    <s v="30-39&quot;      "/>
    <s v="6/Ca    "/>
    <s v="GF"/>
    <s v="6220A"/>
    <n v="1"/>
    <n v="1"/>
    <n v="0"/>
    <n v="1"/>
    <n v="0"/>
    <n v="0"/>
    <x v="2"/>
    <m/>
    <m/>
    <m/>
    <m/>
    <m/>
  </r>
  <r>
    <s v="1205732"/>
    <s v="Aircast Armband               "/>
    <s v="Unisize     "/>
    <s v="Ea      "/>
    <s v="SMTNEP"/>
    <s v="05A"/>
    <n v="1"/>
    <n v="3"/>
    <n v="0"/>
    <n v="1"/>
    <n v="0"/>
    <n v="0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97D05-032C-43FC-BA9B-D07718E6590F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4"/>
        <item x="5"/>
        <item x="3"/>
        <item x="2"/>
        <item x="1"/>
        <item x="7"/>
        <item x="0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906</v>
      </c>
      <c r="D3" s="6">
        <v>753</v>
      </c>
      <c r="E3" s="5">
        <v>0.83112582781456945</v>
      </c>
      <c r="F3" s="6">
        <v>73</v>
      </c>
      <c r="G3" s="5">
        <v>0.91169977924944812</v>
      </c>
      <c r="H3" s="6">
        <v>45</v>
      </c>
      <c r="I3" s="6">
        <v>28</v>
      </c>
      <c r="J3" s="6">
        <v>7</v>
      </c>
    </row>
    <row r="4" spans="1:10" x14ac:dyDescent="0.3">
      <c r="A4" s="29" t="s">
        <v>12</v>
      </c>
      <c r="B4" s="29"/>
      <c r="C4" s="28"/>
      <c r="D4" s="28"/>
      <c r="E4" s="5">
        <v>0.86975717439293598</v>
      </c>
      <c r="F4" s="3"/>
      <c r="G4" s="5">
        <v>0.95033112582781454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258</v>
      </c>
      <c r="D5" s="8">
        <v>229</v>
      </c>
      <c r="E5" s="4">
        <v>0.88759689922480622</v>
      </c>
      <c r="F5" s="8">
        <v>13</v>
      </c>
      <c r="G5" s="4">
        <v>0.93798449612403101</v>
      </c>
      <c r="H5" s="8">
        <v>8</v>
      </c>
      <c r="I5" s="8">
        <v>7</v>
      </c>
      <c r="J5" s="8">
        <v>1</v>
      </c>
    </row>
    <row r="6" spans="1:10" x14ac:dyDescent="0.3">
      <c r="A6" s="7" t="s">
        <v>15</v>
      </c>
      <c r="B6" s="7" t="s">
        <v>14</v>
      </c>
      <c r="C6" s="8">
        <v>142</v>
      </c>
      <c r="D6" s="8">
        <v>117</v>
      </c>
      <c r="E6" s="4">
        <v>0.823943661971831</v>
      </c>
      <c r="F6" s="8">
        <v>8</v>
      </c>
      <c r="G6" s="4">
        <v>0.88028169014084512</v>
      </c>
      <c r="H6" s="8">
        <v>7</v>
      </c>
      <c r="I6" s="8">
        <v>8</v>
      </c>
      <c r="J6" s="8">
        <v>2</v>
      </c>
    </row>
    <row r="7" spans="1:10" x14ac:dyDescent="0.3">
      <c r="A7" s="7" t="s">
        <v>16</v>
      </c>
      <c r="B7" s="7" t="s">
        <v>14</v>
      </c>
      <c r="C7" s="8">
        <v>103</v>
      </c>
      <c r="D7" s="8">
        <v>84</v>
      </c>
      <c r="E7" s="4">
        <v>0.81553398058252424</v>
      </c>
      <c r="F7" s="8">
        <v>11</v>
      </c>
      <c r="G7" s="4">
        <v>0.92233009708737868</v>
      </c>
      <c r="H7" s="8">
        <v>4</v>
      </c>
      <c r="I7" s="8">
        <v>3</v>
      </c>
      <c r="J7" s="8">
        <v>1</v>
      </c>
    </row>
    <row r="8" spans="1:10" x14ac:dyDescent="0.3">
      <c r="A8" s="7" t="s">
        <v>17</v>
      </c>
      <c r="B8" s="7" t="s">
        <v>14</v>
      </c>
      <c r="C8" s="8">
        <v>87</v>
      </c>
      <c r="D8" s="8">
        <v>65</v>
      </c>
      <c r="E8" s="4">
        <v>0.74712643678160917</v>
      </c>
      <c r="F8" s="8">
        <v>14</v>
      </c>
      <c r="G8" s="4">
        <v>0.90804597701149414</v>
      </c>
      <c r="H8" s="8">
        <v>7</v>
      </c>
      <c r="I8" s="8">
        <v>0</v>
      </c>
      <c r="J8" s="8">
        <v>1</v>
      </c>
    </row>
    <row r="9" spans="1:10" x14ac:dyDescent="0.3">
      <c r="A9" s="7" t="s">
        <v>18</v>
      </c>
      <c r="B9" s="7" t="s">
        <v>14</v>
      </c>
      <c r="C9" s="8">
        <v>78</v>
      </c>
      <c r="D9" s="8">
        <v>62</v>
      </c>
      <c r="E9" s="4">
        <v>0.79487179487179493</v>
      </c>
      <c r="F9" s="8">
        <v>3</v>
      </c>
      <c r="G9" s="4">
        <v>0.83333333333333348</v>
      </c>
      <c r="H9" s="8">
        <v>9</v>
      </c>
      <c r="I9" s="8">
        <v>3</v>
      </c>
      <c r="J9" s="8">
        <v>1</v>
      </c>
    </row>
    <row r="10" spans="1:10" x14ac:dyDescent="0.3">
      <c r="A10" s="7" t="s">
        <v>19</v>
      </c>
      <c r="B10" s="7" t="s">
        <v>14</v>
      </c>
      <c r="C10" s="8">
        <v>55</v>
      </c>
      <c r="D10" s="8">
        <v>44</v>
      </c>
      <c r="E10" s="4">
        <v>0.8</v>
      </c>
      <c r="F10" s="8">
        <v>8</v>
      </c>
      <c r="G10" s="4">
        <v>0.94545454545454544</v>
      </c>
      <c r="H10" s="8">
        <v>1</v>
      </c>
      <c r="I10" s="8">
        <v>1</v>
      </c>
      <c r="J10" s="8">
        <v>1</v>
      </c>
    </row>
    <row r="11" spans="1:10" x14ac:dyDescent="0.3">
      <c r="A11" s="7" t="s">
        <v>20</v>
      </c>
      <c r="B11" s="7" t="s">
        <v>21</v>
      </c>
      <c r="C11" s="8">
        <v>52</v>
      </c>
      <c r="D11" s="8">
        <v>42</v>
      </c>
      <c r="E11" s="4">
        <v>0.80769230769230771</v>
      </c>
      <c r="F11" s="8">
        <v>6</v>
      </c>
      <c r="G11" s="4">
        <v>0.92307692307692302</v>
      </c>
      <c r="H11" s="8">
        <v>3</v>
      </c>
      <c r="I11" s="8">
        <v>1</v>
      </c>
      <c r="J11" s="8">
        <v>0</v>
      </c>
    </row>
    <row r="12" spans="1:10" x14ac:dyDescent="0.3">
      <c r="A12" s="7" t="s">
        <v>22</v>
      </c>
      <c r="B12" s="7" t="s">
        <v>14</v>
      </c>
      <c r="C12" s="8">
        <v>39</v>
      </c>
      <c r="D12" s="8">
        <v>28</v>
      </c>
      <c r="E12" s="4">
        <v>0.71794871794871795</v>
      </c>
      <c r="F12" s="8">
        <v>6</v>
      </c>
      <c r="G12" s="4">
        <v>0.87179487179487181</v>
      </c>
      <c r="H12" s="8">
        <v>3</v>
      </c>
      <c r="I12" s="8">
        <v>2</v>
      </c>
      <c r="J12" s="8">
        <v>0</v>
      </c>
    </row>
    <row r="13" spans="1:10" x14ac:dyDescent="0.3">
      <c r="A13" s="7" t="s">
        <v>23</v>
      </c>
      <c r="B13" s="7" t="s">
        <v>14</v>
      </c>
      <c r="C13" s="8">
        <v>38</v>
      </c>
      <c r="D13" s="8">
        <v>33</v>
      </c>
      <c r="E13" s="4">
        <v>0.86842105263157909</v>
      </c>
      <c r="F13" s="8">
        <v>3</v>
      </c>
      <c r="G13" s="4">
        <v>0.94736842105263153</v>
      </c>
      <c r="H13" s="8">
        <v>2</v>
      </c>
      <c r="I13" s="8">
        <v>0</v>
      </c>
      <c r="J13" s="8">
        <v>0</v>
      </c>
    </row>
    <row r="14" spans="1:10" x14ac:dyDescent="0.3">
      <c r="A14" s="7" t="s">
        <v>24</v>
      </c>
      <c r="B14" s="7" t="s">
        <v>25</v>
      </c>
      <c r="C14" s="8">
        <v>25</v>
      </c>
      <c r="D14" s="8">
        <v>22</v>
      </c>
      <c r="E14" s="4">
        <v>0.88</v>
      </c>
      <c r="F14" s="8">
        <v>0</v>
      </c>
      <c r="G14" s="4">
        <v>0.88</v>
      </c>
      <c r="H14" s="8">
        <v>0</v>
      </c>
      <c r="I14" s="8">
        <v>3</v>
      </c>
      <c r="J14" s="8">
        <v>0</v>
      </c>
    </row>
    <row r="15" spans="1:10" x14ac:dyDescent="0.3">
      <c r="A15" s="7" t="s">
        <v>26</v>
      </c>
      <c r="B15" s="7" t="s">
        <v>14</v>
      </c>
      <c r="C15" s="8">
        <v>19</v>
      </c>
      <c r="D15" s="8">
        <v>18</v>
      </c>
      <c r="E15" s="4">
        <v>0.94736842105263153</v>
      </c>
      <c r="F15" s="8">
        <v>1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27</v>
      </c>
      <c r="B16" s="7" t="s">
        <v>14</v>
      </c>
      <c r="C16" s="8">
        <v>10</v>
      </c>
      <c r="D16" s="8">
        <v>9</v>
      </c>
      <c r="E16" s="4">
        <v>0.9</v>
      </c>
      <c r="F16" s="8">
        <v>0</v>
      </c>
      <c r="G16" s="4">
        <v>0.9</v>
      </c>
      <c r="H16" s="8">
        <v>1</v>
      </c>
      <c r="I16" s="8">
        <v>0</v>
      </c>
      <c r="J1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/>
  </sheetViews>
  <sheetFormatPr defaultRowHeight="14.4" x14ac:dyDescent="0.3"/>
  <sheetData>
    <row r="1" spans="1:13" x14ac:dyDescent="0.3">
      <c r="A1" s="30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29</v>
      </c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37</v>
      </c>
      <c r="J2" s="9" t="s">
        <v>38</v>
      </c>
      <c r="K2" s="9" t="s">
        <v>39</v>
      </c>
      <c r="L2" s="9" t="s">
        <v>40</v>
      </c>
      <c r="M2" s="9" t="s">
        <v>41</v>
      </c>
    </row>
    <row r="3" spans="1:13" x14ac:dyDescent="0.3">
      <c r="A3" s="10" t="s">
        <v>14</v>
      </c>
      <c r="B3" s="10" t="s">
        <v>42</v>
      </c>
      <c r="C3" s="10" t="s">
        <v>43</v>
      </c>
      <c r="D3" s="10" t="s">
        <v>44</v>
      </c>
      <c r="E3" s="10" t="s">
        <v>45</v>
      </c>
      <c r="F3" s="10" t="s">
        <v>46</v>
      </c>
      <c r="G3" s="10" t="s">
        <v>47</v>
      </c>
      <c r="H3" s="10" t="s">
        <v>48</v>
      </c>
      <c r="I3" s="11">
        <v>3</v>
      </c>
      <c r="J3" s="10" t="s">
        <v>18</v>
      </c>
      <c r="K3" s="10" t="s">
        <v>49</v>
      </c>
      <c r="L3" s="10" t="s">
        <v>50</v>
      </c>
      <c r="M3" s="10" t="s">
        <v>51</v>
      </c>
    </row>
    <row r="4" spans="1:13" x14ac:dyDescent="0.3">
      <c r="A4" s="10" t="s">
        <v>14</v>
      </c>
      <c r="B4" s="10" t="s">
        <v>42</v>
      </c>
      <c r="C4" s="10" t="s">
        <v>43</v>
      </c>
      <c r="D4" s="10" t="s">
        <v>44</v>
      </c>
      <c r="E4" s="10" t="s">
        <v>45</v>
      </c>
      <c r="F4" s="10" t="s">
        <v>46</v>
      </c>
      <c r="G4" s="10" t="s">
        <v>52</v>
      </c>
      <c r="H4" s="10" t="s">
        <v>53</v>
      </c>
      <c r="I4" s="11">
        <v>3</v>
      </c>
      <c r="J4" s="10" t="s">
        <v>18</v>
      </c>
      <c r="K4" s="10" t="s">
        <v>49</v>
      </c>
      <c r="L4" s="10" t="s">
        <v>50</v>
      </c>
      <c r="M4" s="10" t="s">
        <v>51</v>
      </c>
    </row>
    <row r="5" spans="1:13" x14ac:dyDescent="0.3">
      <c r="A5" s="10" t="s">
        <v>14</v>
      </c>
      <c r="B5" s="10" t="s">
        <v>42</v>
      </c>
      <c r="C5" s="10" t="s">
        <v>43</v>
      </c>
      <c r="D5" s="10" t="s">
        <v>44</v>
      </c>
      <c r="E5" s="10" t="s">
        <v>54</v>
      </c>
      <c r="F5" s="10" t="s">
        <v>46</v>
      </c>
      <c r="G5" s="10" t="s">
        <v>55</v>
      </c>
      <c r="H5" s="10" t="s">
        <v>56</v>
      </c>
      <c r="I5" s="11">
        <v>3</v>
      </c>
      <c r="J5" s="10" t="s">
        <v>18</v>
      </c>
      <c r="K5" s="10" t="s">
        <v>57</v>
      </c>
      <c r="L5" s="10" t="s">
        <v>50</v>
      </c>
      <c r="M5" s="10" t="s">
        <v>58</v>
      </c>
    </row>
    <row r="6" spans="1:13" x14ac:dyDescent="0.3">
      <c r="A6" s="10" t="s">
        <v>14</v>
      </c>
      <c r="B6" s="10" t="s">
        <v>59</v>
      </c>
      <c r="C6" s="10" t="s">
        <v>60</v>
      </c>
      <c r="D6" s="10" t="s">
        <v>61</v>
      </c>
      <c r="E6" s="10" t="s">
        <v>62</v>
      </c>
      <c r="F6" s="10" t="s">
        <v>46</v>
      </c>
      <c r="G6" s="10" t="s">
        <v>63</v>
      </c>
      <c r="H6" s="10" t="s">
        <v>64</v>
      </c>
      <c r="I6" s="11">
        <v>8</v>
      </c>
      <c r="J6" s="10" t="s">
        <v>22</v>
      </c>
      <c r="K6" s="10" t="s">
        <v>65</v>
      </c>
      <c r="L6" s="10" t="s">
        <v>50</v>
      </c>
      <c r="M6" s="10" t="s">
        <v>58</v>
      </c>
    </row>
    <row r="7" spans="1:13" x14ac:dyDescent="0.3">
      <c r="A7" s="10" t="s">
        <v>14</v>
      </c>
      <c r="B7" s="10" t="s">
        <v>59</v>
      </c>
      <c r="C7" s="10" t="s">
        <v>60</v>
      </c>
      <c r="D7" s="10" t="s">
        <v>61</v>
      </c>
      <c r="E7" s="10" t="s">
        <v>66</v>
      </c>
      <c r="F7" s="10" t="s">
        <v>46</v>
      </c>
      <c r="G7" s="10" t="s">
        <v>67</v>
      </c>
      <c r="H7" s="10" t="s">
        <v>68</v>
      </c>
      <c r="I7" s="11">
        <v>3</v>
      </c>
      <c r="J7" s="10" t="s">
        <v>22</v>
      </c>
      <c r="K7" s="10" t="s">
        <v>69</v>
      </c>
      <c r="L7" s="10" t="s">
        <v>50</v>
      </c>
      <c r="M7" s="10" t="s">
        <v>58</v>
      </c>
    </row>
    <row r="8" spans="1:13" x14ac:dyDescent="0.3">
      <c r="A8" s="10" t="s">
        <v>14</v>
      </c>
      <c r="B8" s="10" t="s">
        <v>70</v>
      </c>
      <c r="C8" s="10" t="s">
        <v>43</v>
      </c>
      <c r="D8" s="10" t="s">
        <v>71</v>
      </c>
      <c r="E8" s="10" t="s">
        <v>72</v>
      </c>
      <c r="F8" s="10" t="s">
        <v>46</v>
      </c>
      <c r="G8" s="10" t="s">
        <v>73</v>
      </c>
      <c r="H8" s="10" t="s">
        <v>74</v>
      </c>
      <c r="I8" s="11">
        <v>1</v>
      </c>
      <c r="J8" s="10" t="s">
        <v>15</v>
      </c>
      <c r="K8" s="10" t="s">
        <v>75</v>
      </c>
      <c r="L8" s="10" t="s">
        <v>50</v>
      </c>
      <c r="M8" s="10" t="s">
        <v>76</v>
      </c>
    </row>
    <row r="9" spans="1:13" x14ac:dyDescent="0.3">
      <c r="A9" s="10" t="s">
        <v>14</v>
      </c>
      <c r="B9" s="10" t="s">
        <v>70</v>
      </c>
      <c r="C9" s="10" t="s">
        <v>43</v>
      </c>
      <c r="D9" s="10" t="s">
        <v>71</v>
      </c>
      <c r="E9" s="10" t="s">
        <v>72</v>
      </c>
      <c r="F9" s="10" t="s">
        <v>46</v>
      </c>
      <c r="G9" s="10" t="s">
        <v>77</v>
      </c>
      <c r="H9" s="10" t="s">
        <v>78</v>
      </c>
      <c r="I9" s="11">
        <v>2</v>
      </c>
      <c r="J9" s="10" t="s">
        <v>15</v>
      </c>
      <c r="K9" s="10" t="s">
        <v>75</v>
      </c>
      <c r="L9" s="10" t="s">
        <v>50</v>
      </c>
      <c r="M9" s="10" t="s">
        <v>79</v>
      </c>
    </row>
    <row r="10" spans="1:13" x14ac:dyDescent="0.3">
      <c r="A10" s="10" t="s">
        <v>14</v>
      </c>
      <c r="B10" s="10" t="s">
        <v>70</v>
      </c>
      <c r="C10" s="10" t="s">
        <v>43</v>
      </c>
      <c r="D10" s="10" t="s">
        <v>71</v>
      </c>
      <c r="E10" s="10" t="s">
        <v>80</v>
      </c>
      <c r="F10" s="10" t="s">
        <v>46</v>
      </c>
      <c r="G10" s="10" t="s">
        <v>73</v>
      </c>
      <c r="H10" s="10" t="s">
        <v>74</v>
      </c>
      <c r="I10" s="11">
        <v>1</v>
      </c>
      <c r="J10" s="10" t="s">
        <v>15</v>
      </c>
      <c r="K10" s="10" t="s">
        <v>81</v>
      </c>
      <c r="L10" s="10" t="s">
        <v>50</v>
      </c>
      <c r="M10" s="10" t="s">
        <v>76</v>
      </c>
    </row>
    <row r="11" spans="1:13" x14ac:dyDescent="0.3">
      <c r="A11" s="10" t="s">
        <v>14</v>
      </c>
      <c r="B11" s="10" t="s">
        <v>70</v>
      </c>
      <c r="C11" s="10" t="s">
        <v>43</v>
      </c>
      <c r="D11" s="10" t="s">
        <v>71</v>
      </c>
      <c r="E11" s="10" t="s">
        <v>82</v>
      </c>
      <c r="F11" s="10" t="s">
        <v>46</v>
      </c>
      <c r="G11" s="10" t="s">
        <v>83</v>
      </c>
      <c r="H11" s="10" t="s">
        <v>84</v>
      </c>
      <c r="I11" s="11">
        <v>24</v>
      </c>
      <c r="J11" s="10" t="s">
        <v>15</v>
      </c>
      <c r="K11" s="10" t="s">
        <v>85</v>
      </c>
      <c r="L11" s="10" t="s">
        <v>50</v>
      </c>
      <c r="M11" s="10" t="s">
        <v>86</v>
      </c>
    </row>
    <row r="12" spans="1:13" x14ac:dyDescent="0.3">
      <c r="A12" s="10" t="s">
        <v>14</v>
      </c>
      <c r="B12" s="10" t="s">
        <v>70</v>
      </c>
      <c r="C12" s="10" t="s">
        <v>43</v>
      </c>
      <c r="D12" s="10" t="s">
        <v>71</v>
      </c>
      <c r="E12" s="10" t="s">
        <v>87</v>
      </c>
      <c r="F12" s="10" t="s">
        <v>46</v>
      </c>
      <c r="G12" s="10" t="s">
        <v>88</v>
      </c>
      <c r="H12" s="10" t="s">
        <v>89</v>
      </c>
      <c r="I12" s="11">
        <v>1</v>
      </c>
      <c r="J12" s="10" t="s">
        <v>15</v>
      </c>
      <c r="K12" s="10" t="s">
        <v>90</v>
      </c>
      <c r="L12" s="10" t="s">
        <v>50</v>
      </c>
      <c r="M12" s="10" t="s">
        <v>91</v>
      </c>
    </row>
    <row r="13" spans="1:13" x14ac:dyDescent="0.3">
      <c r="A13" s="10" t="s">
        <v>14</v>
      </c>
      <c r="B13" s="10" t="s">
        <v>70</v>
      </c>
      <c r="C13" s="10" t="s">
        <v>43</v>
      </c>
      <c r="D13" s="10" t="s">
        <v>71</v>
      </c>
      <c r="E13" s="10" t="s">
        <v>92</v>
      </c>
      <c r="F13" s="10" t="s">
        <v>46</v>
      </c>
      <c r="G13" s="10" t="s">
        <v>93</v>
      </c>
      <c r="H13" s="10" t="s">
        <v>94</v>
      </c>
      <c r="I13" s="11">
        <v>1</v>
      </c>
      <c r="J13" s="10" t="s">
        <v>15</v>
      </c>
      <c r="K13" s="10" t="s">
        <v>57</v>
      </c>
      <c r="L13" s="10" t="s">
        <v>50</v>
      </c>
      <c r="M13" s="10" t="s">
        <v>58</v>
      </c>
    </row>
    <row r="14" spans="1:13" x14ac:dyDescent="0.3">
      <c r="A14" s="10" t="s">
        <v>14</v>
      </c>
      <c r="B14" s="10" t="s">
        <v>70</v>
      </c>
      <c r="C14" s="10" t="s">
        <v>43</v>
      </c>
      <c r="D14" s="10" t="s">
        <v>71</v>
      </c>
      <c r="E14" s="10" t="s">
        <v>95</v>
      </c>
      <c r="F14" s="10" t="s">
        <v>46</v>
      </c>
      <c r="G14" s="10" t="s">
        <v>88</v>
      </c>
      <c r="H14" s="10" t="s">
        <v>89</v>
      </c>
      <c r="I14" s="11">
        <v>1</v>
      </c>
      <c r="J14" s="10" t="s">
        <v>15</v>
      </c>
      <c r="K14" s="10" t="s">
        <v>96</v>
      </c>
      <c r="L14" s="10" t="s">
        <v>50</v>
      </c>
      <c r="M14" s="10" t="s">
        <v>91</v>
      </c>
    </row>
    <row r="15" spans="1:13" x14ac:dyDescent="0.3">
      <c r="A15" s="10" t="s">
        <v>14</v>
      </c>
      <c r="B15" s="10" t="s">
        <v>70</v>
      </c>
      <c r="C15" s="10" t="s">
        <v>43</v>
      </c>
      <c r="D15" s="10" t="s">
        <v>71</v>
      </c>
      <c r="E15" s="10" t="s">
        <v>97</v>
      </c>
      <c r="F15" s="10" t="s">
        <v>46</v>
      </c>
      <c r="G15" s="10" t="s">
        <v>83</v>
      </c>
      <c r="H15" s="10" t="s">
        <v>84</v>
      </c>
      <c r="I15" s="11">
        <v>36</v>
      </c>
      <c r="J15" s="10" t="s">
        <v>15</v>
      </c>
      <c r="K15" s="10" t="s">
        <v>98</v>
      </c>
      <c r="L15" s="10" t="s">
        <v>50</v>
      </c>
      <c r="M15" s="10" t="s">
        <v>99</v>
      </c>
    </row>
    <row r="16" spans="1:13" x14ac:dyDescent="0.3">
      <c r="A16" s="10" t="s">
        <v>25</v>
      </c>
      <c r="B16" s="10" t="s">
        <v>100</v>
      </c>
      <c r="C16" s="10" t="s">
        <v>101</v>
      </c>
      <c r="D16" s="10" t="s">
        <v>102</v>
      </c>
      <c r="E16" s="10" t="s">
        <v>103</v>
      </c>
      <c r="F16" s="10" t="s">
        <v>46</v>
      </c>
      <c r="G16" s="10" t="s">
        <v>104</v>
      </c>
      <c r="H16" s="10" t="s">
        <v>105</v>
      </c>
      <c r="I16" s="11">
        <v>1</v>
      </c>
      <c r="J16" s="10" t="s">
        <v>24</v>
      </c>
      <c r="K16" s="10" t="s">
        <v>106</v>
      </c>
      <c r="L16" s="10" t="s">
        <v>50</v>
      </c>
      <c r="M16" s="10" t="s">
        <v>107</v>
      </c>
    </row>
    <row r="17" spans="1:13" x14ac:dyDescent="0.3">
      <c r="A17" s="10" t="s">
        <v>25</v>
      </c>
      <c r="B17" s="10" t="s">
        <v>100</v>
      </c>
      <c r="C17" s="10" t="s">
        <v>101</v>
      </c>
      <c r="D17" s="10" t="s">
        <v>102</v>
      </c>
      <c r="E17" s="10" t="s">
        <v>103</v>
      </c>
      <c r="F17" s="10" t="s">
        <v>46</v>
      </c>
      <c r="G17" s="10" t="s">
        <v>108</v>
      </c>
      <c r="H17" s="10" t="s">
        <v>109</v>
      </c>
      <c r="I17" s="11">
        <v>2</v>
      </c>
      <c r="J17" s="10" t="s">
        <v>24</v>
      </c>
      <c r="K17" s="10" t="s">
        <v>106</v>
      </c>
      <c r="L17" s="10" t="s">
        <v>50</v>
      </c>
      <c r="M17" s="10" t="s">
        <v>107</v>
      </c>
    </row>
    <row r="18" spans="1:13" x14ac:dyDescent="0.3">
      <c r="A18" s="10" t="s">
        <v>25</v>
      </c>
      <c r="B18" s="10" t="s">
        <v>100</v>
      </c>
      <c r="C18" s="10" t="s">
        <v>101</v>
      </c>
      <c r="D18" s="10" t="s">
        <v>102</v>
      </c>
      <c r="E18" s="10" t="s">
        <v>110</v>
      </c>
      <c r="F18" s="10" t="s">
        <v>46</v>
      </c>
      <c r="G18" s="10" t="s">
        <v>111</v>
      </c>
      <c r="H18" s="10" t="s">
        <v>112</v>
      </c>
      <c r="I18" s="11">
        <v>2</v>
      </c>
      <c r="J18" s="10" t="s">
        <v>24</v>
      </c>
      <c r="K18" s="10" t="s">
        <v>98</v>
      </c>
      <c r="L18" s="10" t="s">
        <v>50</v>
      </c>
      <c r="M18" s="10" t="s">
        <v>113</v>
      </c>
    </row>
    <row r="19" spans="1:13" x14ac:dyDescent="0.3">
      <c r="A19" s="10" t="s">
        <v>21</v>
      </c>
      <c r="B19" s="10" t="s">
        <v>114</v>
      </c>
      <c r="C19" s="10" t="s">
        <v>115</v>
      </c>
      <c r="D19" s="10" t="s">
        <v>116</v>
      </c>
      <c r="E19" s="10" t="s">
        <v>117</v>
      </c>
      <c r="F19" s="10" t="s">
        <v>46</v>
      </c>
      <c r="G19" s="10" t="s">
        <v>83</v>
      </c>
      <c r="H19" s="10" t="s">
        <v>84</v>
      </c>
      <c r="I19" s="11">
        <v>2</v>
      </c>
      <c r="J19" s="10" t="s">
        <v>20</v>
      </c>
      <c r="K19" s="10" t="s">
        <v>118</v>
      </c>
      <c r="L19" s="10" t="s">
        <v>50</v>
      </c>
      <c r="M19" s="10" t="s">
        <v>99</v>
      </c>
    </row>
    <row r="20" spans="1:13" x14ac:dyDescent="0.3">
      <c r="A20" s="10" t="s">
        <v>14</v>
      </c>
      <c r="B20" s="10" t="s">
        <v>119</v>
      </c>
      <c r="C20" s="10" t="s">
        <v>43</v>
      </c>
      <c r="D20" s="10" t="s">
        <v>120</v>
      </c>
      <c r="E20" s="10" t="s">
        <v>121</v>
      </c>
      <c r="F20" s="10" t="s">
        <v>46</v>
      </c>
      <c r="G20" s="10" t="s">
        <v>122</v>
      </c>
      <c r="H20" s="10" t="s">
        <v>123</v>
      </c>
      <c r="I20" s="11">
        <v>1</v>
      </c>
      <c r="J20" s="10" t="s">
        <v>13</v>
      </c>
      <c r="K20" s="10" t="s">
        <v>124</v>
      </c>
      <c r="L20" s="10" t="s">
        <v>50</v>
      </c>
      <c r="M20" s="10" t="s">
        <v>125</v>
      </c>
    </row>
    <row r="21" spans="1:13" x14ac:dyDescent="0.3">
      <c r="A21" s="10" t="s">
        <v>14</v>
      </c>
      <c r="B21" s="10" t="s">
        <v>119</v>
      </c>
      <c r="C21" s="10" t="s">
        <v>43</v>
      </c>
      <c r="D21" s="10" t="s">
        <v>120</v>
      </c>
      <c r="E21" s="10" t="s">
        <v>126</v>
      </c>
      <c r="F21" s="10" t="s">
        <v>46</v>
      </c>
      <c r="G21" s="10" t="s">
        <v>122</v>
      </c>
      <c r="H21" s="10" t="s">
        <v>123</v>
      </c>
      <c r="I21" s="11">
        <v>2</v>
      </c>
      <c r="J21" s="10" t="s">
        <v>13</v>
      </c>
      <c r="K21" s="10" t="s">
        <v>127</v>
      </c>
      <c r="L21" s="10" t="s">
        <v>50</v>
      </c>
      <c r="M21" s="10" t="s">
        <v>125</v>
      </c>
    </row>
    <row r="22" spans="1:13" x14ac:dyDescent="0.3">
      <c r="A22" s="10" t="s">
        <v>14</v>
      </c>
      <c r="B22" s="10" t="s">
        <v>119</v>
      </c>
      <c r="C22" s="10" t="s">
        <v>43</v>
      </c>
      <c r="D22" s="10" t="s">
        <v>120</v>
      </c>
      <c r="E22" s="10" t="s">
        <v>128</v>
      </c>
      <c r="F22" s="10" t="s">
        <v>46</v>
      </c>
      <c r="G22" s="10" t="s">
        <v>55</v>
      </c>
      <c r="H22" s="10" t="s">
        <v>56</v>
      </c>
      <c r="I22" s="11">
        <v>6</v>
      </c>
      <c r="J22" s="10" t="s">
        <v>13</v>
      </c>
      <c r="K22" s="10" t="s">
        <v>127</v>
      </c>
      <c r="L22" s="10" t="s">
        <v>50</v>
      </c>
      <c r="M22" s="10" t="s">
        <v>58</v>
      </c>
    </row>
    <row r="23" spans="1:13" x14ac:dyDescent="0.3">
      <c r="A23" s="10" t="s">
        <v>14</v>
      </c>
      <c r="B23" s="10" t="s">
        <v>119</v>
      </c>
      <c r="C23" s="10" t="s">
        <v>43</v>
      </c>
      <c r="D23" s="10" t="s">
        <v>120</v>
      </c>
      <c r="E23" s="10" t="s">
        <v>128</v>
      </c>
      <c r="F23" s="10" t="s">
        <v>46</v>
      </c>
      <c r="G23" s="10" t="s">
        <v>129</v>
      </c>
      <c r="H23" s="10" t="s">
        <v>130</v>
      </c>
      <c r="I23" s="11">
        <v>1</v>
      </c>
      <c r="J23" s="10" t="s">
        <v>13</v>
      </c>
      <c r="K23" s="10" t="s">
        <v>127</v>
      </c>
      <c r="L23" s="10" t="s">
        <v>50</v>
      </c>
      <c r="M23" s="10" t="s">
        <v>58</v>
      </c>
    </row>
    <row r="24" spans="1:13" x14ac:dyDescent="0.3">
      <c r="A24" s="10" t="s">
        <v>14</v>
      </c>
      <c r="B24" s="10" t="s">
        <v>119</v>
      </c>
      <c r="C24" s="10" t="s">
        <v>43</v>
      </c>
      <c r="D24" s="10" t="s">
        <v>120</v>
      </c>
      <c r="E24" s="10" t="s">
        <v>131</v>
      </c>
      <c r="F24" s="10" t="s">
        <v>46</v>
      </c>
      <c r="G24" s="10" t="s">
        <v>132</v>
      </c>
      <c r="H24" s="10" t="s">
        <v>133</v>
      </c>
      <c r="I24" s="11">
        <v>2</v>
      </c>
      <c r="J24" s="10" t="s">
        <v>13</v>
      </c>
      <c r="K24" s="10" t="s">
        <v>81</v>
      </c>
      <c r="L24" s="10" t="s">
        <v>50</v>
      </c>
      <c r="M24" s="10" t="s">
        <v>134</v>
      </c>
    </row>
    <row r="25" spans="1:13" x14ac:dyDescent="0.3">
      <c r="A25" s="10" t="s">
        <v>14</v>
      </c>
      <c r="B25" s="10" t="s">
        <v>119</v>
      </c>
      <c r="C25" s="10" t="s">
        <v>43</v>
      </c>
      <c r="D25" s="10" t="s">
        <v>120</v>
      </c>
      <c r="E25" s="10" t="s">
        <v>131</v>
      </c>
      <c r="F25" s="10" t="s">
        <v>46</v>
      </c>
      <c r="G25" s="10" t="s">
        <v>135</v>
      </c>
      <c r="H25" s="10" t="s">
        <v>136</v>
      </c>
      <c r="I25" s="11">
        <v>2</v>
      </c>
      <c r="J25" s="10" t="s">
        <v>13</v>
      </c>
      <c r="K25" s="10" t="s">
        <v>81</v>
      </c>
      <c r="L25" s="10" t="s">
        <v>50</v>
      </c>
      <c r="M25" s="10" t="s">
        <v>137</v>
      </c>
    </row>
    <row r="26" spans="1:13" x14ac:dyDescent="0.3">
      <c r="A26" s="10" t="s">
        <v>14</v>
      </c>
      <c r="B26" s="10" t="s">
        <v>119</v>
      </c>
      <c r="C26" s="10" t="s">
        <v>43</v>
      </c>
      <c r="D26" s="10" t="s">
        <v>120</v>
      </c>
      <c r="E26" s="10" t="s">
        <v>138</v>
      </c>
      <c r="F26" s="10" t="s">
        <v>46</v>
      </c>
      <c r="G26" s="10" t="s">
        <v>139</v>
      </c>
      <c r="H26" s="10" t="s">
        <v>136</v>
      </c>
      <c r="I26" s="11">
        <v>2</v>
      </c>
      <c r="J26" s="10" t="s">
        <v>13</v>
      </c>
      <c r="K26" s="10" t="s">
        <v>140</v>
      </c>
      <c r="L26" s="10" t="s">
        <v>50</v>
      </c>
      <c r="M26" s="10" t="s">
        <v>137</v>
      </c>
    </row>
    <row r="27" spans="1:13" x14ac:dyDescent="0.3">
      <c r="A27" s="10" t="s">
        <v>14</v>
      </c>
      <c r="B27" s="10" t="s">
        <v>141</v>
      </c>
      <c r="C27" s="10" t="s">
        <v>142</v>
      </c>
      <c r="D27" s="10" t="s">
        <v>143</v>
      </c>
      <c r="E27" s="10" t="s">
        <v>144</v>
      </c>
      <c r="F27" s="10" t="s">
        <v>46</v>
      </c>
      <c r="G27" s="10" t="s">
        <v>145</v>
      </c>
      <c r="H27" s="10" t="s">
        <v>146</v>
      </c>
      <c r="I27" s="11">
        <v>1</v>
      </c>
      <c r="J27" s="10" t="s">
        <v>16</v>
      </c>
      <c r="K27" s="10" t="s">
        <v>147</v>
      </c>
      <c r="L27" s="10" t="s">
        <v>50</v>
      </c>
      <c r="M27" s="10" t="s">
        <v>148</v>
      </c>
    </row>
    <row r="28" spans="1:13" x14ac:dyDescent="0.3">
      <c r="A28" s="10" t="s">
        <v>14</v>
      </c>
      <c r="B28" s="10" t="s">
        <v>141</v>
      </c>
      <c r="C28" s="10" t="s">
        <v>142</v>
      </c>
      <c r="D28" s="10" t="s">
        <v>143</v>
      </c>
      <c r="E28" s="10" t="s">
        <v>144</v>
      </c>
      <c r="F28" s="10" t="s">
        <v>46</v>
      </c>
      <c r="G28" s="10" t="s">
        <v>135</v>
      </c>
      <c r="H28" s="10" t="s">
        <v>136</v>
      </c>
      <c r="I28" s="11">
        <v>1</v>
      </c>
      <c r="J28" s="10" t="s">
        <v>16</v>
      </c>
      <c r="K28" s="10" t="s">
        <v>147</v>
      </c>
      <c r="L28" s="10" t="s">
        <v>50</v>
      </c>
      <c r="M28" s="10" t="s">
        <v>137</v>
      </c>
    </row>
    <row r="29" spans="1:13" x14ac:dyDescent="0.3">
      <c r="A29" s="10" t="s">
        <v>14</v>
      </c>
      <c r="B29" s="10" t="s">
        <v>141</v>
      </c>
      <c r="C29" s="10" t="s">
        <v>142</v>
      </c>
      <c r="D29" s="10" t="s">
        <v>143</v>
      </c>
      <c r="E29" s="10" t="s">
        <v>149</v>
      </c>
      <c r="F29" s="10" t="s">
        <v>46</v>
      </c>
      <c r="G29" s="10" t="s">
        <v>111</v>
      </c>
      <c r="H29" s="10" t="s">
        <v>112</v>
      </c>
      <c r="I29" s="11">
        <v>1</v>
      </c>
      <c r="J29" s="10" t="s">
        <v>16</v>
      </c>
      <c r="K29" s="10" t="s">
        <v>98</v>
      </c>
      <c r="L29" s="10" t="s">
        <v>50</v>
      </c>
      <c r="M29" s="10" t="s">
        <v>113</v>
      </c>
    </row>
    <row r="30" spans="1:13" x14ac:dyDescent="0.3">
      <c r="A30" s="10" t="s">
        <v>14</v>
      </c>
      <c r="B30" s="10" t="s">
        <v>150</v>
      </c>
      <c r="C30" s="10" t="s">
        <v>151</v>
      </c>
      <c r="D30" s="10" t="s">
        <v>152</v>
      </c>
      <c r="E30" s="10" t="s">
        <v>153</v>
      </c>
      <c r="F30" s="10" t="s">
        <v>46</v>
      </c>
      <c r="G30" s="10" t="s">
        <v>154</v>
      </c>
      <c r="H30" s="10" t="s">
        <v>155</v>
      </c>
      <c r="I30" s="11">
        <v>1</v>
      </c>
      <c r="J30" s="10" t="s">
        <v>19</v>
      </c>
      <c r="K30" s="10" t="s">
        <v>156</v>
      </c>
      <c r="L30" s="10" t="s">
        <v>50</v>
      </c>
      <c r="M30" s="10" t="s">
        <v>157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C2" sqref="C2"/>
    </sheetView>
  </sheetViews>
  <sheetFormatPr defaultRowHeight="14.4" x14ac:dyDescent="0.3"/>
  <sheetData>
    <row r="1" spans="1:13" x14ac:dyDescent="0.3">
      <c r="A1" s="31" t="s">
        <v>158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29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34</v>
      </c>
      <c r="G2" s="12" t="s">
        <v>35</v>
      </c>
      <c r="H2" s="12" t="s">
        <v>36</v>
      </c>
      <c r="I2" s="12" t="s">
        <v>37</v>
      </c>
      <c r="J2" s="12" t="s">
        <v>38</v>
      </c>
      <c r="K2" s="12" t="s">
        <v>39</v>
      </c>
      <c r="L2" s="12" t="s">
        <v>40</v>
      </c>
      <c r="M2" s="12" t="s">
        <v>41</v>
      </c>
    </row>
    <row r="3" spans="1:13" x14ac:dyDescent="0.3">
      <c r="A3" s="13" t="s">
        <v>14</v>
      </c>
      <c r="B3" s="13" t="s">
        <v>42</v>
      </c>
      <c r="C3" s="13" t="s">
        <v>43</v>
      </c>
      <c r="D3" s="13" t="s">
        <v>44</v>
      </c>
      <c r="E3" s="13" t="s">
        <v>159</v>
      </c>
      <c r="F3" s="13" t="s">
        <v>46</v>
      </c>
      <c r="G3" s="13" t="s">
        <v>160</v>
      </c>
      <c r="H3" s="13" t="s">
        <v>161</v>
      </c>
      <c r="I3" s="14">
        <v>1</v>
      </c>
      <c r="J3" s="13" t="s">
        <v>18</v>
      </c>
      <c r="K3" s="13" t="s">
        <v>98</v>
      </c>
      <c r="L3" s="13" t="s">
        <v>162</v>
      </c>
      <c r="M3" s="13" t="s">
        <v>58</v>
      </c>
    </row>
    <row r="4" spans="1:13" x14ac:dyDescent="0.3">
      <c r="A4" s="13" t="s">
        <v>14</v>
      </c>
      <c r="B4" s="13" t="s">
        <v>70</v>
      </c>
      <c r="C4" s="13" t="s">
        <v>43</v>
      </c>
      <c r="D4" s="13" t="s">
        <v>71</v>
      </c>
      <c r="E4" s="13" t="s">
        <v>163</v>
      </c>
      <c r="F4" s="13" t="s">
        <v>46</v>
      </c>
      <c r="G4" s="13" t="s">
        <v>160</v>
      </c>
      <c r="H4" s="13" t="s">
        <v>161</v>
      </c>
      <c r="I4" s="14">
        <v>2</v>
      </c>
      <c r="J4" s="13" t="s">
        <v>15</v>
      </c>
      <c r="K4" s="13" t="s">
        <v>164</v>
      </c>
      <c r="L4" s="13" t="s">
        <v>162</v>
      </c>
      <c r="M4" s="13" t="s">
        <v>58</v>
      </c>
    </row>
    <row r="5" spans="1:13" x14ac:dyDescent="0.3">
      <c r="A5" s="13" t="s">
        <v>14</v>
      </c>
      <c r="B5" s="13" t="s">
        <v>70</v>
      </c>
      <c r="C5" s="13" t="s">
        <v>43</v>
      </c>
      <c r="D5" s="13" t="s">
        <v>71</v>
      </c>
      <c r="E5" s="13" t="s">
        <v>165</v>
      </c>
      <c r="F5" s="13" t="s">
        <v>46</v>
      </c>
      <c r="G5" s="13" t="s">
        <v>160</v>
      </c>
      <c r="H5" s="13" t="s">
        <v>161</v>
      </c>
      <c r="I5" s="14">
        <v>2</v>
      </c>
      <c r="J5" s="13" t="s">
        <v>15</v>
      </c>
      <c r="K5" s="13" t="s">
        <v>166</v>
      </c>
      <c r="L5" s="13" t="s">
        <v>162</v>
      </c>
      <c r="M5" s="13" t="s">
        <v>58</v>
      </c>
    </row>
    <row r="6" spans="1:13" x14ac:dyDescent="0.3">
      <c r="A6" s="13" t="s">
        <v>14</v>
      </c>
      <c r="B6" s="13" t="s">
        <v>167</v>
      </c>
      <c r="C6" s="13" t="s">
        <v>168</v>
      </c>
      <c r="D6" s="13" t="s">
        <v>169</v>
      </c>
      <c r="E6" s="13" t="s">
        <v>170</v>
      </c>
      <c r="F6" s="13" t="s">
        <v>46</v>
      </c>
      <c r="G6" s="13" t="s">
        <v>171</v>
      </c>
      <c r="H6" s="13" t="s">
        <v>172</v>
      </c>
      <c r="I6" s="14">
        <v>2</v>
      </c>
      <c r="J6" s="13" t="s">
        <v>17</v>
      </c>
      <c r="K6" s="13" t="s">
        <v>173</v>
      </c>
      <c r="L6" s="13" t="s">
        <v>162</v>
      </c>
      <c r="M6" s="13" t="s">
        <v>174</v>
      </c>
    </row>
    <row r="7" spans="1:13" x14ac:dyDescent="0.3">
      <c r="A7" s="13" t="s">
        <v>14</v>
      </c>
      <c r="B7" s="13" t="s">
        <v>119</v>
      </c>
      <c r="C7" s="13" t="s">
        <v>43</v>
      </c>
      <c r="D7" s="13" t="s">
        <v>120</v>
      </c>
      <c r="E7" s="13" t="s">
        <v>175</v>
      </c>
      <c r="F7" s="13" t="s">
        <v>46</v>
      </c>
      <c r="G7" s="13" t="s">
        <v>176</v>
      </c>
      <c r="H7" s="13" t="s">
        <v>177</v>
      </c>
      <c r="I7" s="14">
        <v>2</v>
      </c>
      <c r="J7" s="13" t="s">
        <v>13</v>
      </c>
      <c r="K7" s="13" t="s">
        <v>96</v>
      </c>
      <c r="L7" s="13" t="s">
        <v>162</v>
      </c>
      <c r="M7" s="13" t="s">
        <v>178</v>
      </c>
    </row>
    <row r="8" spans="1:13" x14ac:dyDescent="0.3">
      <c r="A8" s="13" t="s">
        <v>14</v>
      </c>
      <c r="B8" s="13" t="s">
        <v>141</v>
      </c>
      <c r="C8" s="13" t="s">
        <v>142</v>
      </c>
      <c r="D8" s="13" t="s">
        <v>143</v>
      </c>
      <c r="E8" s="13" t="s">
        <v>149</v>
      </c>
      <c r="F8" s="13" t="s">
        <v>46</v>
      </c>
      <c r="G8" s="13" t="s">
        <v>179</v>
      </c>
      <c r="H8" s="13" t="s">
        <v>180</v>
      </c>
      <c r="I8" s="14">
        <v>2</v>
      </c>
      <c r="J8" s="13" t="s">
        <v>16</v>
      </c>
      <c r="K8" s="13" t="s">
        <v>98</v>
      </c>
      <c r="L8" s="13" t="s">
        <v>162</v>
      </c>
      <c r="M8" s="13" t="s">
        <v>174</v>
      </c>
    </row>
    <row r="9" spans="1:13" x14ac:dyDescent="0.3">
      <c r="A9" s="13" t="s">
        <v>14</v>
      </c>
      <c r="B9" s="13" t="s">
        <v>150</v>
      </c>
      <c r="C9" s="13" t="s">
        <v>151</v>
      </c>
      <c r="D9" s="13" t="s">
        <v>152</v>
      </c>
      <c r="E9" s="13" t="s">
        <v>153</v>
      </c>
      <c r="F9" s="13" t="s">
        <v>46</v>
      </c>
      <c r="G9" s="13" t="s">
        <v>181</v>
      </c>
      <c r="H9" s="13" t="s">
        <v>182</v>
      </c>
      <c r="I9" s="14">
        <v>6</v>
      </c>
      <c r="J9" s="13" t="s">
        <v>19</v>
      </c>
      <c r="K9" s="13" t="s">
        <v>156</v>
      </c>
      <c r="L9" s="13" t="s">
        <v>162</v>
      </c>
      <c r="M9" s="13" t="s">
        <v>174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0"/>
  <sheetViews>
    <sheetView workbookViewId="0">
      <selection activeCell="A2" sqref="A2:R90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32" t="s">
        <v>183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35</v>
      </c>
      <c r="B2" s="15" t="s">
        <v>184</v>
      </c>
      <c r="C2" s="15" t="s">
        <v>185</v>
      </c>
      <c r="D2" s="15" t="s">
        <v>186</v>
      </c>
      <c r="E2" s="15" t="s">
        <v>41</v>
      </c>
      <c r="F2" s="15" t="s">
        <v>187</v>
      </c>
      <c r="G2" s="16" t="s">
        <v>188</v>
      </c>
      <c r="H2" s="16" t="s">
        <v>37</v>
      </c>
      <c r="I2" s="16" t="s">
        <v>189</v>
      </c>
      <c r="J2" s="16" t="s">
        <v>190</v>
      </c>
      <c r="K2" s="16" t="s">
        <v>191</v>
      </c>
      <c r="L2" s="16" t="s">
        <v>192</v>
      </c>
      <c r="M2" s="2" t="s">
        <v>754</v>
      </c>
      <c r="N2" s="2" t="s">
        <v>759</v>
      </c>
      <c r="O2" s="2" t="s">
        <v>760</v>
      </c>
      <c r="P2" s="2" t="s">
        <v>761</v>
      </c>
      <c r="Q2" s="2" t="s">
        <v>762</v>
      </c>
      <c r="R2" s="2" t="s">
        <v>763</v>
      </c>
    </row>
    <row r="3" spans="1:18" x14ac:dyDescent="0.3">
      <c r="A3" s="17" t="s">
        <v>193</v>
      </c>
      <c r="B3" s="17" t="s">
        <v>194</v>
      </c>
      <c r="C3" s="17" t="s">
        <v>195</v>
      </c>
      <c r="D3" s="17" t="s">
        <v>196</v>
      </c>
      <c r="E3" s="17" t="s">
        <v>58</v>
      </c>
      <c r="F3" s="17" t="s">
        <v>197</v>
      </c>
      <c r="G3" s="18">
        <v>9</v>
      </c>
      <c r="H3" s="18">
        <v>93</v>
      </c>
      <c r="I3" s="19">
        <v>0.22222222222222221</v>
      </c>
      <c r="J3" s="20">
        <v>0.77777777777777768</v>
      </c>
      <c r="K3" s="21">
        <v>0</v>
      </c>
      <c r="L3" s="22">
        <v>0</v>
      </c>
      <c r="M3" s="42" t="s">
        <v>757</v>
      </c>
      <c r="N3" s="42"/>
      <c r="O3" s="42"/>
      <c r="P3" s="42"/>
      <c r="Q3" s="42"/>
      <c r="R3" s="42"/>
    </row>
    <row r="4" spans="1:18" x14ac:dyDescent="0.3">
      <c r="A4" s="17" t="s">
        <v>111</v>
      </c>
      <c r="B4" s="17" t="s">
        <v>198</v>
      </c>
      <c r="C4" s="17" t="s">
        <v>199</v>
      </c>
      <c r="D4" s="17" t="s">
        <v>200</v>
      </c>
      <c r="E4" s="17" t="s">
        <v>113</v>
      </c>
      <c r="F4" s="17" t="s">
        <v>201</v>
      </c>
      <c r="G4" s="18">
        <v>6</v>
      </c>
      <c r="H4" s="18">
        <v>9</v>
      </c>
      <c r="I4" s="19">
        <v>0</v>
      </c>
      <c r="J4" s="20">
        <v>0.66666666666666674</v>
      </c>
      <c r="K4" s="21">
        <v>0.33333333333333337</v>
      </c>
      <c r="L4" s="22">
        <v>0</v>
      </c>
      <c r="M4" s="42" t="s">
        <v>756</v>
      </c>
      <c r="N4" s="42"/>
      <c r="O4" s="42"/>
      <c r="P4" s="42"/>
      <c r="Q4" s="42"/>
      <c r="R4" s="42"/>
    </row>
    <row r="5" spans="1:18" x14ac:dyDescent="0.3">
      <c r="A5" s="17" t="s">
        <v>202</v>
      </c>
      <c r="B5" s="17" t="s">
        <v>203</v>
      </c>
      <c r="C5" s="17" t="s">
        <v>204</v>
      </c>
      <c r="D5" s="17" t="s">
        <v>205</v>
      </c>
      <c r="E5" s="17" t="s">
        <v>58</v>
      </c>
      <c r="F5" s="17" t="s">
        <v>206</v>
      </c>
      <c r="G5" s="18">
        <v>6</v>
      </c>
      <c r="H5" s="18">
        <v>32</v>
      </c>
      <c r="I5" s="19">
        <v>1</v>
      </c>
      <c r="J5" s="20">
        <v>0</v>
      </c>
      <c r="K5" s="21">
        <v>0</v>
      </c>
      <c r="L5" s="22">
        <v>0</v>
      </c>
      <c r="M5" s="42" t="s">
        <v>757</v>
      </c>
      <c r="N5" s="42"/>
      <c r="O5" s="42"/>
      <c r="P5" s="42"/>
      <c r="Q5" s="42"/>
      <c r="R5" s="42"/>
    </row>
    <row r="6" spans="1:18" x14ac:dyDescent="0.3">
      <c r="A6" s="17" t="s">
        <v>207</v>
      </c>
      <c r="B6" s="17" t="s">
        <v>208</v>
      </c>
      <c r="C6" s="17" t="s">
        <v>209</v>
      </c>
      <c r="D6" s="17" t="s">
        <v>210</v>
      </c>
      <c r="E6" s="17" t="s">
        <v>211</v>
      </c>
      <c r="F6" s="17" t="s">
        <v>212</v>
      </c>
      <c r="G6" s="18">
        <v>4</v>
      </c>
      <c r="H6" s="18">
        <v>9</v>
      </c>
      <c r="I6" s="19">
        <v>0</v>
      </c>
      <c r="J6" s="20">
        <v>1</v>
      </c>
      <c r="K6" s="21">
        <v>0</v>
      </c>
      <c r="L6" s="22">
        <v>0</v>
      </c>
      <c r="M6" s="42" t="s">
        <v>751</v>
      </c>
      <c r="N6" s="42"/>
      <c r="O6" s="42"/>
      <c r="P6" s="42"/>
      <c r="Q6" s="42"/>
      <c r="R6" s="42"/>
    </row>
    <row r="7" spans="1:18" x14ac:dyDescent="0.3">
      <c r="A7" s="17" t="s">
        <v>213</v>
      </c>
      <c r="B7" s="17" t="s">
        <v>214</v>
      </c>
      <c r="C7" s="17" t="s">
        <v>215</v>
      </c>
      <c r="D7" s="17" t="s">
        <v>216</v>
      </c>
      <c r="E7" s="17" t="s">
        <v>217</v>
      </c>
      <c r="F7" s="17" t="s">
        <v>218</v>
      </c>
      <c r="G7" s="18">
        <v>4</v>
      </c>
      <c r="H7" s="18">
        <v>28</v>
      </c>
      <c r="I7" s="19">
        <v>0</v>
      </c>
      <c r="J7" s="20">
        <v>1</v>
      </c>
      <c r="K7" s="21">
        <v>0</v>
      </c>
      <c r="L7" s="22">
        <v>0</v>
      </c>
      <c r="M7" s="42" t="s">
        <v>757</v>
      </c>
      <c r="N7" s="42"/>
      <c r="O7" s="42"/>
      <c r="P7" s="42"/>
      <c r="Q7" s="42"/>
      <c r="R7" s="42"/>
    </row>
    <row r="8" spans="1:18" x14ac:dyDescent="0.3">
      <c r="A8" s="17" t="s">
        <v>219</v>
      </c>
      <c r="B8" s="17" t="s">
        <v>220</v>
      </c>
      <c r="C8" s="17" t="s">
        <v>221</v>
      </c>
      <c r="D8" s="17" t="s">
        <v>222</v>
      </c>
      <c r="E8" s="17" t="s">
        <v>223</v>
      </c>
      <c r="F8" s="17" t="s">
        <v>224</v>
      </c>
      <c r="G8" s="18">
        <v>4</v>
      </c>
      <c r="H8" s="18">
        <v>6</v>
      </c>
      <c r="I8" s="19">
        <v>0.25</v>
      </c>
      <c r="J8" s="20">
        <v>0.75</v>
      </c>
      <c r="K8" s="21">
        <v>0</v>
      </c>
      <c r="L8" s="22">
        <v>0</v>
      </c>
      <c r="M8" s="42" t="s">
        <v>757</v>
      </c>
      <c r="N8" s="42"/>
      <c r="O8" s="42"/>
      <c r="P8" s="42"/>
      <c r="Q8" s="42"/>
      <c r="R8" s="42"/>
    </row>
    <row r="9" spans="1:18" x14ac:dyDescent="0.3">
      <c r="A9" s="17" t="s">
        <v>225</v>
      </c>
      <c r="B9" s="17" t="s">
        <v>226</v>
      </c>
      <c r="C9" s="17" t="s">
        <v>227</v>
      </c>
      <c r="D9" s="17" t="s">
        <v>228</v>
      </c>
      <c r="E9" s="17" t="s">
        <v>229</v>
      </c>
      <c r="F9" s="17" t="s">
        <v>230</v>
      </c>
      <c r="G9" s="18">
        <v>3</v>
      </c>
      <c r="H9" s="18">
        <v>4</v>
      </c>
      <c r="I9" s="19">
        <v>1</v>
      </c>
      <c r="J9" s="20">
        <v>0</v>
      </c>
      <c r="K9" s="21">
        <v>0</v>
      </c>
      <c r="L9" s="22">
        <v>0</v>
      </c>
      <c r="M9" s="42" t="s">
        <v>757</v>
      </c>
      <c r="N9" s="42"/>
      <c r="O9" s="42"/>
      <c r="P9" s="42"/>
      <c r="Q9" s="42"/>
      <c r="R9" s="42"/>
    </row>
    <row r="10" spans="1:18" x14ac:dyDescent="0.3">
      <c r="A10" s="17" t="s">
        <v>231</v>
      </c>
      <c r="B10" s="17" t="s">
        <v>232</v>
      </c>
      <c r="C10" s="17" t="s">
        <v>221</v>
      </c>
      <c r="D10" s="17" t="s">
        <v>233</v>
      </c>
      <c r="E10" s="17" t="s">
        <v>234</v>
      </c>
      <c r="F10" s="17" t="s">
        <v>235</v>
      </c>
      <c r="G10" s="18">
        <v>3</v>
      </c>
      <c r="H10" s="18">
        <v>56</v>
      </c>
      <c r="I10" s="19">
        <v>1</v>
      </c>
      <c r="J10" s="20">
        <v>0</v>
      </c>
      <c r="K10" s="21">
        <v>0</v>
      </c>
      <c r="L10" s="22">
        <v>0</v>
      </c>
      <c r="M10" s="42" t="s">
        <v>750</v>
      </c>
      <c r="N10" s="42"/>
      <c r="O10" s="42"/>
      <c r="P10" s="42"/>
      <c r="Q10" s="42"/>
      <c r="R10" s="42"/>
    </row>
    <row r="11" spans="1:18" x14ac:dyDescent="0.3">
      <c r="A11" s="17" t="s">
        <v>83</v>
      </c>
      <c r="B11" s="17" t="s">
        <v>236</v>
      </c>
      <c r="C11" s="17" t="s">
        <v>237</v>
      </c>
      <c r="D11" s="17" t="s">
        <v>238</v>
      </c>
      <c r="E11" s="17" t="s">
        <v>99</v>
      </c>
      <c r="F11" s="17" t="s">
        <v>239</v>
      </c>
      <c r="G11" s="18">
        <v>3</v>
      </c>
      <c r="H11" s="18">
        <v>62</v>
      </c>
      <c r="I11" s="19">
        <v>0</v>
      </c>
      <c r="J11" s="20">
        <v>0</v>
      </c>
      <c r="K11" s="21">
        <v>1</v>
      </c>
      <c r="L11" s="22">
        <v>0</v>
      </c>
      <c r="M11" s="42" t="s">
        <v>753</v>
      </c>
      <c r="N11" s="42"/>
      <c r="O11" s="42"/>
      <c r="P11" s="42"/>
      <c r="Q11" s="42"/>
      <c r="R11" s="42"/>
    </row>
    <row r="12" spans="1:18" x14ac:dyDescent="0.3">
      <c r="A12" s="17" t="s">
        <v>240</v>
      </c>
      <c r="B12" s="17" t="s">
        <v>241</v>
      </c>
      <c r="C12" s="17" t="s">
        <v>242</v>
      </c>
      <c r="D12" s="17" t="s">
        <v>243</v>
      </c>
      <c r="E12" s="17" t="s">
        <v>58</v>
      </c>
      <c r="F12" s="17" t="s">
        <v>244</v>
      </c>
      <c r="G12" s="18">
        <v>3</v>
      </c>
      <c r="H12" s="18">
        <v>8</v>
      </c>
      <c r="I12" s="19">
        <v>0</v>
      </c>
      <c r="J12" s="20">
        <v>1</v>
      </c>
      <c r="K12" s="21">
        <v>0</v>
      </c>
      <c r="L12" s="22">
        <v>0</v>
      </c>
      <c r="M12" s="42" t="s">
        <v>755</v>
      </c>
      <c r="N12" s="42"/>
      <c r="O12" s="42"/>
      <c r="P12" s="42"/>
      <c r="Q12" s="42"/>
      <c r="R12" s="42"/>
    </row>
    <row r="13" spans="1:18" x14ac:dyDescent="0.3">
      <c r="A13" s="17" t="s">
        <v>245</v>
      </c>
      <c r="B13" s="17" t="s">
        <v>246</v>
      </c>
      <c r="C13" s="17" t="s">
        <v>204</v>
      </c>
      <c r="D13" s="17" t="s">
        <v>247</v>
      </c>
      <c r="E13" s="17" t="s">
        <v>58</v>
      </c>
      <c r="F13" s="17" t="s">
        <v>248</v>
      </c>
      <c r="G13" s="18">
        <v>3</v>
      </c>
      <c r="H13" s="18">
        <v>10</v>
      </c>
      <c r="I13" s="19">
        <v>0</v>
      </c>
      <c r="J13" s="20">
        <v>1</v>
      </c>
      <c r="K13" s="21">
        <v>0</v>
      </c>
      <c r="L13" s="22">
        <v>0</v>
      </c>
      <c r="M13" s="42" t="s">
        <v>755</v>
      </c>
      <c r="N13" s="42"/>
      <c r="O13" s="42"/>
      <c r="P13" s="42"/>
      <c r="Q13" s="42"/>
      <c r="R13" s="42"/>
    </row>
    <row r="14" spans="1:18" x14ac:dyDescent="0.3">
      <c r="A14" s="17" t="s">
        <v>249</v>
      </c>
      <c r="B14" s="17" t="s">
        <v>250</v>
      </c>
      <c r="C14" s="17" t="s">
        <v>251</v>
      </c>
      <c r="D14" s="17" t="s">
        <v>252</v>
      </c>
      <c r="E14" s="17" t="s">
        <v>76</v>
      </c>
      <c r="F14" s="17" t="s">
        <v>253</v>
      </c>
      <c r="G14" s="18">
        <v>3</v>
      </c>
      <c r="H14" s="18">
        <v>3</v>
      </c>
      <c r="I14" s="19">
        <v>0</v>
      </c>
      <c r="J14" s="20">
        <v>1</v>
      </c>
      <c r="K14" s="21">
        <v>0</v>
      </c>
      <c r="L14" s="22">
        <v>0</v>
      </c>
      <c r="M14" s="42" t="s">
        <v>756</v>
      </c>
      <c r="N14" s="42"/>
      <c r="O14" s="42">
        <v>3</v>
      </c>
      <c r="P14" s="42"/>
      <c r="Q14" s="42"/>
      <c r="R14" s="42"/>
    </row>
    <row r="15" spans="1:18" x14ac:dyDescent="0.3">
      <c r="A15" s="17" t="s">
        <v>254</v>
      </c>
      <c r="B15" s="17" t="s">
        <v>255</v>
      </c>
      <c r="C15" s="17" t="s">
        <v>256</v>
      </c>
      <c r="D15" s="17" t="s">
        <v>205</v>
      </c>
      <c r="E15" s="17" t="s">
        <v>58</v>
      </c>
      <c r="F15" s="17" t="s">
        <v>257</v>
      </c>
      <c r="G15" s="18">
        <v>3</v>
      </c>
      <c r="H15" s="18">
        <v>18</v>
      </c>
      <c r="I15" s="19">
        <v>1</v>
      </c>
      <c r="J15" s="20">
        <v>0</v>
      </c>
      <c r="K15" s="21">
        <v>0</v>
      </c>
      <c r="L15" s="22">
        <v>0</v>
      </c>
      <c r="M15" s="42" t="s">
        <v>758</v>
      </c>
      <c r="N15" s="42"/>
      <c r="O15" s="42"/>
      <c r="P15" s="42"/>
      <c r="Q15" s="42"/>
      <c r="R15" s="42"/>
    </row>
    <row r="16" spans="1:18" x14ac:dyDescent="0.3">
      <c r="A16" s="17" t="s">
        <v>160</v>
      </c>
      <c r="B16" s="17" t="s">
        <v>258</v>
      </c>
      <c r="C16" s="17" t="s">
        <v>221</v>
      </c>
      <c r="D16" s="17" t="s">
        <v>259</v>
      </c>
      <c r="E16" s="17" t="s">
        <v>58</v>
      </c>
      <c r="F16" s="17" t="s">
        <v>260</v>
      </c>
      <c r="G16" s="18">
        <v>3</v>
      </c>
      <c r="H16" s="18">
        <v>5</v>
      </c>
      <c r="I16" s="19">
        <v>0</v>
      </c>
      <c r="J16" s="20">
        <v>0</v>
      </c>
      <c r="K16" s="21">
        <v>0</v>
      </c>
      <c r="L16" s="22">
        <v>1</v>
      </c>
      <c r="M16" s="42" t="s">
        <v>755</v>
      </c>
      <c r="N16" s="42"/>
      <c r="O16" s="42"/>
      <c r="P16" s="42"/>
      <c r="Q16" s="42"/>
      <c r="R16" s="42"/>
    </row>
    <row r="17" spans="1:18" x14ac:dyDescent="0.3">
      <c r="A17" s="17" t="s">
        <v>261</v>
      </c>
      <c r="B17" s="17" t="s">
        <v>262</v>
      </c>
      <c r="C17" s="17" t="s">
        <v>263</v>
      </c>
      <c r="D17" s="17" t="s">
        <v>264</v>
      </c>
      <c r="E17" s="17" t="s">
        <v>99</v>
      </c>
      <c r="F17" s="17" t="s">
        <v>265</v>
      </c>
      <c r="G17" s="18">
        <v>3</v>
      </c>
      <c r="H17" s="18">
        <v>5</v>
      </c>
      <c r="I17" s="19">
        <v>0</v>
      </c>
      <c r="J17" s="20">
        <v>1</v>
      </c>
      <c r="K17" s="21">
        <v>0</v>
      </c>
      <c r="L17" s="22">
        <v>0</v>
      </c>
      <c r="M17" s="42" t="s">
        <v>751</v>
      </c>
      <c r="N17" s="42"/>
      <c r="O17" s="42"/>
      <c r="P17" s="42"/>
      <c r="Q17" s="42"/>
      <c r="R17" s="42"/>
    </row>
    <row r="18" spans="1:18" x14ac:dyDescent="0.3">
      <c r="A18" s="17" t="s">
        <v>266</v>
      </c>
      <c r="B18" s="17" t="s">
        <v>267</v>
      </c>
      <c r="C18" s="17" t="s">
        <v>268</v>
      </c>
      <c r="D18" s="17" t="s">
        <v>269</v>
      </c>
      <c r="E18" s="17" t="s">
        <v>113</v>
      </c>
      <c r="F18" s="17" t="s">
        <v>270</v>
      </c>
      <c r="G18" s="18">
        <v>3</v>
      </c>
      <c r="H18" s="18">
        <v>5</v>
      </c>
      <c r="I18" s="19">
        <v>0.33333333333333337</v>
      </c>
      <c r="J18" s="20">
        <v>0.66666666666666674</v>
      </c>
      <c r="K18" s="21">
        <v>0</v>
      </c>
      <c r="L18" s="22">
        <v>0</v>
      </c>
      <c r="M18" s="42" t="s">
        <v>757</v>
      </c>
      <c r="N18" s="42"/>
      <c r="O18" s="42"/>
      <c r="P18" s="42"/>
      <c r="Q18" s="42"/>
      <c r="R18" s="42"/>
    </row>
    <row r="19" spans="1:18" x14ac:dyDescent="0.3">
      <c r="A19" s="17" t="s">
        <v>271</v>
      </c>
      <c r="B19" s="17" t="s">
        <v>272</v>
      </c>
      <c r="C19" s="17" t="s">
        <v>273</v>
      </c>
      <c r="D19" s="17" t="s">
        <v>274</v>
      </c>
      <c r="E19" s="17" t="s">
        <v>58</v>
      </c>
      <c r="F19" s="17" t="s">
        <v>275</v>
      </c>
      <c r="G19" s="18">
        <v>2</v>
      </c>
      <c r="H19" s="18">
        <v>16</v>
      </c>
      <c r="I19" s="19">
        <v>1</v>
      </c>
      <c r="J19" s="20">
        <v>0</v>
      </c>
      <c r="K19" s="21">
        <v>0</v>
      </c>
      <c r="L19" s="22">
        <v>0</v>
      </c>
      <c r="M19" s="42" t="s">
        <v>752</v>
      </c>
      <c r="N19" s="42"/>
      <c r="O19" s="42"/>
      <c r="P19" s="42"/>
      <c r="Q19" s="42"/>
      <c r="R19" s="42"/>
    </row>
    <row r="20" spans="1:18" x14ac:dyDescent="0.3">
      <c r="A20" s="17" t="s">
        <v>135</v>
      </c>
      <c r="B20" s="17" t="s">
        <v>276</v>
      </c>
      <c r="C20" s="17" t="s">
        <v>277</v>
      </c>
      <c r="D20" s="17" t="s">
        <v>210</v>
      </c>
      <c r="E20" s="17" t="s">
        <v>137</v>
      </c>
      <c r="F20" s="17" t="s">
        <v>278</v>
      </c>
      <c r="G20" s="18">
        <v>2</v>
      </c>
      <c r="H20" s="18">
        <v>3</v>
      </c>
      <c r="I20" s="19">
        <v>0</v>
      </c>
      <c r="J20" s="20">
        <v>0</v>
      </c>
      <c r="K20" s="21">
        <v>1</v>
      </c>
      <c r="L20" s="22">
        <v>0</v>
      </c>
      <c r="M20" s="42" t="s">
        <v>753</v>
      </c>
      <c r="N20" s="42"/>
      <c r="O20" s="42"/>
      <c r="P20" s="42"/>
      <c r="Q20" s="42"/>
      <c r="R20" s="42"/>
    </row>
    <row r="21" spans="1:18" x14ac:dyDescent="0.3">
      <c r="A21" s="17" t="s">
        <v>55</v>
      </c>
      <c r="B21" s="17" t="s">
        <v>279</v>
      </c>
      <c r="C21" s="17" t="s">
        <v>280</v>
      </c>
      <c r="D21" s="17" t="s">
        <v>210</v>
      </c>
      <c r="E21" s="17" t="s">
        <v>58</v>
      </c>
      <c r="F21" s="17" t="s">
        <v>281</v>
      </c>
      <c r="G21" s="18">
        <v>2</v>
      </c>
      <c r="H21" s="18">
        <v>9</v>
      </c>
      <c r="I21" s="19">
        <v>0</v>
      </c>
      <c r="J21" s="20">
        <v>0</v>
      </c>
      <c r="K21" s="21">
        <v>1</v>
      </c>
      <c r="L21" s="22">
        <v>0</v>
      </c>
      <c r="M21" s="42" t="s">
        <v>753</v>
      </c>
      <c r="N21" s="42"/>
      <c r="O21" s="42"/>
      <c r="P21" s="42"/>
      <c r="Q21" s="42"/>
      <c r="R21" s="42"/>
    </row>
    <row r="22" spans="1:18" x14ac:dyDescent="0.3">
      <c r="A22" s="17" t="s">
        <v>282</v>
      </c>
      <c r="B22" s="17" t="s">
        <v>283</v>
      </c>
      <c r="C22" s="17" t="s">
        <v>284</v>
      </c>
      <c r="D22" s="17" t="s">
        <v>285</v>
      </c>
      <c r="E22" s="17" t="s">
        <v>286</v>
      </c>
      <c r="F22" s="17" t="s">
        <v>287</v>
      </c>
      <c r="G22" s="18">
        <v>2</v>
      </c>
      <c r="H22" s="18">
        <v>8</v>
      </c>
      <c r="I22" s="19">
        <v>0</v>
      </c>
      <c r="J22" s="20">
        <v>1</v>
      </c>
      <c r="K22" s="21">
        <v>0</v>
      </c>
      <c r="L22" s="22">
        <v>0</v>
      </c>
      <c r="M22" s="42" t="s">
        <v>752</v>
      </c>
      <c r="N22" s="42"/>
      <c r="O22" s="42"/>
      <c r="P22" s="42"/>
      <c r="Q22" s="42"/>
      <c r="R22" s="42"/>
    </row>
    <row r="23" spans="1:18" x14ac:dyDescent="0.3">
      <c r="A23" s="17" t="s">
        <v>288</v>
      </c>
      <c r="B23" s="17" t="s">
        <v>289</v>
      </c>
      <c r="C23" s="17" t="s">
        <v>290</v>
      </c>
      <c r="D23" s="17" t="s">
        <v>291</v>
      </c>
      <c r="E23" s="17" t="s">
        <v>292</v>
      </c>
      <c r="F23" s="17" t="s">
        <v>293</v>
      </c>
      <c r="G23" s="18">
        <v>2</v>
      </c>
      <c r="H23" s="18">
        <v>15</v>
      </c>
      <c r="I23" s="19">
        <v>0</v>
      </c>
      <c r="J23" s="20">
        <v>1</v>
      </c>
      <c r="K23" s="21">
        <v>0</v>
      </c>
      <c r="L23" s="22">
        <v>0</v>
      </c>
      <c r="M23" s="42" t="s">
        <v>751</v>
      </c>
      <c r="N23" s="42"/>
      <c r="O23" s="42"/>
      <c r="P23" s="42"/>
      <c r="Q23" s="42"/>
      <c r="R23" s="42"/>
    </row>
    <row r="24" spans="1:18" x14ac:dyDescent="0.3">
      <c r="A24" s="17" t="s">
        <v>294</v>
      </c>
      <c r="B24" s="17" t="s">
        <v>295</v>
      </c>
      <c r="C24" s="17" t="s">
        <v>296</v>
      </c>
      <c r="D24" s="17" t="s">
        <v>297</v>
      </c>
      <c r="E24" s="17" t="s">
        <v>99</v>
      </c>
      <c r="F24" s="17" t="s">
        <v>298</v>
      </c>
      <c r="G24" s="18">
        <v>2</v>
      </c>
      <c r="H24" s="18">
        <v>7</v>
      </c>
      <c r="I24" s="19">
        <v>1</v>
      </c>
      <c r="J24" s="20">
        <v>0</v>
      </c>
      <c r="K24" s="21">
        <v>0</v>
      </c>
      <c r="L24" s="22">
        <v>0</v>
      </c>
      <c r="M24" s="42" t="s">
        <v>752</v>
      </c>
      <c r="N24" s="42"/>
      <c r="O24" s="42"/>
      <c r="P24" s="42"/>
      <c r="Q24" s="42"/>
      <c r="R24" s="42"/>
    </row>
    <row r="25" spans="1:18" x14ac:dyDescent="0.3">
      <c r="A25" s="17" t="s">
        <v>299</v>
      </c>
      <c r="B25" s="17" t="s">
        <v>300</v>
      </c>
      <c r="C25" s="17" t="s">
        <v>301</v>
      </c>
      <c r="D25" s="17" t="s">
        <v>302</v>
      </c>
      <c r="E25" s="17" t="s">
        <v>58</v>
      </c>
      <c r="F25" s="17" t="s">
        <v>303</v>
      </c>
      <c r="G25" s="18">
        <v>2</v>
      </c>
      <c r="H25" s="18">
        <v>14</v>
      </c>
      <c r="I25" s="19">
        <v>1</v>
      </c>
      <c r="J25" s="20">
        <v>0</v>
      </c>
      <c r="K25" s="21">
        <v>0</v>
      </c>
      <c r="L25" s="22">
        <v>0</v>
      </c>
      <c r="M25" s="42" t="s">
        <v>752</v>
      </c>
      <c r="N25" s="42"/>
      <c r="O25" s="42"/>
      <c r="P25" s="42"/>
      <c r="Q25" s="42"/>
      <c r="R25" s="42"/>
    </row>
    <row r="26" spans="1:18" x14ac:dyDescent="0.3">
      <c r="A26" s="17" t="s">
        <v>73</v>
      </c>
      <c r="B26" s="17" t="s">
        <v>304</v>
      </c>
      <c r="C26" s="17" t="s">
        <v>305</v>
      </c>
      <c r="D26" s="17" t="s">
        <v>306</v>
      </c>
      <c r="E26" s="17" t="s">
        <v>76</v>
      </c>
      <c r="F26" s="17" t="s">
        <v>307</v>
      </c>
      <c r="G26" s="18">
        <v>2</v>
      </c>
      <c r="H26" s="18">
        <v>2</v>
      </c>
      <c r="I26" s="19">
        <v>0</v>
      </c>
      <c r="J26" s="20">
        <v>0</v>
      </c>
      <c r="K26" s="21">
        <v>1</v>
      </c>
      <c r="L26" s="22">
        <v>0</v>
      </c>
      <c r="M26" s="42" t="s">
        <v>753</v>
      </c>
      <c r="N26" s="42"/>
      <c r="O26" s="42"/>
      <c r="P26" s="42"/>
      <c r="Q26" s="42"/>
      <c r="R26" s="42"/>
    </row>
    <row r="27" spans="1:18" x14ac:dyDescent="0.3">
      <c r="A27" s="17" t="s">
        <v>308</v>
      </c>
      <c r="B27" s="17" t="s">
        <v>309</v>
      </c>
      <c r="C27" s="17" t="s">
        <v>301</v>
      </c>
      <c r="D27" s="17" t="s">
        <v>310</v>
      </c>
      <c r="E27" s="17" t="s">
        <v>58</v>
      </c>
      <c r="F27" s="17" t="s">
        <v>311</v>
      </c>
      <c r="G27" s="18">
        <v>2</v>
      </c>
      <c r="H27" s="18">
        <v>16</v>
      </c>
      <c r="I27" s="19">
        <v>0.5</v>
      </c>
      <c r="J27" s="20">
        <v>0.5</v>
      </c>
      <c r="K27" s="21">
        <v>0</v>
      </c>
      <c r="L27" s="22">
        <v>0</v>
      </c>
      <c r="M27" s="42" t="s">
        <v>752</v>
      </c>
      <c r="N27" s="42"/>
      <c r="O27" s="42"/>
      <c r="P27" s="42"/>
      <c r="Q27" s="42"/>
      <c r="R27" s="42"/>
    </row>
    <row r="28" spans="1:18" x14ac:dyDescent="0.3">
      <c r="A28" s="17" t="s">
        <v>312</v>
      </c>
      <c r="B28" s="17" t="s">
        <v>313</v>
      </c>
      <c r="C28" s="17" t="s">
        <v>314</v>
      </c>
      <c r="D28" s="17" t="s">
        <v>315</v>
      </c>
      <c r="E28" s="17" t="s">
        <v>316</v>
      </c>
      <c r="F28" s="17" t="s">
        <v>317</v>
      </c>
      <c r="G28" s="18">
        <v>2</v>
      </c>
      <c r="H28" s="18">
        <v>2</v>
      </c>
      <c r="I28" s="19">
        <v>1</v>
      </c>
      <c r="J28" s="20">
        <v>0</v>
      </c>
      <c r="K28" s="21">
        <v>0</v>
      </c>
      <c r="L28" s="22">
        <v>0</v>
      </c>
      <c r="M28" s="42" t="s">
        <v>752</v>
      </c>
      <c r="N28" s="42"/>
      <c r="O28" s="42"/>
      <c r="P28" s="42"/>
      <c r="Q28" s="42"/>
      <c r="R28" s="42"/>
    </row>
    <row r="29" spans="1:18" x14ac:dyDescent="0.3">
      <c r="A29" s="17" t="s">
        <v>88</v>
      </c>
      <c r="B29" s="17" t="s">
        <v>318</v>
      </c>
      <c r="C29" s="17" t="s">
        <v>319</v>
      </c>
      <c r="D29" s="17" t="s">
        <v>320</v>
      </c>
      <c r="E29" s="17" t="s">
        <v>91</v>
      </c>
      <c r="F29" s="17" t="s">
        <v>321</v>
      </c>
      <c r="G29" s="18">
        <v>2</v>
      </c>
      <c r="H29" s="18">
        <v>2</v>
      </c>
      <c r="I29" s="19">
        <v>0</v>
      </c>
      <c r="J29" s="20">
        <v>0</v>
      </c>
      <c r="K29" s="21">
        <v>1</v>
      </c>
      <c r="L29" s="22">
        <v>0</v>
      </c>
      <c r="M29" s="42" t="s">
        <v>753</v>
      </c>
      <c r="N29" s="42"/>
      <c r="O29" s="42"/>
      <c r="P29" s="42"/>
      <c r="Q29" s="42"/>
      <c r="R29" s="42"/>
    </row>
    <row r="30" spans="1:18" x14ac:dyDescent="0.3">
      <c r="A30" s="17" t="s">
        <v>322</v>
      </c>
      <c r="B30" s="17" t="s">
        <v>246</v>
      </c>
      <c r="C30" s="17" t="s">
        <v>301</v>
      </c>
      <c r="D30" s="17" t="s">
        <v>205</v>
      </c>
      <c r="E30" s="17" t="s">
        <v>58</v>
      </c>
      <c r="F30" s="17" t="s">
        <v>323</v>
      </c>
      <c r="G30" s="18">
        <v>2</v>
      </c>
      <c r="H30" s="18">
        <v>16</v>
      </c>
      <c r="I30" s="19">
        <v>1</v>
      </c>
      <c r="J30" s="20">
        <v>0</v>
      </c>
      <c r="K30" s="21">
        <v>0</v>
      </c>
      <c r="L30" s="22">
        <v>0</v>
      </c>
      <c r="M30" s="42" t="s">
        <v>752</v>
      </c>
      <c r="N30" s="42"/>
      <c r="O30" s="42"/>
      <c r="P30" s="42"/>
      <c r="Q30" s="42"/>
      <c r="R30" s="42"/>
    </row>
    <row r="31" spans="1:18" x14ac:dyDescent="0.3">
      <c r="A31" s="17" t="s">
        <v>324</v>
      </c>
      <c r="B31" s="17" t="s">
        <v>325</v>
      </c>
      <c r="C31" s="17" t="s">
        <v>326</v>
      </c>
      <c r="D31" s="17" t="s">
        <v>327</v>
      </c>
      <c r="E31" s="17" t="s">
        <v>86</v>
      </c>
      <c r="F31" s="17" t="s">
        <v>328</v>
      </c>
      <c r="G31" s="18">
        <v>2</v>
      </c>
      <c r="H31" s="18">
        <v>5</v>
      </c>
      <c r="I31" s="19">
        <v>1</v>
      </c>
      <c r="J31" s="20">
        <v>0</v>
      </c>
      <c r="K31" s="21">
        <v>0</v>
      </c>
      <c r="L31" s="22">
        <v>0</v>
      </c>
      <c r="M31" s="42" t="s">
        <v>752</v>
      </c>
      <c r="N31" s="42"/>
      <c r="O31" s="42"/>
      <c r="P31" s="42"/>
      <c r="Q31" s="42"/>
      <c r="R31" s="42"/>
    </row>
    <row r="32" spans="1:18" x14ac:dyDescent="0.3">
      <c r="A32" s="17" t="s">
        <v>122</v>
      </c>
      <c r="B32" s="17" t="s">
        <v>329</v>
      </c>
      <c r="C32" s="17" t="s">
        <v>330</v>
      </c>
      <c r="D32" s="17" t="s">
        <v>331</v>
      </c>
      <c r="E32" s="17" t="s">
        <v>125</v>
      </c>
      <c r="F32" s="17" t="s">
        <v>332</v>
      </c>
      <c r="G32" s="18">
        <v>2</v>
      </c>
      <c r="H32" s="18">
        <v>3</v>
      </c>
      <c r="I32" s="19">
        <v>0</v>
      </c>
      <c r="J32" s="20">
        <v>0</v>
      </c>
      <c r="K32" s="21">
        <v>1</v>
      </c>
      <c r="L32" s="22">
        <v>0</v>
      </c>
      <c r="M32" s="42" t="s">
        <v>753</v>
      </c>
      <c r="N32" s="42"/>
      <c r="O32" s="42"/>
      <c r="P32" s="42"/>
      <c r="Q32" s="42"/>
      <c r="R32" s="42"/>
    </row>
    <row r="33" spans="1:18" x14ac:dyDescent="0.3">
      <c r="A33" s="17" t="s">
        <v>333</v>
      </c>
      <c r="B33" s="17" t="s">
        <v>334</v>
      </c>
      <c r="C33" s="17" t="s">
        <v>335</v>
      </c>
      <c r="D33" s="17" t="s">
        <v>336</v>
      </c>
      <c r="E33" s="17" t="s">
        <v>337</v>
      </c>
      <c r="F33" s="17" t="s">
        <v>338</v>
      </c>
      <c r="G33" s="18">
        <v>2</v>
      </c>
      <c r="H33" s="18">
        <v>7</v>
      </c>
      <c r="I33" s="19">
        <v>1</v>
      </c>
      <c r="J33" s="20">
        <v>0</v>
      </c>
      <c r="K33" s="21">
        <v>0</v>
      </c>
      <c r="L33" s="22">
        <v>0</v>
      </c>
      <c r="M33" s="42" t="s">
        <v>752</v>
      </c>
      <c r="N33" s="42"/>
      <c r="O33" s="42"/>
      <c r="P33" s="42"/>
      <c r="Q33" s="42"/>
      <c r="R33" s="42"/>
    </row>
    <row r="34" spans="1:18" x14ac:dyDescent="0.3">
      <c r="A34" s="17" t="s">
        <v>339</v>
      </c>
      <c r="B34" s="17" t="s">
        <v>340</v>
      </c>
      <c r="C34" s="17" t="s">
        <v>341</v>
      </c>
      <c r="D34" s="17" t="s">
        <v>210</v>
      </c>
      <c r="E34" s="17" t="s">
        <v>134</v>
      </c>
      <c r="F34" s="17" t="s">
        <v>342</v>
      </c>
      <c r="G34" s="18">
        <v>2</v>
      </c>
      <c r="H34" s="18">
        <v>9</v>
      </c>
      <c r="I34" s="19">
        <v>0</v>
      </c>
      <c r="J34" s="20">
        <v>1</v>
      </c>
      <c r="K34" s="21">
        <v>0</v>
      </c>
      <c r="L34" s="22">
        <v>0</v>
      </c>
      <c r="M34" s="42" t="s">
        <v>751</v>
      </c>
      <c r="N34" s="42"/>
      <c r="O34" s="42"/>
      <c r="P34" s="42"/>
      <c r="Q34" s="42"/>
      <c r="R34" s="42"/>
    </row>
    <row r="35" spans="1:18" x14ac:dyDescent="0.3">
      <c r="A35" s="17" t="s">
        <v>343</v>
      </c>
      <c r="B35" s="17" t="s">
        <v>309</v>
      </c>
      <c r="C35" s="17" t="s">
        <v>301</v>
      </c>
      <c r="D35" s="17" t="s">
        <v>205</v>
      </c>
      <c r="E35" s="17" t="s">
        <v>58</v>
      </c>
      <c r="F35" s="17" t="s">
        <v>344</v>
      </c>
      <c r="G35" s="18">
        <v>2</v>
      </c>
      <c r="H35" s="18">
        <v>16</v>
      </c>
      <c r="I35" s="19">
        <v>1</v>
      </c>
      <c r="J35" s="20">
        <v>0</v>
      </c>
      <c r="K35" s="21">
        <v>0</v>
      </c>
      <c r="L35" s="22">
        <v>0</v>
      </c>
      <c r="M35" s="42" t="s">
        <v>752</v>
      </c>
      <c r="N35" s="42"/>
      <c r="O35" s="42"/>
      <c r="P35" s="42"/>
      <c r="Q35" s="42"/>
      <c r="R35" s="42"/>
    </row>
    <row r="36" spans="1:18" x14ac:dyDescent="0.3">
      <c r="A36" s="17" t="s">
        <v>345</v>
      </c>
      <c r="B36" s="17" t="s">
        <v>346</v>
      </c>
      <c r="C36" s="17" t="s">
        <v>204</v>
      </c>
      <c r="D36" s="17" t="s">
        <v>302</v>
      </c>
      <c r="E36" s="17" t="s">
        <v>58</v>
      </c>
      <c r="F36" s="17" t="s">
        <v>347</v>
      </c>
      <c r="G36" s="18">
        <v>2</v>
      </c>
      <c r="H36" s="18">
        <v>8</v>
      </c>
      <c r="I36" s="19">
        <v>0.5</v>
      </c>
      <c r="J36" s="20">
        <v>0.5</v>
      </c>
      <c r="K36" s="21">
        <v>0</v>
      </c>
      <c r="L36" s="22">
        <v>0</v>
      </c>
      <c r="M36" s="42" t="s">
        <v>752</v>
      </c>
      <c r="N36" s="42"/>
      <c r="O36" s="42"/>
      <c r="P36" s="42"/>
      <c r="Q36" s="42"/>
      <c r="R36" s="42"/>
    </row>
    <row r="37" spans="1:18" x14ac:dyDescent="0.3">
      <c r="A37" s="17" t="s">
        <v>67</v>
      </c>
      <c r="B37" s="17" t="s">
        <v>348</v>
      </c>
      <c r="C37" s="17" t="s">
        <v>349</v>
      </c>
      <c r="D37" s="17" t="s">
        <v>350</v>
      </c>
      <c r="E37" s="17" t="s">
        <v>58</v>
      </c>
      <c r="F37" s="17" t="s">
        <v>351</v>
      </c>
      <c r="G37" s="18">
        <v>1</v>
      </c>
      <c r="H37" s="18">
        <v>3</v>
      </c>
      <c r="I37" s="19">
        <v>0</v>
      </c>
      <c r="J37" s="20">
        <v>0</v>
      </c>
      <c r="K37" s="21">
        <v>1</v>
      </c>
      <c r="L37" s="22">
        <v>0</v>
      </c>
      <c r="M37" s="42" t="s">
        <v>753</v>
      </c>
      <c r="N37" s="42"/>
      <c r="O37" s="42"/>
      <c r="P37" s="42"/>
      <c r="Q37" s="42"/>
      <c r="R37" s="42"/>
    </row>
    <row r="38" spans="1:18" x14ac:dyDescent="0.3">
      <c r="A38" s="17" t="s">
        <v>352</v>
      </c>
      <c r="B38" s="17" t="s">
        <v>353</v>
      </c>
      <c r="C38" s="17" t="s">
        <v>354</v>
      </c>
      <c r="D38" s="17" t="s">
        <v>210</v>
      </c>
      <c r="E38" s="17" t="s">
        <v>355</v>
      </c>
      <c r="F38" s="17" t="s">
        <v>356</v>
      </c>
      <c r="G38" s="18">
        <v>1</v>
      </c>
      <c r="H38" s="18">
        <v>3</v>
      </c>
      <c r="I38" s="19">
        <v>0</v>
      </c>
      <c r="J38" s="20">
        <v>1</v>
      </c>
      <c r="K38" s="21">
        <v>0</v>
      </c>
      <c r="L38" s="22">
        <v>0</v>
      </c>
      <c r="M38" s="42" t="s">
        <v>751</v>
      </c>
      <c r="N38" s="42"/>
      <c r="O38" s="42"/>
      <c r="P38" s="42"/>
      <c r="Q38" s="42"/>
      <c r="R38" s="42"/>
    </row>
    <row r="39" spans="1:18" x14ac:dyDescent="0.3">
      <c r="A39" s="17" t="s">
        <v>104</v>
      </c>
      <c r="B39" s="17" t="s">
        <v>357</v>
      </c>
      <c r="C39" s="17" t="s">
        <v>358</v>
      </c>
      <c r="D39" s="17" t="s">
        <v>331</v>
      </c>
      <c r="E39" s="17" t="s">
        <v>107</v>
      </c>
      <c r="F39" s="17" t="s">
        <v>359</v>
      </c>
      <c r="G39" s="18">
        <v>1</v>
      </c>
      <c r="H39" s="18">
        <v>1</v>
      </c>
      <c r="I39" s="19">
        <v>0</v>
      </c>
      <c r="J39" s="20">
        <v>0</v>
      </c>
      <c r="K39" s="21">
        <v>1</v>
      </c>
      <c r="L39" s="22">
        <v>0</v>
      </c>
      <c r="M39" s="42" t="s">
        <v>753</v>
      </c>
      <c r="N39" s="42"/>
      <c r="O39" s="42"/>
      <c r="P39" s="42"/>
      <c r="Q39" s="42"/>
      <c r="R39" s="42"/>
    </row>
    <row r="40" spans="1:18" x14ac:dyDescent="0.3">
      <c r="A40" s="17" t="s">
        <v>47</v>
      </c>
      <c r="B40" s="17" t="s">
        <v>360</v>
      </c>
      <c r="C40" s="17" t="s">
        <v>361</v>
      </c>
      <c r="D40" s="17" t="s">
        <v>210</v>
      </c>
      <c r="E40" s="17" t="s">
        <v>51</v>
      </c>
      <c r="F40" s="17" t="s">
        <v>362</v>
      </c>
      <c r="G40" s="18">
        <v>1</v>
      </c>
      <c r="H40" s="18">
        <v>3</v>
      </c>
      <c r="I40" s="19">
        <v>0</v>
      </c>
      <c r="J40" s="20">
        <v>0</v>
      </c>
      <c r="K40" s="21">
        <v>1</v>
      </c>
      <c r="L40" s="22">
        <v>0</v>
      </c>
      <c r="M40" s="42" t="s">
        <v>753</v>
      </c>
      <c r="N40" s="42"/>
      <c r="O40" s="42"/>
      <c r="P40" s="42"/>
      <c r="Q40" s="42"/>
      <c r="R40" s="42"/>
    </row>
    <row r="41" spans="1:18" x14ac:dyDescent="0.3">
      <c r="A41" s="17" t="s">
        <v>179</v>
      </c>
      <c r="B41" s="17" t="s">
        <v>363</v>
      </c>
      <c r="C41" s="17" t="s">
        <v>277</v>
      </c>
      <c r="D41" s="17" t="s">
        <v>210</v>
      </c>
      <c r="E41" s="17" t="s">
        <v>174</v>
      </c>
      <c r="F41" s="17" t="s">
        <v>364</v>
      </c>
      <c r="G41" s="18">
        <v>1</v>
      </c>
      <c r="H41" s="18">
        <v>2</v>
      </c>
      <c r="I41" s="19">
        <v>0</v>
      </c>
      <c r="J41" s="20">
        <v>0</v>
      </c>
      <c r="K41" s="21">
        <v>0</v>
      </c>
      <c r="L41" s="22">
        <v>1</v>
      </c>
      <c r="M41" s="42" t="s">
        <v>753</v>
      </c>
      <c r="N41" s="42"/>
      <c r="O41" s="42"/>
      <c r="P41" s="42"/>
      <c r="Q41" s="42"/>
      <c r="R41" s="42"/>
    </row>
    <row r="42" spans="1:18" x14ac:dyDescent="0.3">
      <c r="A42" s="17" t="s">
        <v>365</v>
      </c>
      <c r="B42" s="17" t="s">
        <v>203</v>
      </c>
      <c r="C42" s="17" t="s">
        <v>204</v>
      </c>
      <c r="D42" s="17" t="s">
        <v>366</v>
      </c>
      <c r="E42" s="17" t="s">
        <v>58</v>
      </c>
      <c r="F42" s="17" t="s">
        <v>367</v>
      </c>
      <c r="G42" s="18">
        <v>1</v>
      </c>
      <c r="H42" s="18">
        <v>3</v>
      </c>
      <c r="I42" s="19">
        <v>1</v>
      </c>
      <c r="J42" s="20">
        <v>0</v>
      </c>
      <c r="K42" s="21">
        <v>0</v>
      </c>
      <c r="L42" s="22">
        <v>0</v>
      </c>
      <c r="M42" s="42" t="s">
        <v>752</v>
      </c>
      <c r="N42" s="42"/>
      <c r="O42" s="42"/>
      <c r="P42" s="42"/>
      <c r="Q42" s="42"/>
      <c r="R42" s="42"/>
    </row>
    <row r="43" spans="1:18" x14ac:dyDescent="0.3">
      <c r="A43" s="17" t="s">
        <v>368</v>
      </c>
      <c r="B43" s="17" t="s">
        <v>369</v>
      </c>
      <c r="C43" s="17" t="s">
        <v>370</v>
      </c>
      <c r="D43" s="17" t="s">
        <v>371</v>
      </c>
      <c r="E43" s="17" t="s">
        <v>337</v>
      </c>
      <c r="F43" s="17" t="s">
        <v>372</v>
      </c>
      <c r="G43" s="18">
        <v>1</v>
      </c>
      <c r="H43" s="18">
        <v>2</v>
      </c>
      <c r="I43" s="19">
        <v>1</v>
      </c>
      <c r="J43" s="20">
        <v>0</v>
      </c>
      <c r="K43" s="21">
        <v>0</v>
      </c>
      <c r="L43" s="22">
        <v>0</v>
      </c>
      <c r="M43" s="42" t="s">
        <v>752</v>
      </c>
      <c r="N43" s="42"/>
      <c r="O43" s="42"/>
      <c r="P43" s="42"/>
      <c r="Q43" s="42"/>
      <c r="R43" s="42"/>
    </row>
    <row r="44" spans="1:18" x14ac:dyDescent="0.3">
      <c r="A44" s="17" t="s">
        <v>108</v>
      </c>
      <c r="B44" s="17" t="s">
        <v>373</v>
      </c>
      <c r="C44" s="17" t="s">
        <v>277</v>
      </c>
      <c r="D44" s="17" t="s">
        <v>331</v>
      </c>
      <c r="E44" s="17" t="s">
        <v>107</v>
      </c>
      <c r="F44" s="17" t="s">
        <v>374</v>
      </c>
      <c r="G44" s="18">
        <v>1</v>
      </c>
      <c r="H44" s="18">
        <v>2</v>
      </c>
      <c r="I44" s="19">
        <v>0</v>
      </c>
      <c r="J44" s="20">
        <v>0</v>
      </c>
      <c r="K44" s="21">
        <v>1</v>
      </c>
      <c r="L44" s="22">
        <v>0</v>
      </c>
      <c r="M44" s="42" t="s">
        <v>753</v>
      </c>
      <c r="N44" s="42"/>
      <c r="O44" s="42"/>
      <c r="P44" s="42"/>
      <c r="Q44" s="42"/>
      <c r="R44" s="42"/>
    </row>
    <row r="45" spans="1:18" x14ac:dyDescent="0.3">
      <c r="A45" s="17" t="s">
        <v>132</v>
      </c>
      <c r="B45" s="17" t="s">
        <v>340</v>
      </c>
      <c r="C45" s="17" t="s">
        <v>375</v>
      </c>
      <c r="D45" s="17" t="s">
        <v>210</v>
      </c>
      <c r="E45" s="17" t="s">
        <v>134</v>
      </c>
      <c r="F45" s="17" t="s">
        <v>376</v>
      </c>
      <c r="G45" s="18">
        <v>1</v>
      </c>
      <c r="H45" s="18">
        <v>2</v>
      </c>
      <c r="I45" s="19">
        <v>0</v>
      </c>
      <c r="J45" s="20">
        <v>0</v>
      </c>
      <c r="K45" s="21">
        <v>1</v>
      </c>
      <c r="L45" s="22">
        <v>0</v>
      </c>
      <c r="M45" s="42" t="s">
        <v>753</v>
      </c>
      <c r="N45" s="42"/>
      <c r="O45" s="42"/>
      <c r="P45" s="42"/>
      <c r="Q45" s="42"/>
      <c r="R45" s="42"/>
    </row>
    <row r="46" spans="1:18" x14ac:dyDescent="0.3">
      <c r="A46" s="17" t="s">
        <v>377</v>
      </c>
      <c r="B46" s="17" t="s">
        <v>378</v>
      </c>
      <c r="C46" s="17" t="s">
        <v>379</v>
      </c>
      <c r="D46" s="17" t="s">
        <v>210</v>
      </c>
      <c r="E46" s="17" t="s">
        <v>380</v>
      </c>
      <c r="F46" s="17" t="s">
        <v>381</v>
      </c>
      <c r="G46" s="18">
        <v>1</v>
      </c>
      <c r="H46" s="18">
        <v>1</v>
      </c>
      <c r="I46" s="19">
        <v>0</v>
      </c>
      <c r="J46" s="20">
        <v>1</v>
      </c>
      <c r="K46" s="21">
        <v>0</v>
      </c>
      <c r="L46" s="22">
        <v>0</v>
      </c>
      <c r="M46" s="42" t="s">
        <v>751</v>
      </c>
      <c r="N46" s="42"/>
      <c r="O46" s="42"/>
      <c r="P46" s="42"/>
      <c r="Q46" s="42"/>
      <c r="R46" s="42"/>
    </row>
    <row r="47" spans="1:18" x14ac:dyDescent="0.3">
      <c r="A47" s="17" t="s">
        <v>382</v>
      </c>
      <c r="B47" s="17" t="s">
        <v>383</v>
      </c>
      <c r="C47" s="17" t="s">
        <v>221</v>
      </c>
      <c r="D47" s="17" t="s">
        <v>320</v>
      </c>
      <c r="E47" s="17" t="s">
        <v>355</v>
      </c>
      <c r="F47" s="17" t="s">
        <v>384</v>
      </c>
      <c r="G47" s="18">
        <v>1</v>
      </c>
      <c r="H47" s="18">
        <v>1</v>
      </c>
      <c r="I47" s="19">
        <v>0</v>
      </c>
      <c r="J47" s="20">
        <v>1</v>
      </c>
      <c r="K47" s="21">
        <v>0</v>
      </c>
      <c r="L47" s="22">
        <v>0</v>
      </c>
      <c r="M47" s="42" t="s">
        <v>751</v>
      </c>
      <c r="N47" s="42"/>
      <c r="O47" s="42"/>
      <c r="P47" s="42"/>
      <c r="Q47" s="42"/>
      <c r="R47" s="42"/>
    </row>
    <row r="48" spans="1:18" x14ac:dyDescent="0.3">
      <c r="A48" s="17" t="s">
        <v>129</v>
      </c>
      <c r="B48" s="17" t="s">
        <v>385</v>
      </c>
      <c r="C48" s="17" t="s">
        <v>386</v>
      </c>
      <c r="D48" s="17" t="s">
        <v>302</v>
      </c>
      <c r="E48" s="17" t="s">
        <v>58</v>
      </c>
      <c r="F48" s="17" t="s">
        <v>387</v>
      </c>
      <c r="G48" s="18">
        <v>1</v>
      </c>
      <c r="H48" s="18">
        <v>1</v>
      </c>
      <c r="I48" s="19">
        <v>0</v>
      </c>
      <c r="J48" s="20">
        <v>0</v>
      </c>
      <c r="K48" s="21">
        <v>1</v>
      </c>
      <c r="L48" s="22">
        <v>0</v>
      </c>
      <c r="M48" s="42" t="s">
        <v>753</v>
      </c>
      <c r="N48" s="42"/>
      <c r="O48" s="42"/>
      <c r="P48" s="42"/>
      <c r="Q48" s="42"/>
      <c r="R48" s="42"/>
    </row>
    <row r="49" spans="1:18" x14ac:dyDescent="0.3">
      <c r="A49" s="17" t="s">
        <v>388</v>
      </c>
      <c r="B49" s="17" t="s">
        <v>389</v>
      </c>
      <c r="C49" s="17" t="s">
        <v>390</v>
      </c>
      <c r="D49" s="17" t="s">
        <v>391</v>
      </c>
      <c r="E49" s="17" t="s">
        <v>392</v>
      </c>
      <c r="F49" s="17" t="s">
        <v>393</v>
      </c>
      <c r="G49" s="18">
        <v>1</v>
      </c>
      <c r="H49" s="18">
        <v>1</v>
      </c>
      <c r="I49" s="19">
        <v>0</v>
      </c>
      <c r="J49" s="20">
        <v>1</v>
      </c>
      <c r="K49" s="21">
        <v>0</v>
      </c>
      <c r="L49" s="22">
        <v>0</v>
      </c>
      <c r="M49" s="42" t="s">
        <v>752</v>
      </c>
      <c r="N49" s="42"/>
      <c r="O49" s="42"/>
      <c r="P49" s="42"/>
      <c r="Q49" s="42"/>
      <c r="R49" s="42"/>
    </row>
    <row r="50" spans="1:18" x14ac:dyDescent="0.3">
      <c r="A50" s="17" t="s">
        <v>394</v>
      </c>
      <c r="B50" s="17" t="s">
        <v>395</v>
      </c>
      <c r="C50" s="17" t="s">
        <v>396</v>
      </c>
      <c r="D50" s="17" t="s">
        <v>397</v>
      </c>
      <c r="E50" s="17" t="s">
        <v>316</v>
      </c>
      <c r="F50" s="17" t="s">
        <v>398</v>
      </c>
      <c r="G50" s="18">
        <v>1</v>
      </c>
      <c r="H50" s="18">
        <v>1</v>
      </c>
      <c r="I50" s="19">
        <v>1</v>
      </c>
      <c r="J50" s="20">
        <v>0</v>
      </c>
      <c r="K50" s="21">
        <v>0</v>
      </c>
      <c r="L50" s="22">
        <v>0</v>
      </c>
      <c r="M50" s="42" t="s">
        <v>752</v>
      </c>
      <c r="N50" s="42"/>
      <c r="O50" s="42"/>
      <c r="P50" s="42"/>
      <c r="Q50" s="42"/>
      <c r="R50" s="42"/>
    </row>
    <row r="51" spans="1:18" x14ac:dyDescent="0.3">
      <c r="A51" s="17" t="s">
        <v>399</v>
      </c>
      <c r="B51" s="17" t="s">
        <v>400</v>
      </c>
      <c r="C51" s="17" t="s">
        <v>277</v>
      </c>
      <c r="D51" s="17" t="s">
        <v>210</v>
      </c>
      <c r="E51" s="17" t="s">
        <v>401</v>
      </c>
      <c r="F51" s="17" t="s">
        <v>402</v>
      </c>
      <c r="G51" s="18">
        <v>1</v>
      </c>
      <c r="H51" s="18">
        <v>2</v>
      </c>
      <c r="I51" s="19">
        <v>0</v>
      </c>
      <c r="J51" s="20">
        <v>1</v>
      </c>
      <c r="K51" s="21">
        <v>0</v>
      </c>
      <c r="L51" s="22">
        <v>0</v>
      </c>
      <c r="M51" s="42" t="s">
        <v>751</v>
      </c>
      <c r="N51" s="42"/>
      <c r="O51" s="42"/>
      <c r="P51" s="42"/>
      <c r="Q51" s="42"/>
      <c r="R51" s="42"/>
    </row>
    <row r="52" spans="1:18" x14ac:dyDescent="0.3">
      <c r="A52" s="17" t="s">
        <v>403</v>
      </c>
      <c r="B52" s="17" t="s">
        <v>404</v>
      </c>
      <c r="C52" s="17" t="s">
        <v>405</v>
      </c>
      <c r="D52" s="17" t="s">
        <v>406</v>
      </c>
      <c r="E52" s="17" t="s">
        <v>407</v>
      </c>
      <c r="F52" s="17" t="s">
        <v>408</v>
      </c>
      <c r="G52" s="18">
        <v>1</v>
      </c>
      <c r="H52" s="18">
        <v>2</v>
      </c>
      <c r="I52" s="19">
        <v>1</v>
      </c>
      <c r="J52" s="20">
        <v>0</v>
      </c>
      <c r="K52" s="21">
        <v>0</v>
      </c>
      <c r="L52" s="22">
        <v>0</v>
      </c>
      <c r="M52" s="42" t="s">
        <v>752</v>
      </c>
      <c r="N52" s="42"/>
      <c r="O52" s="42"/>
      <c r="P52" s="42"/>
      <c r="Q52" s="42"/>
      <c r="R52" s="42"/>
    </row>
    <row r="53" spans="1:18" x14ac:dyDescent="0.3">
      <c r="A53" s="17" t="s">
        <v>176</v>
      </c>
      <c r="B53" s="17" t="s">
        <v>177</v>
      </c>
      <c r="C53" s="17" t="s">
        <v>409</v>
      </c>
      <c r="D53" s="17" t="s">
        <v>210</v>
      </c>
      <c r="E53" s="17" t="s">
        <v>178</v>
      </c>
      <c r="F53" s="17" t="s">
        <v>410</v>
      </c>
      <c r="G53" s="18">
        <v>1</v>
      </c>
      <c r="H53" s="18">
        <v>2</v>
      </c>
      <c r="I53" s="19">
        <v>0</v>
      </c>
      <c r="J53" s="20">
        <v>0</v>
      </c>
      <c r="K53" s="21">
        <v>0</v>
      </c>
      <c r="L53" s="22">
        <v>1</v>
      </c>
      <c r="M53" s="42" t="s">
        <v>753</v>
      </c>
      <c r="N53" s="42"/>
      <c r="O53" s="42"/>
      <c r="P53" s="42"/>
      <c r="Q53" s="42"/>
      <c r="R53" s="42"/>
    </row>
    <row r="54" spans="1:18" x14ac:dyDescent="0.3">
      <c r="A54" s="17" t="s">
        <v>411</v>
      </c>
      <c r="B54" s="17" t="s">
        <v>412</v>
      </c>
      <c r="C54" s="17" t="s">
        <v>413</v>
      </c>
      <c r="D54" s="17" t="s">
        <v>210</v>
      </c>
      <c r="E54" s="17" t="s">
        <v>414</v>
      </c>
      <c r="F54" s="17" t="s">
        <v>415</v>
      </c>
      <c r="G54" s="18">
        <v>1</v>
      </c>
      <c r="H54" s="18">
        <v>30</v>
      </c>
      <c r="I54" s="19">
        <v>0</v>
      </c>
      <c r="J54" s="20">
        <v>1</v>
      </c>
      <c r="K54" s="21">
        <v>0</v>
      </c>
      <c r="L54" s="22">
        <v>0</v>
      </c>
      <c r="M54" s="42" t="s">
        <v>752</v>
      </c>
      <c r="N54" s="42"/>
      <c r="O54" s="42"/>
      <c r="P54" s="42"/>
      <c r="Q54" s="42"/>
      <c r="R54" s="42"/>
    </row>
    <row r="55" spans="1:18" x14ac:dyDescent="0.3">
      <c r="A55" s="17" t="s">
        <v>416</v>
      </c>
      <c r="B55" s="17" t="s">
        <v>417</v>
      </c>
      <c r="C55" s="17" t="s">
        <v>418</v>
      </c>
      <c r="D55" s="17" t="s">
        <v>310</v>
      </c>
      <c r="E55" s="17" t="s">
        <v>58</v>
      </c>
      <c r="F55" s="17" t="s">
        <v>419</v>
      </c>
      <c r="G55" s="18">
        <v>1</v>
      </c>
      <c r="H55" s="18">
        <v>3</v>
      </c>
      <c r="I55" s="19">
        <v>0</v>
      </c>
      <c r="J55" s="20">
        <v>1</v>
      </c>
      <c r="K55" s="21">
        <v>0</v>
      </c>
      <c r="L55" s="22">
        <v>0</v>
      </c>
      <c r="M55" s="42" t="s">
        <v>751</v>
      </c>
      <c r="N55" s="42"/>
      <c r="O55" s="42"/>
      <c r="P55" s="42"/>
      <c r="Q55" s="42"/>
      <c r="R55" s="42"/>
    </row>
    <row r="56" spans="1:18" x14ac:dyDescent="0.3">
      <c r="A56" s="17" t="s">
        <v>420</v>
      </c>
      <c r="B56" s="17" t="s">
        <v>378</v>
      </c>
      <c r="C56" s="17" t="s">
        <v>421</v>
      </c>
      <c r="D56" s="17" t="s">
        <v>210</v>
      </c>
      <c r="E56" s="17" t="s">
        <v>380</v>
      </c>
      <c r="F56" s="17" t="s">
        <v>422</v>
      </c>
      <c r="G56" s="18">
        <v>1</v>
      </c>
      <c r="H56" s="18">
        <v>1</v>
      </c>
      <c r="I56" s="19">
        <v>0</v>
      </c>
      <c r="J56" s="20">
        <v>1</v>
      </c>
      <c r="K56" s="21">
        <v>0</v>
      </c>
      <c r="L56" s="22">
        <v>0</v>
      </c>
      <c r="M56" s="42" t="s">
        <v>752</v>
      </c>
      <c r="N56" s="42"/>
      <c r="O56" s="42"/>
      <c r="P56" s="42"/>
      <c r="Q56" s="42"/>
      <c r="R56" s="42"/>
    </row>
    <row r="57" spans="1:18" x14ac:dyDescent="0.3">
      <c r="A57" s="17" t="s">
        <v>52</v>
      </c>
      <c r="B57" s="17" t="s">
        <v>423</v>
      </c>
      <c r="C57" s="17" t="s">
        <v>221</v>
      </c>
      <c r="D57" s="17" t="s">
        <v>210</v>
      </c>
      <c r="E57" s="17" t="s">
        <v>51</v>
      </c>
      <c r="F57" s="17" t="s">
        <v>424</v>
      </c>
      <c r="G57" s="18">
        <v>1</v>
      </c>
      <c r="H57" s="18">
        <v>3</v>
      </c>
      <c r="I57" s="19">
        <v>0</v>
      </c>
      <c r="J57" s="20">
        <v>0</v>
      </c>
      <c r="K57" s="21">
        <v>1</v>
      </c>
      <c r="L57" s="22">
        <v>0</v>
      </c>
      <c r="M57" s="42" t="s">
        <v>753</v>
      </c>
      <c r="N57" s="42"/>
      <c r="O57" s="42"/>
      <c r="P57" s="42"/>
      <c r="Q57" s="42"/>
      <c r="R57" s="42"/>
    </row>
    <row r="58" spans="1:18" x14ac:dyDescent="0.3">
      <c r="A58" s="17" t="s">
        <v>77</v>
      </c>
      <c r="B58" s="17" t="s">
        <v>425</v>
      </c>
      <c r="C58" s="17" t="s">
        <v>426</v>
      </c>
      <c r="D58" s="17" t="s">
        <v>427</v>
      </c>
      <c r="E58" s="17" t="s">
        <v>79</v>
      </c>
      <c r="F58" s="17" t="s">
        <v>428</v>
      </c>
      <c r="G58" s="18">
        <v>1</v>
      </c>
      <c r="H58" s="18">
        <v>2</v>
      </c>
      <c r="I58" s="19">
        <v>0</v>
      </c>
      <c r="J58" s="20">
        <v>0</v>
      </c>
      <c r="K58" s="21">
        <v>1</v>
      </c>
      <c r="L58" s="22">
        <v>0</v>
      </c>
      <c r="M58" s="42" t="s">
        <v>753</v>
      </c>
      <c r="N58" s="42"/>
      <c r="O58" s="42"/>
      <c r="P58" s="42"/>
      <c r="Q58" s="42"/>
      <c r="R58" s="42"/>
    </row>
    <row r="59" spans="1:18" x14ac:dyDescent="0.3">
      <c r="A59" s="17" t="s">
        <v>181</v>
      </c>
      <c r="B59" s="17" t="s">
        <v>429</v>
      </c>
      <c r="C59" s="17" t="s">
        <v>277</v>
      </c>
      <c r="D59" s="17" t="s">
        <v>210</v>
      </c>
      <c r="E59" s="17" t="s">
        <v>174</v>
      </c>
      <c r="F59" s="17" t="s">
        <v>430</v>
      </c>
      <c r="G59" s="18">
        <v>1</v>
      </c>
      <c r="H59" s="18">
        <v>6</v>
      </c>
      <c r="I59" s="19">
        <v>0</v>
      </c>
      <c r="J59" s="20">
        <v>0</v>
      </c>
      <c r="K59" s="21">
        <v>0</v>
      </c>
      <c r="L59" s="22">
        <v>1</v>
      </c>
      <c r="M59" s="42" t="s">
        <v>753</v>
      </c>
      <c r="N59" s="42"/>
      <c r="O59" s="42"/>
      <c r="P59" s="42"/>
      <c r="Q59" s="42"/>
      <c r="R59" s="42"/>
    </row>
    <row r="60" spans="1:18" x14ac:dyDescent="0.3">
      <c r="A60" s="17" t="s">
        <v>431</v>
      </c>
      <c r="B60" s="17" t="s">
        <v>432</v>
      </c>
      <c r="C60" s="17" t="s">
        <v>390</v>
      </c>
      <c r="D60" s="17" t="s">
        <v>233</v>
      </c>
      <c r="E60" s="17" t="s">
        <v>433</v>
      </c>
      <c r="F60" s="17" t="s">
        <v>434</v>
      </c>
      <c r="G60" s="18">
        <v>1</v>
      </c>
      <c r="H60" s="18">
        <v>10</v>
      </c>
      <c r="I60" s="19">
        <v>0</v>
      </c>
      <c r="J60" s="20">
        <v>1</v>
      </c>
      <c r="K60" s="21">
        <v>0</v>
      </c>
      <c r="L60" s="22">
        <v>0</v>
      </c>
      <c r="M60" s="42" t="s">
        <v>752</v>
      </c>
      <c r="N60" s="42"/>
      <c r="O60" s="42"/>
      <c r="P60" s="42"/>
      <c r="Q60" s="42"/>
      <c r="R60" s="42"/>
    </row>
    <row r="61" spans="1:18" x14ac:dyDescent="0.3">
      <c r="A61" s="17" t="s">
        <v>435</v>
      </c>
      <c r="B61" s="17" t="s">
        <v>436</v>
      </c>
      <c r="C61" s="17" t="s">
        <v>437</v>
      </c>
      <c r="D61" s="17" t="s">
        <v>438</v>
      </c>
      <c r="E61" s="17" t="s">
        <v>439</v>
      </c>
      <c r="F61" s="17" t="s">
        <v>440</v>
      </c>
      <c r="G61" s="18">
        <v>1</v>
      </c>
      <c r="H61" s="18">
        <v>1</v>
      </c>
      <c r="I61" s="19">
        <v>0</v>
      </c>
      <c r="J61" s="20">
        <v>1</v>
      </c>
      <c r="K61" s="21">
        <v>0</v>
      </c>
      <c r="L61" s="22">
        <v>0</v>
      </c>
      <c r="M61" s="42" t="s">
        <v>751</v>
      </c>
      <c r="N61" s="42"/>
      <c r="O61" s="42"/>
      <c r="P61" s="42"/>
      <c r="Q61" s="42"/>
      <c r="R61" s="42"/>
    </row>
    <row r="62" spans="1:18" x14ac:dyDescent="0.3">
      <c r="A62" s="17" t="s">
        <v>145</v>
      </c>
      <c r="B62" s="17" t="s">
        <v>441</v>
      </c>
      <c r="C62" s="17" t="s">
        <v>358</v>
      </c>
      <c r="D62" s="17" t="s">
        <v>210</v>
      </c>
      <c r="E62" s="17" t="s">
        <v>148</v>
      </c>
      <c r="F62" s="17" t="s">
        <v>442</v>
      </c>
      <c r="G62" s="18">
        <v>1</v>
      </c>
      <c r="H62" s="18">
        <v>1</v>
      </c>
      <c r="I62" s="19">
        <v>0</v>
      </c>
      <c r="J62" s="20">
        <v>0</v>
      </c>
      <c r="K62" s="21">
        <v>1</v>
      </c>
      <c r="L62" s="22">
        <v>0</v>
      </c>
      <c r="M62" s="42" t="s">
        <v>753</v>
      </c>
      <c r="N62" s="42"/>
      <c r="O62" s="42"/>
      <c r="P62" s="42"/>
      <c r="Q62" s="42"/>
      <c r="R62" s="42"/>
    </row>
    <row r="63" spans="1:18" x14ac:dyDescent="0.3">
      <c r="A63" s="17" t="s">
        <v>443</v>
      </c>
      <c r="B63" s="17" t="s">
        <v>444</v>
      </c>
      <c r="C63" s="17" t="s">
        <v>445</v>
      </c>
      <c r="D63" s="17" t="s">
        <v>446</v>
      </c>
      <c r="E63" s="17" t="s">
        <v>286</v>
      </c>
      <c r="F63" s="17" t="s">
        <v>447</v>
      </c>
      <c r="G63" s="18">
        <v>1</v>
      </c>
      <c r="H63" s="18">
        <v>6</v>
      </c>
      <c r="I63" s="19">
        <v>0</v>
      </c>
      <c r="J63" s="20">
        <v>1</v>
      </c>
      <c r="K63" s="21">
        <v>0</v>
      </c>
      <c r="L63" s="22">
        <v>0</v>
      </c>
      <c r="M63" s="42" t="s">
        <v>752</v>
      </c>
      <c r="N63" s="42"/>
      <c r="O63" s="42"/>
      <c r="P63" s="42"/>
      <c r="Q63" s="42"/>
      <c r="R63" s="42"/>
    </row>
    <row r="64" spans="1:18" x14ac:dyDescent="0.3">
      <c r="A64" s="17" t="s">
        <v>448</v>
      </c>
      <c r="B64" s="17" t="s">
        <v>340</v>
      </c>
      <c r="C64" s="17" t="s">
        <v>449</v>
      </c>
      <c r="D64" s="17" t="s">
        <v>210</v>
      </c>
      <c r="E64" s="17" t="s">
        <v>134</v>
      </c>
      <c r="F64" s="17" t="s">
        <v>450</v>
      </c>
      <c r="G64" s="18">
        <v>1</v>
      </c>
      <c r="H64" s="18">
        <v>12</v>
      </c>
      <c r="I64" s="19">
        <v>1</v>
      </c>
      <c r="J64" s="20">
        <v>0</v>
      </c>
      <c r="K64" s="21">
        <v>0</v>
      </c>
      <c r="L64" s="22">
        <v>0</v>
      </c>
      <c r="M64" s="42" t="s">
        <v>752</v>
      </c>
      <c r="N64" s="42"/>
      <c r="O64" s="42"/>
      <c r="P64" s="42"/>
      <c r="Q64" s="42"/>
      <c r="R64" s="42"/>
    </row>
    <row r="65" spans="1:18" x14ac:dyDescent="0.3">
      <c r="A65" s="17" t="s">
        <v>451</v>
      </c>
      <c r="B65" s="17" t="s">
        <v>348</v>
      </c>
      <c r="C65" s="17" t="s">
        <v>452</v>
      </c>
      <c r="D65" s="17" t="s">
        <v>453</v>
      </c>
      <c r="E65" s="17" t="s">
        <v>58</v>
      </c>
      <c r="F65" s="17" t="s">
        <v>454</v>
      </c>
      <c r="G65" s="18">
        <v>1</v>
      </c>
      <c r="H65" s="18">
        <v>4</v>
      </c>
      <c r="I65" s="19">
        <v>0</v>
      </c>
      <c r="J65" s="20">
        <v>1</v>
      </c>
      <c r="K65" s="21">
        <v>0</v>
      </c>
      <c r="L65" s="22">
        <v>0</v>
      </c>
      <c r="M65" s="42" t="s">
        <v>751</v>
      </c>
      <c r="N65" s="42"/>
      <c r="O65" s="42"/>
      <c r="P65" s="42"/>
      <c r="Q65" s="42"/>
      <c r="R65" s="42"/>
    </row>
    <row r="66" spans="1:18" x14ac:dyDescent="0.3">
      <c r="A66" s="17" t="s">
        <v>455</v>
      </c>
      <c r="B66" s="17" t="s">
        <v>456</v>
      </c>
      <c r="C66" s="17" t="s">
        <v>390</v>
      </c>
      <c r="D66" s="17" t="s">
        <v>210</v>
      </c>
      <c r="E66" s="17" t="s">
        <v>58</v>
      </c>
      <c r="F66" s="17" t="s">
        <v>457</v>
      </c>
      <c r="G66" s="18">
        <v>1</v>
      </c>
      <c r="H66" s="18">
        <v>1</v>
      </c>
      <c r="I66" s="19">
        <v>0</v>
      </c>
      <c r="J66" s="20">
        <v>1</v>
      </c>
      <c r="K66" s="21">
        <v>0</v>
      </c>
      <c r="L66" s="22">
        <v>0</v>
      </c>
      <c r="M66" s="42" t="s">
        <v>751</v>
      </c>
      <c r="N66" s="42"/>
      <c r="O66" s="42"/>
      <c r="P66" s="42"/>
      <c r="Q66" s="42"/>
      <c r="R66" s="42"/>
    </row>
    <row r="67" spans="1:18" x14ac:dyDescent="0.3">
      <c r="A67" s="17" t="s">
        <v>458</v>
      </c>
      <c r="B67" s="17" t="s">
        <v>459</v>
      </c>
      <c r="C67" s="17" t="s">
        <v>396</v>
      </c>
      <c r="D67" s="17" t="s">
        <v>315</v>
      </c>
      <c r="E67" s="17" t="s">
        <v>460</v>
      </c>
      <c r="F67" s="17" t="s">
        <v>461</v>
      </c>
      <c r="G67" s="18">
        <v>1</v>
      </c>
      <c r="H67" s="18">
        <v>1</v>
      </c>
      <c r="I67" s="19">
        <v>1</v>
      </c>
      <c r="J67" s="20">
        <v>0</v>
      </c>
      <c r="K67" s="21">
        <v>0</v>
      </c>
      <c r="L67" s="22">
        <v>0</v>
      </c>
      <c r="M67" s="42" t="s">
        <v>752</v>
      </c>
      <c r="N67" s="42"/>
      <c r="O67" s="42"/>
      <c r="P67" s="42"/>
      <c r="Q67" s="42"/>
      <c r="R67" s="42"/>
    </row>
    <row r="68" spans="1:18" x14ac:dyDescent="0.3">
      <c r="A68" s="17" t="s">
        <v>462</v>
      </c>
      <c r="B68" s="17" t="s">
        <v>463</v>
      </c>
      <c r="C68" s="17" t="s">
        <v>464</v>
      </c>
      <c r="D68" s="17" t="s">
        <v>210</v>
      </c>
      <c r="E68" s="17" t="s">
        <v>355</v>
      </c>
      <c r="F68" s="17" t="s">
        <v>465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42" t="s">
        <v>751</v>
      </c>
      <c r="N68" s="42"/>
      <c r="O68" s="42"/>
      <c r="P68" s="42"/>
      <c r="Q68" s="42"/>
      <c r="R68" s="42"/>
    </row>
    <row r="69" spans="1:18" x14ac:dyDescent="0.3">
      <c r="A69" s="17" t="s">
        <v>466</v>
      </c>
      <c r="B69" s="17" t="s">
        <v>467</v>
      </c>
      <c r="C69" s="17" t="s">
        <v>468</v>
      </c>
      <c r="D69" s="17" t="s">
        <v>210</v>
      </c>
      <c r="E69" s="17" t="s">
        <v>469</v>
      </c>
      <c r="F69" s="17" t="s">
        <v>470</v>
      </c>
      <c r="G69" s="18">
        <v>1</v>
      </c>
      <c r="H69" s="18">
        <v>2</v>
      </c>
      <c r="I69" s="19">
        <v>1</v>
      </c>
      <c r="J69" s="20">
        <v>0</v>
      </c>
      <c r="K69" s="21">
        <v>0</v>
      </c>
      <c r="L69" s="22">
        <v>0</v>
      </c>
      <c r="M69" s="42" t="s">
        <v>752</v>
      </c>
      <c r="N69" s="42"/>
      <c r="O69" s="42"/>
      <c r="P69" s="42"/>
      <c r="Q69" s="42"/>
      <c r="R69" s="42"/>
    </row>
    <row r="70" spans="1:18" x14ac:dyDescent="0.3">
      <c r="A70" s="17" t="s">
        <v>471</v>
      </c>
      <c r="B70" s="17" t="s">
        <v>472</v>
      </c>
      <c r="C70" s="17" t="s">
        <v>473</v>
      </c>
      <c r="D70" s="17" t="s">
        <v>474</v>
      </c>
      <c r="E70" s="17" t="s">
        <v>475</v>
      </c>
      <c r="F70" s="17" t="s">
        <v>476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42" t="s">
        <v>751</v>
      </c>
      <c r="N70" s="42"/>
      <c r="O70" s="42"/>
      <c r="P70" s="42"/>
      <c r="Q70" s="42"/>
      <c r="R70" s="42"/>
    </row>
    <row r="71" spans="1:18" x14ac:dyDescent="0.3">
      <c r="A71" s="17" t="s">
        <v>477</v>
      </c>
      <c r="B71" s="17" t="s">
        <v>478</v>
      </c>
      <c r="C71" s="17" t="s">
        <v>479</v>
      </c>
      <c r="D71" s="17" t="s">
        <v>480</v>
      </c>
      <c r="E71" s="17" t="s">
        <v>481</v>
      </c>
      <c r="F71" s="17" t="s">
        <v>482</v>
      </c>
      <c r="G71" s="18">
        <v>1</v>
      </c>
      <c r="H71" s="18">
        <v>1</v>
      </c>
      <c r="I71" s="19">
        <v>0</v>
      </c>
      <c r="J71" s="20">
        <v>1</v>
      </c>
      <c r="K71" s="21">
        <v>0</v>
      </c>
      <c r="L71" s="22">
        <v>0</v>
      </c>
      <c r="M71" s="42" t="s">
        <v>752</v>
      </c>
      <c r="N71" s="42"/>
      <c r="O71" s="42"/>
      <c r="P71" s="42"/>
      <c r="Q71" s="42"/>
      <c r="R71" s="42"/>
    </row>
    <row r="72" spans="1:18" x14ac:dyDescent="0.3">
      <c r="A72" s="17" t="s">
        <v>483</v>
      </c>
      <c r="B72" s="17" t="s">
        <v>484</v>
      </c>
      <c r="C72" s="17" t="s">
        <v>485</v>
      </c>
      <c r="D72" s="17" t="s">
        <v>210</v>
      </c>
      <c r="E72" s="17" t="s">
        <v>91</v>
      </c>
      <c r="F72" s="17" t="s">
        <v>486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42" t="s">
        <v>751</v>
      </c>
      <c r="N72" s="42"/>
      <c r="O72" s="42"/>
      <c r="P72" s="42"/>
      <c r="Q72" s="42"/>
      <c r="R72" s="42"/>
    </row>
    <row r="73" spans="1:18" x14ac:dyDescent="0.3">
      <c r="A73" s="17" t="s">
        <v>487</v>
      </c>
      <c r="B73" s="17" t="s">
        <v>488</v>
      </c>
      <c r="C73" s="17" t="s">
        <v>396</v>
      </c>
      <c r="D73" s="17" t="s">
        <v>489</v>
      </c>
      <c r="E73" s="17" t="s">
        <v>490</v>
      </c>
      <c r="F73" s="17" t="s">
        <v>491</v>
      </c>
      <c r="G73" s="18">
        <v>1</v>
      </c>
      <c r="H73" s="18">
        <v>2</v>
      </c>
      <c r="I73" s="19">
        <v>0</v>
      </c>
      <c r="J73" s="20">
        <v>1</v>
      </c>
      <c r="K73" s="21">
        <v>0</v>
      </c>
      <c r="L73" s="22">
        <v>0</v>
      </c>
      <c r="M73" s="42" t="s">
        <v>751</v>
      </c>
      <c r="N73" s="42"/>
      <c r="O73" s="42"/>
      <c r="P73" s="42"/>
      <c r="Q73" s="42"/>
      <c r="R73" s="42"/>
    </row>
    <row r="74" spans="1:18" x14ac:dyDescent="0.3">
      <c r="A74" s="17" t="s">
        <v>492</v>
      </c>
      <c r="B74" s="17" t="s">
        <v>378</v>
      </c>
      <c r="C74" s="17" t="s">
        <v>493</v>
      </c>
      <c r="D74" s="17" t="s">
        <v>210</v>
      </c>
      <c r="E74" s="17" t="s">
        <v>380</v>
      </c>
      <c r="F74" s="17" t="s">
        <v>494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42" t="s">
        <v>751</v>
      </c>
      <c r="N74" s="42"/>
      <c r="O74" s="42"/>
      <c r="P74" s="42"/>
      <c r="Q74" s="42"/>
      <c r="R74" s="42"/>
    </row>
    <row r="75" spans="1:18" x14ac:dyDescent="0.3">
      <c r="A75" s="17" t="s">
        <v>495</v>
      </c>
      <c r="B75" s="17" t="s">
        <v>496</v>
      </c>
      <c r="C75" s="17" t="s">
        <v>497</v>
      </c>
      <c r="D75" s="17" t="s">
        <v>498</v>
      </c>
      <c r="E75" s="17" t="s">
        <v>76</v>
      </c>
      <c r="F75" s="17" t="s">
        <v>499</v>
      </c>
      <c r="G75" s="18">
        <v>1</v>
      </c>
      <c r="H75" s="18">
        <v>1</v>
      </c>
      <c r="I75" s="19">
        <v>0</v>
      </c>
      <c r="J75" s="20">
        <v>1</v>
      </c>
      <c r="K75" s="21">
        <v>0</v>
      </c>
      <c r="L75" s="22">
        <v>0</v>
      </c>
      <c r="M75" s="42" t="s">
        <v>751</v>
      </c>
      <c r="N75" s="42"/>
      <c r="O75" s="42"/>
      <c r="P75" s="42"/>
      <c r="Q75" s="42"/>
      <c r="R75" s="42"/>
    </row>
    <row r="76" spans="1:18" x14ac:dyDescent="0.3">
      <c r="A76" s="17" t="s">
        <v>500</v>
      </c>
      <c r="B76" s="17" t="s">
        <v>501</v>
      </c>
      <c r="C76" s="17" t="s">
        <v>502</v>
      </c>
      <c r="D76" s="17" t="s">
        <v>503</v>
      </c>
      <c r="E76" s="17" t="s">
        <v>504</v>
      </c>
      <c r="F76" s="17" t="s">
        <v>505</v>
      </c>
      <c r="G76" s="18">
        <v>1</v>
      </c>
      <c r="H76" s="18">
        <v>50</v>
      </c>
      <c r="I76" s="19">
        <v>0</v>
      </c>
      <c r="J76" s="20">
        <v>1</v>
      </c>
      <c r="K76" s="21">
        <v>0</v>
      </c>
      <c r="L76" s="22">
        <v>0</v>
      </c>
      <c r="M76" s="42" t="s">
        <v>751</v>
      </c>
      <c r="N76" s="42"/>
      <c r="O76" s="42"/>
      <c r="P76" s="42"/>
      <c r="Q76" s="42"/>
      <c r="R76" s="42"/>
    </row>
    <row r="77" spans="1:18" x14ac:dyDescent="0.3">
      <c r="A77" s="17" t="s">
        <v>154</v>
      </c>
      <c r="B77" s="17" t="s">
        <v>506</v>
      </c>
      <c r="C77" s="17" t="s">
        <v>507</v>
      </c>
      <c r="D77" s="17" t="s">
        <v>210</v>
      </c>
      <c r="E77" s="17" t="s">
        <v>157</v>
      </c>
      <c r="F77" s="17" t="s">
        <v>508</v>
      </c>
      <c r="G77" s="18">
        <v>1</v>
      </c>
      <c r="H77" s="18">
        <v>1</v>
      </c>
      <c r="I77" s="19">
        <v>0</v>
      </c>
      <c r="J77" s="20">
        <v>0</v>
      </c>
      <c r="K77" s="21">
        <v>1</v>
      </c>
      <c r="L77" s="22">
        <v>0</v>
      </c>
      <c r="M77" s="42" t="s">
        <v>753</v>
      </c>
      <c r="N77" s="42"/>
      <c r="O77" s="42"/>
      <c r="P77" s="42"/>
      <c r="Q77" s="42"/>
      <c r="R77" s="42"/>
    </row>
    <row r="78" spans="1:18" x14ac:dyDescent="0.3">
      <c r="A78" s="17" t="s">
        <v>139</v>
      </c>
      <c r="B78" s="17" t="s">
        <v>276</v>
      </c>
      <c r="C78" s="17" t="s">
        <v>509</v>
      </c>
      <c r="D78" s="17" t="s">
        <v>210</v>
      </c>
      <c r="E78" s="17" t="s">
        <v>137</v>
      </c>
      <c r="F78" s="17" t="s">
        <v>510</v>
      </c>
      <c r="G78" s="18">
        <v>1</v>
      </c>
      <c r="H78" s="18">
        <v>2</v>
      </c>
      <c r="I78" s="19">
        <v>0</v>
      </c>
      <c r="J78" s="20">
        <v>0</v>
      </c>
      <c r="K78" s="21">
        <v>1</v>
      </c>
      <c r="L78" s="22">
        <v>0</v>
      </c>
      <c r="M78" s="42" t="s">
        <v>753</v>
      </c>
      <c r="N78" s="42"/>
      <c r="O78" s="42"/>
      <c r="P78" s="42"/>
      <c r="Q78" s="42"/>
      <c r="R78" s="42"/>
    </row>
    <row r="79" spans="1:18" x14ac:dyDescent="0.3">
      <c r="A79" s="17" t="s">
        <v>63</v>
      </c>
      <c r="B79" s="17" t="s">
        <v>511</v>
      </c>
      <c r="C79" s="17" t="s">
        <v>512</v>
      </c>
      <c r="D79" s="17" t="s">
        <v>513</v>
      </c>
      <c r="E79" s="17" t="s">
        <v>58</v>
      </c>
      <c r="F79" s="17" t="s">
        <v>514</v>
      </c>
      <c r="G79" s="18">
        <v>1</v>
      </c>
      <c r="H79" s="18">
        <v>8</v>
      </c>
      <c r="I79" s="19">
        <v>0</v>
      </c>
      <c r="J79" s="20">
        <v>0</v>
      </c>
      <c r="K79" s="21">
        <v>1</v>
      </c>
      <c r="L79" s="22">
        <v>0</v>
      </c>
      <c r="M79" s="42" t="s">
        <v>753</v>
      </c>
      <c r="N79" s="42"/>
      <c r="O79" s="42"/>
      <c r="P79" s="42"/>
      <c r="Q79" s="42"/>
      <c r="R79" s="42"/>
    </row>
    <row r="80" spans="1:18" x14ac:dyDescent="0.3">
      <c r="A80" s="17" t="s">
        <v>515</v>
      </c>
      <c r="B80" s="17" t="s">
        <v>516</v>
      </c>
      <c r="C80" s="17" t="s">
        <v>517</v>
      </c>
      <c r="D80" s="17" t="s">
        <v>518</v>
      </c>
      <c r="E80" s="17" t="s">
        <v>519</v>
      </c>
      <c r="F80" s="17" t="s">
        <v>520</v>
      </c>
      <c r="G80" s="18">
        <v>1</v>
      </c>
      <c r="H80" s="18">
        <v>20</v>
      </c>
      <c r="I80" s="19">
        <v>0</v>
      </c>
      <c r="J80" s="20">
        <v>1</v>
      </c>
      <c r="K80" s="21">
        <v>0</v>
      </c>
      <c r="L80" s="22">
        <v>0</v>
      </c>
      <c r="M80" s="42" t="s">
        <v>750</v>
      </c>
      <c r="N80" s="42"/>
      <c r="O80" s="42"/>
      <c r="P80" s="42"/>
      <c r="Q80" s="42"/>
      <c r="R80" s="42"/>
    </row>
    <row r="81" spans="1:18" x14ac:dyDescent="0.3">
      <c r="A81" s="17" t="s">
        <v>521</v>
      </c>
      <c r="B81" s="17" t="s">
        <v>522</v>
      </c>
      <c r="C81" s="17" t="s">
        <v>523</v>
      </c>
      <c r="D81" s="17" t="s">
        <v>210</v>
      </c>
      <c r="E81" s="17" t="s">
        <v>355</v>
      </c>
      <c r="F81" s="17" t="s">
        <v>524</v>
      </c>
      <c r="G81" s="18">
        <v>1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42" t="s">
        <v>752</v>
      </c>
      <c r="N81" s="42"/>
      <c r="O81" s="42"/>
      <c r="P81" s="42"/>
      <c r="Q81" s="42"/>
      <c r="R81" s="42"/>
    </row>
    <row r="82" spans="1:18" x14ac:dyDescent="0.3">
      <c r="A82" s="17" t="s">
        <v>525</v>
      </c>
      <c r="B82" s="17" t="s">
        <v>526</v>
      </c>
      <c r="C82" s="17" t="s">
        <v>221</v>
      </c>
      <c r="D82" s="17" t="s">
        <v>527</v>
      </c>
      <c r="E82" s="17" t="s">
        <v>528</v>
      </c>
      <c r="F82" s="17" t="s">
        <v>529</v>
      </c>
      <c r="G82" s="18">
        <v>1</v>
      </c>
      <c r="H82" s="18">
        <v>12</v>
      </c>
      <c r="I82" s="19">
        <v>0</v>
      </c>
      <c r="J82" s="20">
        <v>1</v>
      </c>
      <c r="K82" s="21">
        <v>0</v>
      </c>
      <c r="L82" s="22">
        <v>0</v>
      </c>
      <c r="M82" s="42" t="s">
        <v>752</v>
      </c>
      <c r="N82" s="42"/>
      <c r="O82" s="42"/>
      <c r="P82" s="42"/>
      <c r="Q82" s="42"/>
      <c r="R82" s="42"/>
    </row>
    <row r="83" spans="1:18" x14ac:dyDescent="0.3">
      <c r="A83" s="17" t="s">
        <v>530</v>
      </c>
      <c r="B83" s="17" t="s">
        <v>531</v>
      </c>
      <c r="C83" s="17" t="s">
        <v>209</v>
      </c>
      <c r="D83" s="17" t="s">
        <v>210</v>
      </c>
      <c r="E83" s="17" t="s">
        <v>137</v>
      </c>
      <c r="F83" s="17" t="s">
        <v>532</v>
      </c>
      <c r="G83" s="18">
        <v>1</v>
      </c>
      <c r="H83" s="18">
        <v>4</v>
      </c>
      <c r="I83" s="19">
        <v>0</v>
      </c>
      <c r="J83" s="20">
        <v>1</v>
      </c>
      <c r="K83" s="21">
        <v>0</v>
      </c>
      <c r="L83" s="22">
        <v>0</v>
      </c>
      <c r="M83" s="42" t="s">
        <v>751</v>
      </c>
      <c r="N83" s="42"/>
      <c r="O83" s="42"/>
      <c r="P83" s="42"/>
      <c r="Q83" s="42"/>
      <c r="R83" s="42"/>
    </row>
    <row r="84" spans="1:18" x14ac:dyDescent="0.3">
      <c r="A84" s="17" t="s">
        <v>171</v>
      </c>
      <c r="B84" s="17" t="s">
        <v>533</v>
      </c>
      <c r="C84" s="17" t="s">
        <v>509</v>
      </c>
      <c r="D84" s="17" t="s">
        <v>210</v>
      </c>
      <c r="E84" s="17" t="s">
        <v>174</v>
      </c>
      <c r="F84" s="17" t="s">
        <v>534</v>
      </c>
      <c r="G84" s="18">
        <v>1</v>
      </c>
      <c r="H84" s="18">
        <v>2</v>
      </c>
      <c r="I84" s="19">
        <v>0</v>
      </c>
      <c r="J84" s="20">
        <v>0</v>
      </c>
      <c r="K84" s="21">
        <v>0</v>
      </c>
      <c r="L84" s="22">
        <v>1</v>
      </c>
      <c r="M84" s="42" t="s">
        <v>753</v>
      </c>
      <c r="N84" s="42"/>
      <c r="O84" s="42"/>
      <c r="P84" s="42"/>
      <c r="Q84" s="42"/>
      <c r="R84" s="42"/>
    </row>
    <row r="85" spans="1:18" x14ac:dyDescent="0.3">
      <c r="A85" s="17" t="s">
        <v>93</v>
      </c>
      <c r="B85" s="17" t="s">
        <v>535</v>
      </c>
      <c r="C85" s="17" t="s">
        <v>536</v>
      </c>
      <c r="D85" s="17" t="s">
        <v>537</v>
      </c>
      <c r="E85" s="17" t="s">
        <v>58</v>
      </c>
      <c r="F85" s="17" t="s">
        <v>538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42" t="s">
        <v>753</v>
      </c>
      <c r="N85" s="42"/>
      <c r="O85" s="42"/>
      <c r="P85" s="42"/>
      <c r="Q85" s="42"/>
      <c r="R85" s="42"/>
    </row>
    <row r="86" spans="1:18" x14ac:dyDescent="0.3">
      <c r="A86" s="17" t="s">
        <v>539</v>
      </c>
      <c r="B86" s="17" t="s">
        <v>540</v>
      </c>
      <c r="C86" s="17" t="s">
        <v>541</v>
      </c>
      <c r="D86" s="17" t="s">
        <v>210</v>
      </c>
      <c r="E86" s="17" t="s">
        <v>542</v>
      </c>
      <c r="F86" s="17" t="s">
        <v>543</v>
      </c>
      <c r="G86" s="18">
        <v>1</v>
      </c>
      <c r="H86" s="18">
        <v>8</v>
      </c>
      <c r="I86" s="19">
        <v>0</v>
      </c>
      <c r="J86" s="20">
        <v>1</v>
      </c>
      <c r="K86" s="21">
        <v>0</v>
      </c>
      <c r="L86" s="22">
        <v>0</v>
      </c>
      <c r="M86" s="42" t="s">
        <v>753</v>
      </c>
      <c r="N86" s="42"/>
      <c r="O86" s="42"/>
      <c r="P86" s="42"/>
      <c r="Q86" s="42"/>
      <c r="R86" s="42"/>
    </row>
    <row r="87" spans="1:18" x14ac:dyDescent="0.3">
      <c r="A87" s="17" t="s">
        <v>544</v>
      </c>
      <c r="B87" s="17" t="s">
        <v>545</v>
      </c>
      <c r="C87" s="17" t="s">
        <v>546</v>
      </c>
      <c r="D87" s="17" t="s">
        <v>210</v>
      </c>
      <c r="E87" s="17" t="s">
        <v>86</v>
      </c>
      <c r="F87" s="17" t="s">
        <v>547</v>
      </c>
      <c r="G87" s="18">
        <v>1</v>
      </c>
      <c r="H87" s="18">
        <v>1</v>
      </c>
      <c r="I87" s="19">
        <v>0</v>
      </c>
      <c r="J87" s="20">
        <v>1</v>
      </c>
      <c r="K87" s="21">
        <v>0</v>
      </c>
      <c r="L87" s="22">
        <v>0</v>
      </c>
      <c r="M87" s="42" t="s">
        <v>751</v>
      </c>
      <c r="N87" s="42"/>
      <c r="O87" s="42"/>
      <c r="P87" s="42"/>
      <c r="Q87" s="42"/>
      <c r="R87" s="42"/>
    </row>
    <row r="88" spans="1:18" x14ac:dyDescent="0.3">
      <c r="A88" s="17" t="s">
        <v>548</v>
      </c>
      <c r="B88" s="17" t="s">
        <v>348</v>
      </c>
      <c r="C88" s="17" t="s">
        <v>549</v>
      </c>
      <c r="D88" s="17" t="s">
        <v>274</v>
      </c>
      <c r="E88" s="17" t="s">
        <v>58</v>
      </c>
      <c r="F88" s="17" t="s">
        <v>550</v>
      </c>
      <c r="G88" s="18">
        <v>1</v>
      </c>
      <c r="H88" s="18">
        <v>6</v>
      </c>
      <c r="I88" s="19">
        <v>1</v>
      </c>
      <c r="J88" s="20">
        <v>0</v>
      </c>
      <c r="K88" s="21">
        <v>0</v>
      </c>
      <c r="L88" s="22">
        <v>0</v>
      </c>
      <c r="M88" s="42" t="s">
        <v>752</v>
      </c>
      <c r="N88" s="42"/>
      <c r="O88" s="42"/>
      <c r="P88" s="42"/>
      <c r="Q88" s="42"/>
      <c r="R88" s="42"/>
    </row>
    <row r="89" spans="1:18" x14ac:dyDescent="0.3">
      <c r="A89" s="17" t="s">
        <v>551</v>
      </c>
      <c r="B89" s="17" t="s">
        <v>552</v>
      </c>
      <c r="C89" s="17" t="s">
        <v>553</v>
      </c>
      <c r="D89" s="17" t="s">
        <v>554</v>
      </c>
      <c r="E89" s="17" t="s">
        <v>157</v>
      </c>
      <c r="F89" s="17" t="s">
        <v>555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42" t="s">
        <v>751</v>
      </c>
      <c r="N89" s="42"/>
      <c r="O89" s="42"/>
      <c r="P89" s="42"/>
      <c r="Q89" s="42"/>
      <c r="R89" s="42"/>
    </row>
    <row r="90" spans="1:18" x14ac:dyDescent="0.3">
      <c r="A90" s="17" t="s">
        <v>556</v>
      </c>
      <c r="B90" s="17" t="s">
        <v>557</v>
      </c>
      <c r="C90" s="17" t="s">
        <v>558</v>
      </c>
      <c r="D90" s="17" t="s">
        <v>210</v>
      </c>
      <c r="E90" s="17" t="s">
        <v>137</v>
      </c>
      <c r="F90" s="17" t="s">
        <v>559</v>
      </c>
      <c r="G90" s="18">
        <v>1</v>
      </c>
      <c r="H90" s="18">
        <v>3</v>
      </c>
      <c r="I90" s="19">
        <v>0</v>
      </c>
      <c r="J90" s="20">
        <v>1</v>
      </c>
      <c r="K90" s="21">
        <v>0</v>
      </c>
      <c r="L90" s="22">
        <v>0</v>
      </c>
      <c r="M90" s="42" t="s">
        <v>752</v>
      </c>
      <c r="N90" s="42"/>
      <c r="O90" s="42"/>
      <c r="P90" s="42"/>
      <c r="Q90" s="42"/>
      <c r="R90" s="42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D0FC-C7C7-4CE8-9DA6-DB8600FA2D22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0" t="s">
        <v>771</v>
      </c>
      <c r="B1" s="60"/>
      <c r="C1" s="60"/>
      <c r="D1" s="60"/>
    </row>
    <row r="2" spans="1:14" ht="15" thickBot="1" x14ac:dyDescent="0.35">
      <c r="A2" s="50" t="s">
        <v>767</v>
      </c>
      <c r="B2" s="51" t="s">
        <v>766</v>
      </c>
      <c r="C2" s="51" t="s">
        <v>765</v>
      </c>
      <c r="D2" s="52" t="s">
        <v>764</v>
      </c>
    </row>
    <row r="3" spans="1:14" x14ac:dyDescent="0.3">
      <c r="A3" s="55" t="s">
        <v>768</v>
      </c>
      <c r="B3" s="61" t="s">
        <v>753</v>
      </c>
      <c r="C3" s="62">
        <v>31</v>
      </c>
      <c r="D3" s="63">
        <v>24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31</v>
      </c>
      <c r="N3" t="str">
        <f>IF($L3=2,$C3,"")</f>
        <v/>
      </c>
    </row>
    <row r="4" spans="1:14" x14ac:dyDescent="0.3">
      <c r="A4" s="49"/>
      <c r="B4" s="43" t="s">
        <v>755</v>
      </c>
      <c r="C4" s="44">
        <v>9</v>
      </c>
      <c r="D4" s="45">
        <v>3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6"/>
      <c r="B5" s="46" t="s">
        <v>750</v>
      </c>
      <c r="C5" s="47">
        <v>4</v>
      </c>
      <c r="D5" s="48">
        <v>2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4" t="s">
        <v>769</v>
      </c>
      <c r="B6" s="64" t="s">
        <v>751</v>
      </c>
      <c r="C6" s="65">
        <v>29</v>
      </c>
      <c r="D6" s="66">
        <v>22</v>
      </c>
      <c r="K6">
        <f t="shared" si="0"/>
        <v>1</v>
      </c>
      <c r="L6" t="str">
        <f t="shared" si="1"/>
        <v/>
      </c>
      <c r="M6">
        <f t="shared" si="2"/>
        <v>29</v>
      </c>
      <c r="N6" t="str">
        <f t="shared" si="3"/>
        <v/>
      </c>
    </row>
    <row r="7" spans="1:14" ht="15" thickBot="1" x14ac:dyDescent="0.35">
      <c r="A7" s="53"/>
      <c r="B7" s="67" t="s">
        <v>756</v>
      </c>
      <c r="C7" s="68">
        <v>9</v>
      </c>
      <c r="D7" s="69">
        <v>2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55" t="s">
        <v>770</v>
      </c>
      <c r="B8" s="61" t="s">
        <v>752</v>
      </c>
      <c r="C8" s="62">
        <v>39</v>
      </c>
      <c r="D8" s="63">
        <v>28</v>
      </c>
      <c r="K8">
        <f t="shared" si="0"/>
        <v>1</v>
      </c>
      <c r="L8" t="str">
        <f t="shared" si="1"/>
        <v/>
      </c>
      <c r="M8">
        <f t="shared" si="2"/>
        <v>39</v>
      </c>
      <c r="N8" t="str">
        <f t="shared" si="3"/>
        <v/>
      </c>
    </row>
    <row r="9" spans="1:14" x14ac:dyDescent="0.3">
      <c r="A9" s="49"/>
      <c r="B9" s="43" t="s">
        <v>757</v>
      </c>
      <c r="C9" s="44">
        <v>29</v>
      </c>
      <c r="D9" s="45">
        <v>6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A10" s="56"/>
      <c r="B10" s="70" t="s">
        <v>758</v>
      </c>
      <c r="C10" s="71">
        <v>3</v>
      </c>
      <c r="D10" s="72">
        <v>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57" t="s">
        <v>11</v>
      </c>
      <c r="C11" s="58">
        <v>153</v>
      </c>
      <c r="D11" s="59">
        <v>88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153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99</v>
      </c>
      <c r="N20">
        <f>SUM(N1:N19)</f>
        <v>153</v>
      </c>
      <c r="O20">
        <f>M20/N20</f>
        <v>0.6470588235294118</v>
      </c>
    </row>
    <row r="21" spans="13:15" x14ac:dyDescent="0.3">
      <c r="O21" t="str">
        <f>TEXT(O20,"0.0%")</f>
        <v>64.7%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7F63-C95F-4195-BA1E-FEE43A5FB5D9}">
  <dimension ref="A1:AF96"/>
  <sheetViews>
    <sheetView workbookViewId="0">
      <selection activeCell="A21" sqref="A21"/>
    </sheetView>
  </sheetViews>
  <sheetFormatPr defaultRowHeight="14.4" x14ac:dyDescent="0.3"/>
  <cols>
    <col min="27" max="27" width="48.6640625" bestFit="1" customWidth="1"/>
  </cols>
  <sheetData>
    <row r="1" spans="1:32" ht="27" x14ac:dyDescent="0.3">
      <c r="A1" s="36" t="s">
        <v>577</v>
      </c>
      <c r="B1" s="36" t="s">
        <v>578</v>
      </c>
      <c r="C1" s="36" t="s">
        <v>36</v>
      </c>
      <c r="D1" s="36" t="s">
        <v>579</v>
      </c>
      <c r="E1" s="36" t="s">
        <v>580</v>
      </c>
      <c r="F1" s="36" t="s">
        <v>581</v>
      </c>
      <c r="G1" s="36" t="s">
        <v>582</v>
      </c>
      <c r="H1" s="36" t="s">
        <v>583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584</v>
      </c>
      <c r="O1" s="36" t="s">
        <v>585</v>
      </c>
      <c r="P1" t="s">
        <v>715</v>
      </c>
      <c r="Q1" s="38" t="s">
        <v>716</v>
      </c>
      <c r="R1" s="38" t="s">
        <v>717</v>
      </c>
      <c r="S1" s="38" t="s">
        <v>718</v>
      </c>
      <c r="T1" s="38" t="s">
        <v>719</v>
      </c>
      <c r="U1" s="38" t="s">
        <v>720</v>
      </c>
      <c r="V1" s="38" t="s">
        <v>721</v>
      </c>
      <c r="W1" s="38" t="s">
        <v>722</v>
      </c>
      <c r="X1" s="38" t="s">
        <v>723</v>
      </c>
      <c r="Y1" s="38" t="s">
        <v>724</v>
      </c>
      <c r="Z1" s="38" t="s">
        <v>725</v>
      </c>
      <c r="AA1" s="41" t="s">
        <v>754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193</v>
      </c>
      <c r="B2" s="37" t="s">
        <v>586</v>
      </c>
      <c r="C2" s="37" t="s">
        <v>194</v>
      </c>
      <c r="D2" s="37" t="s">
        <v>195</v>
      </c>
      <c r="E2" s="37" t="s">
        <v>196</v>
      </c>
      <c r="F2" s="37" t="s">
        <v>58</v>
      </c>
      <c r="G2" s="37" t="s">
        <v>587</v>
      </c>
      <c r="H2" s="37" t="s">
        <v>588</v>
      </c>
      <c r="I2" s="37">
        <v>0</v>
      </c>
      <c r="J2" s="37">
        <v>2</v>
      </c>
      <c r="K2" s="37">
        <v>0</v>
      </c>
      <c r="L2" s="37">
        <v>0</v>
      </c>
      <c r="M2" s="37">
        <v>0</v>
      </c>
      <c r="N2" s="37">
        <v>2</v>
      </c>
      <c r="O2" s="37">
        <v>31</v>
      </c>
      <c r="P2">
        <f>VLOOKUP($A2,'Item Detail'!$A$2:$G$90,7,0)</f>
        <v>9</v>
      </c>
      <c r="Q2" s="39" t="s">
        <v>726</v>
      </c>
      <c r="R2" s="39" t="s">
        <v>727</v>
      </c>
      <c r="S2" s="39" t="s">
        <v>728</v>
      </c>
      <c r="T2" s="39" t="s">
        <v>729</v>
      </c>
      <c r="U2" s="39" t="s">
        <v>730</v>
      </c>
      <c r="V2" s="39" t="s">
        <v>731</v>
      </c>
      <c r="W2" s="39" t="s">
        <v>732</v>
      </c>
      <c r="X2" s="39" t="s">
        <v>731</v>
      </c>
      <c r="Y2" s="39" t="s">
        <v>731</v>
      </c>
      <c r="Z2" s="39" t="s">
        <v>731</v>
      </c>
      <c r="AA2" s="40" t="s">
        <v>757</v>
      </c>
    </row>
    <row r="3" spans="1:32" x14ac:dyDescent="0.3">
      <c r="A3" s="37" t="s">
        <v>193</v>
      </c>
      <c r="B3" s="37" t="s">
        <v>586</v>
      </c>
      <c r="C3" s="37" t="s">
        <v>194</v>
      </c>
      <c r="D3" s="37" t="s">
        <v>195</v>
      </c>
      <c r="E3" s="37" t="s">
        <v>196</v>
      </c>
      <c r="F3" s="37" t="s">
        <v>58</v>
      </c>
      <c r="G3" s="37" t="s">
        <v>587</v>
      </c>
      <c r="H3" s="37" t="s">
        <v>589</v>
      </c>
      <c r="I3" s="37">
        <v>5</v>
      </c>
      <c r="J3" s="37">
        <v>0</v>
      </c>
      <c r="K3" s="37">
        <v>2</v>
      </c>
      <c r="L3" s="37">
        <v>0</v>
      </c>
      <c r="M3" s="37">
        <v>0</v>
      </c>
      <c r="N3" s="37">
        <v>7</v>
      </c>
      <c r="O3" s="37">
        <v>57</v>
      </c>
      <c r="P3">
        <f>VLOOKUP($A3,'Item Detail'!$A$2:$G$90,7,0)</f>
        <v>9</v>
      </c>
      <c r="Q3" s="39" t="s">
        <v>726</v>
      </c>
      <c r="R3" s="39" t="s">
        <v>727</v>
      </c>
      <c r="S3" s="39" t="s">
        <v>728</v>
      </c>
      <c r="T3" s="39" t="s">
        <v>729</v>
      </c>
      <c r="U3" s="39" t="s">
        <v>730</v>
      </c>
      <c r="V3" s="39" t="s">
        <v>731</v>
      </c>
      <c r="W3" s="39" t="s">
        <v>732</v>
      </c>
      <c r="X3" s="39" t="s">
        <v>731</v>
      </c>
      <c r="Y3" s="39" t="s">
        <v>731</v>
      </c>
      <c r="Z3" s="39" t="s">
        <v>731</v>
      </c>
      <c r="AA3" s="40" t="s">
        <v>755</v>
      </c>
    </row>
    <row r="4" spans="1:32" x14ac:dyDescent="0.3">
      <c r="A4" s="37" t="s">
        <v>202</v>
      </c>
      <c r="B4" s="37" t="s">
        <v>586</v>
      </c>
      <c r="C4" s="37" t="s">
        <v>203</v>
      </c>
      <c r="D4" s="37" t="s">
        <v>204</v>
      </c>
      <c r="E4" s="37" t="s">
        <v>205</v>
      </c>
      <c r="F4" s="37" t="s">
        <v>58</v>
      </c>
      <c r="G4" s="37" t="s">
        <v>590</v>
      </c>
      <c r="H4" s="37" t="s">
        <v>588</v>
      </c>
      <c r="I4" s="37">
        <v>0</v>
      </c>
      <c r="J4" s="37">
        <v>6</v>
      </c>
      <c r="K4" s="37">
        <v>0</v>
      </c>
      <c r="L4" s="37">
        <v>0</v>
      </c>
      <c r="M4" s="37">
        <v>0</v>
      </c>
      <c r="N4" s="37">
        <v>6</v>
      </c>
      <c r="O4" s="37">
        <v>27</v>
      </c>
      <c r="P4">
        <f>VLOOKUP($A4,'Item Detail'!$A$2:$G$90,7,0)</f>
        <v>6</v>
      </c>
      <c r="Q4" s="39" t="s">
        <v>726</v>
      </c>
      <c r="R4" s="39" t="s">
        <v>727</v>
      </c>
      <c r="S4" s="39" t="s">
        <v>728</v>
      </c>
      <c r="T4" s="39" t="s">
        <v>729</v>
      </c>
      <c r="U4" s="39" t="s">
        <v>730</v>
      </c>
      <c r="V4" s="39" t="s">
        <v>731</v>
      </c>
      <c r="W4" s="39" t="s">
        <v>732</v>
      </c>
      <c r="X4" s="39" t="s">
        <v>731</v>
      </c>
      <c r="Y4" s="39" t="s">
        <v>731</v>
      </c>
      <c r="Z4" s="39" t="s">
        <v>731</v>
      </c>
      <c r="AA4" s="40" t="s">
        <v>757</v>
      </c>
    </row>
    <row r="5" spans="1:32" x14ac:dyDescent="0.3">
      <c r="A5" s="37" t="s">
        <v>111</v>
      </c>
      <c r="B5" s="37" t="s">
        <v>591</v>
      </c>
      <c r="C5" s="37" t="s">
        <v>198</v>
      </c>
      <c r="D5" s="37" t="s">
        <v>199</v>
      </c>
      <c r="E5" s="37" t="s">
        <v>200</v>
      </c>
      <c r="F5" s="37" t="s">
        <v>592</v>
      </c>
      <c r="G5" s="37" t="s">
        <v>593</v>
      </c>
      <c r="H5" s="37" t="s">
        <v>594</v>
      </c>
      <c r="I5" s="37">
        <v>0</v>
      </c>
      <c r="J5" s="37">
        <v>1</v>
      </c>
      <c r="K5" s="37">
        <v>0</v>
      </c>
      <c r="L5" s="37">
        <v>1</v>
      </c>
      <c r="M5" s="37">
        <v>0</v>
      </c>
      <c r="N5" s="37">
        <v>2</v>
      </c>
      <c r="O5" s="37">
        <v>3</v>
      </c>
      <c r="P5">
        <f>VLOOKUP($A5,'Item Detail'!$A$2:$G$90,7,0)</f>
        <v>6</v>
      </c>
      <c r="Q5" s="39" t="s">
        <v>733</v>
      </c>
      <c r="R5" s="39" t="s">
        <v>727</v>
      </c>
      <c r="S5" s="39" t="s">
        <v>734</v>
      </c>
      <c r="T5" s="39" t="s">
        <v>729</v>
      </c>
      <c r="U5" s="39" t="s">
        <v>729</v>
      </c>
      <c r="V5" s="39" t="s">
        <v>732</v>
      </c>
      <c r="W5" s="39" t="s">
        <v>732</v>
      </c>
      <c r="X5" s="39" t="s">
        <v>731</v>
      </c>
      <c r="Y5" s="39" t="s">
        <v>731</v>
      </c>
      <c r="Z5" s="39" t="s">
        <v>731</v>
      </c>
      <c r="AA5" s="40" t="s">
        <v>756</v>
      </c>
    </row>
    <row r="6" spans="1:32" x14ac:dyDescent="0.3">
      <c r="A6" s="37" t="s">
        <v>111</v>
      </c>
      <c r="B6" s="37" t="s">
        <v>591</v>
      </c>
      <c r="C6" s="37" t="s">
        <v>198</v>
      </c>
      <c r="D6" s="37" t="s">
        <v>199</v>
      </c>
      <c r="E6" s="37" t="s">
        <v>200</v>
      </c>
      <c r="F6" s="37" t="s">
        <v>592</v>
      </c>
      <c r="G6" s="37" t="s">
        <v>593</v>
      </c>
      <c r="H6" s="37" t="s">
        <v>595</v>
      </c>
      <c r="I6" s="37">
        <v>0</v>
      </c>
      <c r="J6" s="37">
        <v>4</v>
      </c>
      <c r="K6" s="37">
        <v>0</v>
      </c>
      <c r="L6" s="37">
        <v>0</v>
      </c>
      <c r="M6" s="37">
        <v>0</v>
      </c>
      <c r="N6" s="37">
        <v>4</v>
      </c>
      <c r="O6" s="37">
        <v>6</v>
      </c>
      <c r="P6">
        <f>VLOOKUP($A6,'Item Detail'!$A$2:$G$90,7,0)</f>
        <v>6</v>
      </c>
      <c r="Q6" s="39" t="s">
        <v>733</v>
      </c>
      <c r="R6" s="39" t="s">
        <v>727</v>
      </c>
      <c r="S6" s="39" t="s">
        <v>734</v>
      </c>
      <c r="T6" s="39" t="s">
        <v>729</v>
      </c>
      <c r="U6" s="39" t="s">
        <v>729</v>
      </c>
      <c r="V6" s="39" t="s">
        <v>732</v>
      </c>
      <c r="W6" s="39" t="s">
        <v>732</v>
      </c>
      <c r="X6" s="39" t="s">
        <v>731</v>
      </c>
      <c r="Y6" s="39" t="s">
        <v>731</v>
      </c>
      <c r="Z6" s="39" t="s">
        <v>731</v>
      </c>
      <c r="AA6" s="40" t="s">
        <v>756</v>
      </c>
    </row>
    <row r="7" spans="1:32" x14ac:dyDescent="0.3">
      <c r="A7" s="37" t="s">
        <v>213</v>
      </c>
      <c r="B7" s="37" t="s">
        <v>596</v>
      </c>
      <c r="C7" s="37" t="s">
        <v>214</v>
      </c>
      <c r="D7" s="37" t="s">
        <v>215</v>
      </c>
      <c r="E7" s="37" t="s">
        <v>216</v>
      </c>
      <c r="F7" s="37" t="s">
        <v>217</v>
      </c>
      <c r="G7" s="37" t="s">
        <v>597</v>
      </c>
      <c r="H7" s="37" t="s">
        <v>595</v>
      </c>
      <c r="I7" s="37">
        <v>3</v>
      </c>
      <c r="J7" s="37">
        <v>1</v>
      </c>
      <c r="K7" s="37">
        <v>0</v>
      </c>
      <c r="L7" s="37">
        <v>0</v>
      </c>
      <c r="M7" s="37">
        <v>0</v>
      </c>
      <c r="N7" s="37">
        <v>4</v>
      </c>
      <c r="O7" s="37">
        <v>28</v>
      </c>
      <c r="P7">
        <f>VLOOKUP($A7,'Item Detail'!$A$2:$G$90,7,0)</f>
        <v>4</v>
      </c>
      <c r="Q7" s="39" t="s">
        <v>735</v>
      </c>
      <c r="R7" s="39" t="s">
        <v>727</v>
      </c>
      <c r="S7" s="39" t="s">
        <v>728</v>
      </c>
      <c r="T7" s="39" t="s">
        <v>736</v>
      </c>
      <c r="U7" s="39" t="s">
        <v>737</v>
      </c>
      <c r="V7" s="39" t="s">
        <v>732</v>
      </c>
      <c r="W7" s="39" t="s">
        <v>732</v>
      </c>
      <c r="X7" s="39" t="s">
        <v>732</v>
      </c>
      <c r="Y7" s="39" t="s">
        <v>732</v>
      </c>
      <c r="Z7" s="39" t="s">
        <v>732</v>
      </c>
      <c r="AA7" s="40" t="s">
        <v>757</v>
      </c>
    </row>
    <row r="8" spans="1:32" x14ac:dyDescent="0.3">
      <c r="A8" s="37" t="s">
        <v>207</v>
      </c>
      <c r="B8" s="37" t="s">
        <v>598</v>
      </c>
      <c r="C8" s="37" t="s">
        <v>208</v>
      </c>
      <c r="D8" s="37" t="s">
        <v>209</v>
      </c>
      <c r="E8" s="37" t="s">
        <v>210</v>
      </c>
      <c r="F8" s="37" t="s">
        <v>599</v>
      </c>
      <c r="G8" s="37" t="s">
        <v>600</v>
      </c>
      <c r="H8" s="37" t="s">
        <v>589</v>
      </c>
      <c r="I8" s="37">
        <v>0</v>
      </c>
      <c r="J8" s="37">
        <v>3</v>
      </c>
      <c r="K8" s="37">
        <v>0</v>
      </c>
      <c r="L8" s="37">
        <v>0</v>
      </c>
      <c r="M8" s="37">
        <v>1</v>
      </c>
      <c r="N8" s="37">
        <v>4</v>
      </c>
      <c r="O8" s="37">
        <v>9</v>
      </c>
      <c r="P8">
        <f>VLOOKUP($A8,'Item Detail'!$A$2:$G$90,7,0)</f>
        <v>4</v>
      </c>
      <c r="Q8" s="39" t="s">
        <v>735</v>
      </c>
      <c r="R8" s="39" t="s">
        <v>727</v>
      </c>
      <c r="S8" s="39" t="s">
        <v>728</v>
      </c>
      <c r="T8" s="39" t="s">
        <v>729</v>
      </c>
      <c r="U8" s="39" t="s">
        <v>729</v>
      </c>
      <c r="V8" s="39" t="s">
        <v>732</v>
      </c>
      <c r="W8" s="39" t="s">
        <v>731</v>
      </c>
      <c r="X8" s="39" t="s">
        <v>731</v>
      </c>
      <c r="Y8" s="39" t="s">
        <v>731</v>
      </c>
      <c r="Z8" s="39" t="s">
        <v>731</v>
      </c>
      <c r="AA8" s="40" t="s">
        <v>751</v>
      </c>
    </row>
    <row r="9" spans="1:32" x14ac:dyDescent="0.3">
      <c r="A9" s="37" t="s">
        <v>219</v>
      </c>
      <c r="B9" s="37" t="s">
        <v>598</v>
      </c>
      <c r="C9" s="37" t="s">
        <v>220</v>
      </c>
      <c r="D9" s="37" t="s">
        <v>221</v>
      </c>
      <c r="E9" s="37" t="s">
        <v>222</v>
      </c>
      <c r="F9" s="37" t="s">
        <v>223</v>
      </c>
      <c r="G9" s="37" t="s">
        <v>601</v>
      </c>
      <c r="H9" s="37" t="s">
        <v>588</v>
      </c>
      <c r="I9" s="37">
        <v>1</v>
      </c>
      <c r="J9" s="37">
        <v>0</v>
      </c>
      <c r="K9" s="37">
        <v>0</v>
      </c>
      <c r="L9" s="37">
        <v>0</v>
      </c>
      <c r="M9" s="37">
        <v>0</v>
      </c>
      <c r="N9" s="37">
        <v>1</v>
      </c>
      <c r="O9" s="37">
        <v>1</v>
      </c>
      <c r="P9">
        <f>VLOOKUP($A9,'Item Detail'!$A$2:$G$90,7,0)</f>
        <v>4</v>
      </c>
      <c r="Q9" s="39" t="s">
        <v>735</v>
      </c>
      <c r="R9" s="39" t="s">
        <v>727</v>
      </c>
      <c r="S9" s="39" t="s">
        <v>728</v>
      </c>
      <c r="T9" s="39" t="s">
        <v>729</v>
      </c>
      <c r="U9" s="39" t="s">
        <v>738</v>
      </c>
      <c r="V9" s="39" t="s">
        <v>732</v>
      </c>
      <c r="W9" s="39" t="s">
        <v>732</v>
      </c>
      <c r="X9" s="39" t="s">
        <v>732</v>
      </c>
      <c r="Y9" s="39" t="s">
        <v>731</v>
      </c>
      <c r="Z9" s="39" t="s">
        <v>731</v>
      </c>
      <c r="AA9" s="40" t="s">
        <v>757</v>
      </c>
    </row>
    <row r="10" spans="1:32" x14ac:dyDescent="0.3">
      <c r="A10" s="37" t="s">
        <v>219</v>
      </c>
      <c r="B10" s="37" t="s">
        <v>598</v>
      </c>
      <c r="C10" s="37" t="s">
        <v>220</v>
      </c>
      <c r="D10" s="37" t="s">
        <v>221</v>
      </c>
      <c r="E10" s="37" t="s">
        <v>222</v>
      </c>
      <c r="F10" s="37" t="s">
        <v>223</v>
      </c>
      <c r="G10" s="37" t="s">
        <v>601</v>
      </c>
      <c r="H10" s="37" t="s">
        <v>595</v>
      </c>
      <c r="I10" s="37">
        <v>0</v>
      </c>
      <c r="J10" s="37">
        <v>3</v>
      </c>
      <c r="K10" s="37">
        <v>0</v>
      </c>
      <c r="L10" s="37">
        <v>0</v>
      </c>
      <c r="M10" s="37">
        <v>0</v>
      </c>
      <c r="N10" s="37">
        <v>3</v>
      </c>
      <c r="O10" s="37">
        <v>5</v>
      </c>
      <c r="P10">
        <f>VLOOKUP($A10,'Item Detail'!$A$2:$G$90,7,0)</f>
        <v>4</v>
      </c>
      <c r="Q10" s="39" t="s">
        <v>735</v>
      </c>
      <c r="R10" s="39" t="s">
        <v>727</v>
      </c>
      <c r="S10" s="39" t="s">
        <v>728</v>
      </c>
      <c r="T10" s="39" t="s">
        <v>729</v>
      </c>
      <c r="U10" s="39" t="s">
        <v>738</v>
      </c>
      <c r="V10" s="39" t="s">
        <v>732</v>
      </c>
      <c r="W10" s="39" t="s">
        <v>732</v>
      </c>
      <c r="X10" s="39" t="s">
        <v>732</v>
      </c>
      <c r="Y10" s="39" t="s">
        <v>731</v>
      </c>
      <c r="Z10" s="39" t="s">
        <v>731</v>
      </c>
      <c r="AA10" s="40" t="s">
        <v>757</v>
      </c>
    </row>
    <row r="11" spans="1:32" x14ac:dyDescent="0.3">
      <c r="A11" s="37" t="s">
        <v>83</v>
      </c>
      <c r="B11" s="37" t="s">
        <v>602</v>
      </c>
      <c r="C11" s="37" t="s">
        <v>236</v>
      </c>
      <c r="D11" s="37" t="s">
        <v>237</v>
      </c>
      <c r="E11" s="37" t="s">
        <v>238</v>
      </c>
      <c r="F11" s="37" t="s">
        <v>99</v>
      </c>
      <c r="G11" s="37" t="s">
        <v>603</v>
      </c>
      <c r="H11" s="37" t="s">
        <v>594</v>
      </c>
      <c r="I11" s="37">
        <v>1</v>
      </c>
      <c r="J11" s="37">
        <v>2</v>
      </c>
      <c r="K11" s="37">
        <v>0</v>
      </c>
      <c r="L11" s="37">
        <v>0</v>
      </c>
      <c r="M11" s="37">
        <v>0</v>
      </c>
      <c r="N11" s="37">
        <v>3</v>
      </c>
      <c r="O11" s="37">
        <v>62</v>
      </c>
      <c r="P11">
        <f>VLOOKUP($A11,'Item Detail'!$A$2:$G$90,7,0)</f>
        <v>3</v>
      </c>
      <c r="Q11" s="39" t="s">
        <v>739</v>
      </c>
      <c r="R11" s="39" t="s">
        <v>727</v>
      </c>
      <c r="S11" s="39" t="s">
        <v>734</v>
      </c>
      <c r="T11" s="39" t="s">
        <v>729</v>
      </c>
      <c r="U11" s="39" t="s">
        <v>729</v>
      </c>
      <c r="V11" s="39" t="s">
        <v>731</v>
      </c>
      <c r="W11" s="39" t="s">
        <v>731</v>
      </c>
      <c r="X11" s="39" t="s">
        <v>731</v>
      </c>
      <c r="Y11" s="39" t="s">
        <v>731</v>
      </c>
      <c r="Z11" s="39" t="s">
        <v>731</v>
      </c>
      <c r="AA11" s="40" t="s">
        <v>753</v>
      </c>
    </row>
    <row r="12" spans="1:32" x14ac:dyDescent="0.3">
      <c r="A12" s="37" t="s">
        <v>231</v>
      </c>
      <c r="B12" s="37" t="s">
        <v>604</v>
      </c>
      <c r="C12" s="37" t="s">
        <v>232</v>
      </c>
      <c r="D12" s="37" t="s">
        <v>221</v>
      </c>
      <c r="E12" s="37" t="s">
        <v>233</v>
      </c>
      <c r="F12" s="37" t="s">
        <v>605</v>
      </c>
      <c r="G12" s="37" t="s">
        <v>606</v>
      </c>
      <c r="H12" s="37" t="s">
        <v>588</v>
      </c>
      <c r="I12" s="37">
        <v>0</v>
      </c>
      <c r="J12" s="37">
        <v>3</v>
      </c>
      <c r="K12" s="37">
        <v>0</v>
      </c>
      <c r="L12" s="37">
        <v>0</v>
      </c>
      <c r="M12" s="37">
        <v>0</v>
      </c>
      <c r="N12" s="37">
        <v>3</v>
      </c>
      <c r="O12" s="37">
        <v>56</v>
      </c>
      <c r="P12">
        <f>VLOOKUP($A12,'Item Detail'!$A$2:$G$90,7,0)</f>
        <v>3</v>
      </c>
      <c r="Q12" s="39" t="s">
        <v>726</v>
      </c>
      <c r="R12" s="39" t="s">
        <v>740</v>
      </c>
      <c r="S12" s="39" t="s">
        <v>740</v>
      </c>
      <c r="T12" s="39" t="s">
        <v>729</v>
      </c>
      <c r="U12" s="39" t="s">
        <v>741</v>
      </c>
      <c r="V12" s="39" t="s">
        <v>731</v>
      </c>
      <c r="W12" s="39" t="s">
        <v>731</v>
      </c>
      <c r="X12" s="39" t="s">
        <v>731</v>
      </c>
      <c r="Y12" s="39" t="s">
        <v>731</v>
      </c>
      <c r="Z12" s="39" t="s">
        <v>731</v>
      </c>
      <c r="AA12" s="40" t="s">
        <v>750</v>
      </c>
    </row>
    <row r="13" spans="1:32" x14ac:dyDescent="0.3">
      <c r="A13" s="37" t="s">
        <v>245</v>
      </c>
      <c r="B13" s="37" t="s">
        <v>586</v>
      </c>
      <c r="C13" s="37" t="s">
        <v>246</v>
      </c>
      <c r="D13" s="37" t="s">
        <v>204</v>
      </c>
      <c r="E13" s="37" t="s">
        <v>247</v>
      </c>
      <c r="F13" s="37" t="s">
        <v>58</v>
      </c>
      <c r="G13" s="37" t="s">
        <v>607</v>
      </c>
      <c r="H13" s="37" t="s">
        <v>589</v>
      </c>
      <c r="I13" s="37">
        <v>2</v>
      </c>
      <c r="J13" s="37">
        <v>0</v>
      </c>
      <c r="K13" s="37">
        <v>1</v>
      </c>
      <c r="L13" s="37">
        <v>0</v>
      </c>
      <c r="M13" s="37">
        <v>0</v>
      </c>
      <c r="N13" s="37">
        <v>3</v>
      </c>
      <c r="O13" s="37">
        <v>10</v>
      </c>
      <c r="P13">
        <f>VLOOKUP($A13,'Item Detail'!$A$2:$G$90,7,0)</f>
        <v>3</v>
      </c>
      <c r="Q13" s="39" t="s">
        <v>726</v>
      </c>
      <c r="R13" s="39" t="s">
        <v>727</v>
      </c>
      <c r="S13" s="39" t="s">
        <v>728</v>
      </c>
      <c r="T13" s="39" t="s">
        <v>729</v>
      </c>
      <c r="U13" s="39" t="s">
        <v>730</v>
      </c>
      <c r="V13" s="39" t="s">
        <v>731</v>
      </c>
      <c r="W13" s="39" t="s">
        <v>732</v>
      </c>
      <c r="X13" s="39" t="s">
        <v>731</v>
      </c>
      <c r="Y13" s="39" t="s">
        <v>731</v>
      </c>
      <c r="Z13" s="39" t="s">
        <v>731</v>
      </c>
      <c r="AA13" s="40" t="s">
        <v>755</v>
      </c>
    </row>
    <row r="14" spans="1:32" x14ac:dyDescent="0.3">
      <c r="A14" s="37" t="s">
        <v>240</v>
      </c>
      <c r="B14" s="37" t="s">
        <v>586</v>
      </c>
      <c r="C14" s="37" t="s">
        <v>241</v>
      </c>
      <c r="D14" s="37" t="s">
        <v>242</v>
      </c>
      <c r="E14" s="37" t="s">
        <v>243</v>
      </c>
      <c r="F14" s="37" t="s">
        <v>58</v>
      </c>
      <c r="G14" s="37" t="s">
        <v>608</v>
      </c>
      <c r="H14" s="37" t="s">
        <v>589</v>
      </c>
      <c r="I14" s="37">
        <v>3</v>
      </c>
      <c r="J14" s="37">
        <v>0</v>
      </c>
      <c r="K14" s="37">
        <v>0</v>
      </c>
      <c r="L14" s="37">
        <v>0</v>
      </c>
      <c r="M14" s="37">
        <v>0</v>
      </c>
      <c r="N14" s="37">
        <v>3</v>
      </c>
      <c r="O14" s="37">
        <v>8</v>
      </c>
      <c r="P14">
        <f>VLOOKUP($A14,'Item Detail'!$A$2:$G$90,7,0)</f>
        <v>3</v>
      </c>
      <c r="Q14" s="39" t="s">
        <v>735</v>
      </c>
      <c r="R14" s="39" t="s">
        <v>727</v>
      </c>
      <c r="S14" s="39" t="s">
        <v>728</v>
      </c>
      <c r="T14" s="39" t="s">
        <v>742</v>
      </c>
      <c r="U14" s="39" t="s">
        <v>730</v>
      </c>
      <c r="V14" s="39" t="s">
        <v>731</v>
      </c>
      <c r="W14" s="39" t="s">
        <v>732</v>
      </c>
      <c r="X14" s="39" t="s">
        <v>731</v>
      </c>
      <c r="Y14" s="39" t="s">
        <v>731</v>
      </c>
      <c r="Z14" s="39" t="s">
        <v>731</v>
      </c>
      <c r="AA14" s="40" t="s">
        <v>755</v>
      </c>
    </row>
    <row r="15" spans="1:32" x14ac:dyDescent="0.3">
      <c r="A15" s="37" t="s">
        <v>254</v>
      </c>
      <c r="B15" s="37" t="s">
        <v>586</v>
      </c>
      <c r="C15" s="37" t="s">
        <v>255</v>
      </c>
      <c r="D15" s="37" t="s">
        <v>256</v>
      </c>
      <c r="E15" s="37" t="s">
        <v>205</v>
      </c>
      <c r="F15" s="37" t="s">
        <v>58</v>
      </c>
      <c r="G15" s="37" t="s">
        <v>609</v>
      </c>
      <c r="H15" s="37" t="s">
        <v>588</v>
      </c>
      <c r="I15" s="37">
        <v>0</v>
      </c>
      <c r="J15" s="37">
        <v>3</v>
      </c>
      <c r="K15" s="37">
        <v>0</v>
      </c>
      <c r="L15" s="37">
        <v>0</v>
      </c>
      <c r="M15" s="37">
        <v>0</v>
      </c>
      <c r="N15" s="37">
        <v>3</v>
      </c>
      <c r="O15" s="37">
        <v>8</v>
      </c>
      <c r="P15">
        <f>VLOOKUP($A15,'Item Detail'!$A$2:$G$90,7,0)</f>
        <v>3</v>
      </c>
      <c r="Q15" s="39" t="s">
        <v>726</v>
      </c>
      <c r="R15" s="39" t="s">
        <v>727</v>
      </c>
      <c r="S15" s="39" t="s">
        <v>728</v>
      </c>
      <c r="T15" s="39" t="s">
        <v>729</v>
      </c>
      <c r="U15" s="39" t="s">
        <v>730</v>
      </c>
      <c r="V15" s="39" t="s">
        <v>731</v>
      </c>
      <c r="W15" s="39" t="s">
        <v>732</v>
      </c>
      <c r="X15" s="39" t="s">
        <v>731</v>
      </c>
      <c r="Y15" s="39" t="s">
        <v>731</v>
      </c>
      <c r="Z15" s="39" t="s">
        <v>731</v>
      </c>
      <c r="AA15" s="40" t="s">
        <v>758</v>
      </c>
    </row>
    <row r="16" spans="1:32" x14ac:dyDescent="0.3">
      <c r="A16" s="37" t="s">
        <v>160</v>
      </c>
      <c r="B16" s="37" t="s">
        <v>586</v>
      </c>
      <c r="C16" s="37" t="s">
        <v>258</v>
      </c>
      <c r="D16" s="37" t="s">
        <v>221</v>
      </c>
      <c r="E16" s="37" t="s">
        <v>259</v>
      </c>
      <c r="F16" s="37" t="s">
        <v>58</v>
      </c>
      <c r="G16" s="37" t="s">
        <v>610</v>
      </c>
      <c r="H16" s="37" t="s">
        <v>611</v>
      </c>
      <c r="I16" s="37">
        <v>0</v>
      </c>
      <c r="J16" s="37">
        <v>3</v>
      </c>
      <c r="K16" s="37">
        <v>0</v>
      </c>
      <c r="L16" s="37">
        <v>0</v>
      </c>
      <c r="M16" s="37">
        <v>0</v>
      </c>
      <c r="N16" s="37">
        <v>3</v>
      </c>
      <c r="O16" s="37">
        <v>5</v>
      </c>
      <c r="P16">
        <f>VLOOKUP($A16,'Item Detail'!$A$2:$G$90,7,0)</f>
        <v>3</v>
      </c>
      <c r="Q16" s="39" t="s">
        <v>743</v>
      </c>
      <c r="R16" s="39" t="s">
        <v>727</v>
      </c>
      <c r="S16" s="39" t="s">
        <v>162</v>
      </c>
      <c r="T16" s="39" t="s">
        <v>729</v>
      </c>
      <c r="U16" s="39" t="s">
        <v>729</v>
      </c>
      <c r="V16" s="39" t="s">
        <v>731</v>
      </c>
      <c r="W16" s="39" t="s">
        <v>731</v>
      </c>
      <c r="X16" s="39" t="s">
        <v>731</v>
      </c>
      <c r="Y16" s="39" t="s">
        <v>731</v>
      </c>
      <c r="Z16" s="39" t="s">
        <v>731</v>
      </c>
      <c r="AA16" s="40" t="s">
        <v>755</v>
      </c>
    </row>
    <row r="17" spans="1:29" x14ac:dyDescent="0.3">
      <c r="A17" s="37" t="s">
        <v>261</v>
      </c>
      <c r="B17" s="37" t="s">
        <v>602</v>
      </c>
      <c r="C17" s="37" t="s">
        <v>262</v>
      </c>
      <c r="D17" s="37" t="s">
        <v>263</v>
      </c>
      <c r="E17" s="37" t="s">
        <v>264</v>
      </c>
      <c r="F17" s="37" t="s">
        <v>99</v>
      </c>
      <c r="G17" s="37" t="s">
        <v>612</v>
      </c>
      <c r="H17" s="37" t="s">
        <v>589</v>
      </c>
      <c r="I17" s="37">
        <v>0</v>
      </c>
      <c r="J17" s="37">
        <v>2</v>
      </c>
      <c r="K17" s="37">
        <v>0</v>
      </c>
      <c r="L17" s="37">
        <v>0</v>
      </c>
      <c r="M17" s="37">
        <v>1</v>
      </c>
      <c r="N17" s="37">
        <v>3</v>
      </c>
      <c r="O17" s="37">
        <v>5</v>
      </c>
      <c r="P17">
        <f>VLOOKUP($A17,'Item Detail'!$A$2:$G$90,7,0)</f>
        <v>3</v>
      </c>
      <c r="Q17" s="39" t="s">
        <v>726</v>
      </c>
      <c r="R17" s="39" t="s">
        <v>727</v>
      </c>
      <c r="S17" s="39" t="s">
        <v>728</v>
      </c>
      <c r="T17" s="39" t="s">
        <v>729</v>
      </c>
      <c r="U17" s="39" t="s">
        <v>741</v>
      </c>
      <c r="V17" s="39" t="s">
        <v>732</v>
      </c>
      <c r="W17" s="39" t="s">
        <v>731</v>
      </c>
      <c r="X17" s="39" t="s">
        <v>731</v>
      </c>
      <c r="Y17" s="39" t="s">
        <v>731</v>
      </c>
      <c r="Z17" s="39" t="s">
        <v>731</v>
      </c>
      <c r="AA17" s="40" t="s">
        <v>751</v>
      </c>
    </row>
    <row r="18" spans="1:29" x14ac:dyDescent="0.3">
      <c r="A18" s="37" t="s">
        <v>266</v>
      </c>
      <c r="B18" s="37" t="s">
        <v>591</v>
      </c>
      <c r="C18" s="37" t="s">
        <v>267</v>
      </c>
      <c r="D18" s="37" t="s">
        <v>268</v>
      </c>
      <c r="E18" s="37" t="s">
        <v>269</v>
      </c>
      <c r="F18" s="37" t="s">
        <v>592</v>
      </c>
      <c r="G18" s="37" t="s">
        <v>613</v>
      </c>
      <c r="H18" s="37" t="s">
        <v>588</v>
      </c>
      <c r="I18" s="37">
        <v>0</v>
      </c>
      <c r="J18" s="37">
        <v>1</v>
      </c>
      <c r="K18" s="37">
        <v>0</v>
      </c>
      <c r="L18" s="37">
        <v>0</v>
      </c>
      <c r="M18" s="37">
        <v>0</v>
      </c>
      <c r="N18" s="37">
        <v>1</v>
      </c>
      <c r="O18" s="37">
        <v>1</v>
      </c>
      <c r="P18">
        <f>VLOOKUP($A18,'Item Detail'!$A$2:$G$90,7,0)</f>
        <v>3</v>
      </c>
      <c r="Q18" s="39" t="s">
        <v>744</v>
      </c>
      <c r="R18" s="39" t="s">
        <v>727</v>
      </c>
      <c r="S18" s="39" t="s">
        <v>728</v>
      </c>
      <c r="T18" s="39" t="s">
        <v>729</v>
      </c>
      <c r="U18" s="39" t="s">
        <v>729</v>
      </c>
      <c r="V18" s="39" t="s">
        <v>732</v>
      </c>
      <c r="W18" s="39" t="s">
        <v>732</v>
      </c>
      <c r="X18" s="39" t="s">
        <v>732</v>
      </c>
      <c r="Y18" s="39" t="s">
        <v>732</v>
      </c>
      <c r="Z18" s="39" t="s">
        <v>732</v>
      </c>
      <c r="AA18" s="40" t="s">
        <v>757</v>
      </c>
    </row>
    <row r="19" spans="1:29" x14ac:dyDescent="0.3">
      <c r="A19" s="37" t="s">
        <v>266</v>
      </c>
      <c r="B19" s="37" t="s">
        <v>591</v>
      </c>
      <c r="C19" s="37" t="s">
        <v>267</v>
      </c>
      <c r="D19" s="37" t="s">
        <v>268</v>
      </c>
      <c r="E19" s="37" t="s">
        <v>269</v>
      </c>
      <c r="F19" s="37" t="s">
        <v>592</v>
      </c>
      <c r="G19" s="37" t="s">
        <v>613</v>
      </c>
      <c r="H19" s="37" t="s">
        <v>595</v>
      </c>
      <c r="I19" s="37">
        <v>0</v>
      </c>
      <c r="J19" s="37">
        <v>2</v>
      </c>
      <c r="K19" s="37">
        <v>0</v>
      </c>
      <c r="L19" s="37">
        <v>0</v>
      </c>
      <c r="M19" s="37">
        <v>0</v>
      </c>
      <c r="N19" s="37">
        <v>2</v>
      </c>
      <c r="O19" s="37">
        <v>4</v>
      </c>
      <c r="P19">
        <f>VLOOKUP($A19,'Item Detail'!$A$2:$G$90,7,0)</f>
        <v>3</v>
      </c>
      <c r="Q19" s="39" t="s">
        <v>744</v>
      </c>
      <c r="R19" s="39" t="s">
        <v>727</v>
      </c>
      <c r="S19" s="39" t="s">
        <v>728</v>
      </c>
      <c r="T19" s="39" t="s">
        <v>729</v>
      </c>
      <c r="U19" s="39" t="s">
        <v>729</v>
      </c>
      <c r="V19" s="39" t="s">
        <v>732</v>
      </c>
      <c r="W19" s="39" t="s">
        <v>732</v>
      </c>
      <c r="X19" s="39" t="s">
        <v>732</v>
      </c>
      <c r="Y19" s="39" t="s">
        <v>732</v>
      </c>
      <c r="Z19" s="39" t="s">
        <v>732</v>
      </c>
      <c r="AA19" s="40" t="s">
        <v>757</v>
      </c>
    </row>
    <row r="20" spans="1:29" x14ac:dyDescent="0.3">
      <c r="A20" s="37" t="s">
        <v>225</v>
      </c>
      <c r="B20" s="37" t="s">
        <v>591</v>
      </c>
      <c r="C20" s="37" t="s">
        <v>226</v>
      </c>
      <c r="D20" s="37" t="s">
        <v>227</v>
      </c>
      <c r="E20" s="37" t="s">
        <v>228</v>
      </c>
      <c r="F20" s="37" t="s">
        <v>614</v>
      </c>
      <c r="G20" s="37" t="s">
        <v>615</v>
      </c>
      <c r="H20" s="37" t="s">
        <v>588</v>
      </c>
      <c r="I20" s="37">
        <v>1</v>
      </c>
      <c r="J20" s="37">
        <v>2</v>
      </c>
      <c r="K20" s="37">
        <v>0</v>
      </c>
      <c r="L20" s="37">
        <v>0</v>
      </c>
      <c r="M20" s="37">
        <v>0</v>
      </c>
      <c r="N20" s="37">
        <v>3</v>
      </c>
      <c r="O20" s="37">
        <v>4</v>
      </c>
      <c r="P20">
        <f>VLOOKUP($A20,'Item Detail'!$A$2:$G$90,7,0)</f>
        <v>3</v>
      </c>
      <c r="Q20" s="39" t="s">
        <v>726</v>
      </c>
      <c r="R20" s="39" t="s">
        <v>745</v>
      </c>
      <c r="S20" s="39" t="s">
        <v>728</v>
      </c>
      <c r="T20" s="39" t="s">
        <v>729</v>
      </c>
      <c r="U20" s="39" t="s">
        <v>730</v>
      </c>
      <c r="V20" s="39" t="s">
        <v>732</v>
      </c>
      <c r="W20" s="39" t="s">
        <v>732</v>
      </c>
      <c r="X20" s="39" t="s">
        <v>732</v>
      </c>
      <c r="Y20" s="39" t="s">
        <v>732</v>
      </c>
      <c r="Z20" s="39" t="s">
        <v>732</v>
      </c>
      <c r="AA20" s="40" t="s">
        <v>757</v>
      </c>
    </row>
    <row r="21" spans="1:29" x14ac:dyDescent="0.3">
      <c r="A21" s="37" t="s">
        <v>249</v>
      </c>
      <c r="B21" s="37" t="s">
        <v>616</v>
      </c>
      <c r="C21" s="37" t="s">
        <v>250</v>
      </c>
      <c r="D21" s="37" t="s">
        <v>251</v>
      </c>
      <c r="E21" s="37" t="s">
        <v>252</v>
      </c>
      <c r="F21" s="37" t="s">
        <v>76</v>
      </c>
      <c r="G21" s="37" t="s">
        <v>617</v>
      </c>
      <c r="H21" s="37" t="s">
        <v>589</v>
      </c>
      <c r="I21" s="37">
        <v>0</v>
      </c>
      <c r="J21" s="37">
        <v>3</v>
      </c>
      <c r="K21" s="37">
        <v>0</v>
      </c>
      <c r="L21" s="37">
        <v>0</v>
      </c>
      <c r="M21" s="37">
        <v>0</v>
      </c>
      <c r="N21" s="37">
        <v>3</v>
      </c>
      <c r="O21" s="37">
        <v>3</v>
      </c>
      <c r="P21">
        <f>VLOOKUP($A21,'Item Detail'!$A$2:$G$90,7,0)</f>
        <v>3</v>
      </c>
      <c r="Q21" s="39" t="s">
        <v>735</v>
      </c>
      <c r="R21" s="39" t="s">
        <v>727</v>
      </c>
      <c r="S21" s="39" t="s">
        <v>728</v>
      </c>
      <c r="T21" s="39" t="s">
        <v>729</v>
      </c>
      <c r="U21" s="39" t="s">
        <v>729</v>
      </c>
      <c r="V21" s="39" t="s">
        <v>732</v>
      </c>
      <c r="W21" s="39" t="s">
        <v>731</v>
      </c>
      <c r="X21" s="39" t="s">
        <v>732</v>
      </c>
      <c r="Y21" s="39" t="s">
        <v>732</v>
      </c>
      <c r="Z21" s="39" t="s">
        <v>731</v>
      </c>
      <c r="AA21" s="40" t="s">
        <v>756</v>
      </c>
      <c r="AC21">
        <v>3</v>
      </c>
    </row>
    <row r="22" spans="1:29" x14ac:dyDescent="0.3">
      <c r="A22" s="37" t="s">
        <v>288</v>
      </c>
      <c r="B22" s="37" t="s">
        <v>616</v>
      </c>
      <c r="C22" s="37" t="s">
        <v>289</v>
      </c>
      <c r="D22" s="37" t="s">
        <v>290</v>
      </c>
      <c r="E22" s="37" t="s">
        <v>291</v>
      </c>
      <c r="F22" s="37" t="s">
        <v>292</v>
      </c>
      <c r="G22" s="37" t="s">
        <v>618</v>
      </c>
      <c r="H22" s="37" t="s">
        <v>589</v>
      </c>
      <c r="I22" s="37">
        <v>0</v>
      </c>
      <c r="J22" s="37">
        <v>0</v>
      </c>
      <c r="K22" s="37">
        <v>0</v>
      </c>
      <c r="L22" s="37">
        <v>0</v>
      </c>
      <c r="M22" s="37">
        <v>1</v>
      </c>
      <c r="N22" s="37">
        <v>1</v>
      </c>
      <c r="O22" s="37">
        <v>3</v>
      </c>
      <c r="P22">
        <f>VLOOKUP($A22,'Item Detail'!$A$2:$G$90,7,0)</f>
        <v>2</v>
      </c>
      <c r="Q22" s="39" t="s">
        <v>735</v>
      </c>
      <c r="R22" s="39" t="s">
        <v>727</v>
      </c>
      <c r="S22" s="39" t="s">
        <v>728</v>
      </c>
      <c r="T22" s="39" t="s">
        <v>729</v>
      </c>
      <c r="U22" s="39" t="s">
        <v>729</v>
      </c>
      <c r="V22" s="39" t="s">
        <v>732</v>
      </c>
      <c r="W22" s="39" t="s">
        <v>732</v>
      </c>
      <c r="X22" s="39" t="s">
        <v>731</v>
      </c>
      <c r="Y22" s="39" t="s">
        <v>731</v>
      </c>
      <c r="Z22" s="39" t="s">
        <v>731</v>
      </c>
      <c r="AA22" s="40" t="s">
        <v>751</v>
      </c>
    </row>
    <row r="23" spans="1:29" x14ac:dyDescent="0.3">
      <c r="A23" s="37" t="s">
        <v>288</v>
      </c>
      <c r="B23" s="37" t="s">
        <v>616</v>
      </c>
      <c r="C23" s="37" t="s">
        <v>289</v>
      </c>
      <c r="D23" s="37" t="s">
        <v>290</v>
      </c>
      <c r="E23" s="37" t="s">
        <v>291</v>
      </c>
      <c r="F23" s="37" t="s">
        <v>292</v>
      </c>
      <c r="G23" s="37" t="s">
        <v>618</v>
      </c>
      <c r="H23" s="37" t="s">
        <v>595</v>
      </c>
      <c r="I23" s="37">
        <v>0</v>
      </c>
      <c r="J23" s="37">
        <v>1</v>
      </c>
      <c r="K23" s="37">
        <v>0</v>
      </c>
      <c r="L23" s="37">
        <v>0</v>
      </c>
      <c r="M23" s="37">
        <v>0</v>
      </c>
      <c r="N23" s="37">
        <v>1</v>
      </c>
      <c r="O23" s="37">
        <v>12</v>
      </c>
      <c r="P23">
        <f>VLOOKUP($A23,'Item Detail'!$A$2:$G$90,7,0)</f>
        <v>2</v>
      </c>
      <c r="Q23" s="39" t="s">
        <v>735</v>
      </c>
      <c r="R23" s="39" t="s">
        <v>727</v>
      </c>
      <c r="S23" s="39" t="s">
        <v>728</v>
      </c>
      <c r="T23" s="39" t="s">
        <v>729</v>
      </c>
      <c r="U23" s="39" t="s">
        <v>729</v>
      </c>
      <c r="V23" s="39" t="s">
        <v>732</v>
      </c>
      <c r="W23" s="39" t="s">
        <v>732</v>
      </c>
      <c r="X23" s="39" t="s">
        <v>731</v>
      </c>
      <c r="Y23" s="39" t="s">
        <v>731</v>
      </c>
      <c r="Z23" s="39" t="s">
        <v>731</v>
      </c>
      <c r="AA23" s="40" t="s">
        <v>752</v>
      </c>
    </row>
    <row r="24" spans="1:29" x14ac:dyDescent="0.3">
      <c r="A24" s="37" t="s">
        <v>343</v>
      </c>
      <c r="B24" s="37" t="s">
        <v>586</v>
      </c>
      <c r="C24" s="37" t="s">
        <v>309</v>
      </c>
      <c r="D24" s="37" t="s">
        <v>301</v>
      </c>
      <c r="E24" s="37" t="s">
        <v>205</v>
      </c>
      <c r="F24" s="37" t="s">
        <v>58</v>
      </c>
      <c r="G24" s="37" t="s">
        <v>619</v>
      </c>
      <c r="H24" s="37" t="s">
        <v>588</v>
      </c>
      <c r="I24" s="37">
        <v>0</v>
      </c>
      <c r="J24" s="37">
        <v>2</v>
      </c>
      <c r="K24" s="37">
        <v>0</v>
      </c>
      <c r="L24" s="37">
        <v>0</v>
      </c>
      <c r="M24" s="37">
        <v>0</v>
      </c>
      <c r="N24" s="37">
        <v>2</v>
      </c>
      <c r="O24" s="37">
        <v>12</v>
      </c>
      <c r="P24">
        <f>VLOOKUP($A24,'Item Detail'!$A$2:$G$90,7,0)</f>
        <v>2</v>
      </c>
      <c r="Q24" s="39" t="s">
        <v>726</v>
      </c>
      <c r="R24" s="39" t="s">
        <v>727</v>
      </c>
      <c r="S24" s="39" t="s">
        <v>728</v>
      </c>
      <c r="T24" s="39" t="s">
        <v>729</v>
      </c>
      <c r="U24" s="39" t="s">
        <v>730</v>
      </c>
      <c r="V24" s="39" t="s">
        <v>731</v>
      </c>
      <c r="W24" s="39" t="s">
        <v>732</v>
      </c>
      <c r="X24" s="39" t="s">
        <v>731</v>
      </c>
      <c r="Y24" s="39" t="s">
        <v>731</v>
      </c>
      <c r="Z24" s="39" t="s">
        <v>731</v>
      </c>
      <c r="AA24" s="40" t="s">
        <v>752</v>
      </c>
    </row>
    <row r="25" spans="1:29" x14ac:dyDescent="0.3">
      <c r="A25" s="37" t="s">
        <v>308</v>
      </c>
      <c r="B25" s="37" t="s">
        <v>586</v>
      </c>
      <c r="C25" s="37" t="s">
        <v>309</v>
      </c>
      <c r="D25" s="37" t="s">
        <v>301</v>
      </c>
      <c r="E25" s="37" t="s">
        <v>310</v>
      </c>
      <c r="F25" s="37" t="s">
        <v>58</v>
      </c>
      <c r="G25" s="37" t="s">
        <v>620</v>
      </c>
      <c r="H25" s="37" t="s">
        <v>588</v>
      </c>
      <c r="I25" s="37">
        <v>0</v>
      </c>
      <c r="J25" s="37">
        <v>1</v>
      </c>
      <c r="K25" s="37">
        <v>0</v>
      </c>
      <c r="L25" s="37">
        <v>0</v>
      </c>
      <c r="M25" s="37">
        <v>0</v>
      </c>
      <c r="N25" s="37">
        <v>1</v>
      </c>
      <c r="O25" s="37">
        <v>5</v>
      </c>
      <c r="P25">
        <f>VLOOKUP($A25,'Item Detail'!$A$2:$G$90,7,0)</f>
        <v>2</v>
      </c>
      <c r="Q25" s="39" t="s">
        <v>726</v>
      </c>
      <c r="R25" s="39" t="s">
        <v>727</v>
      </c>
      <c r="S25" s="39" t="s">
        <v>728</v>
      </c>
      <c r="T25" s="39" t="s">
        <v>729</v>
      </c>
      <c r="U25" s="39" t="s">
        <v>730</v>
      </c>
      <c r="V25" s="39" t="s">
        <v>731</v>
      </c>
      <c r="W25" s="39" t="s">
        <v>732</v>
      </c>
      <c r="X25" s="39" t="s">
        <v>731</v>
      </c>
      <c r="Y25" s="39" t="s">
        <v>731</v>
      </c>
      <c r="Z25" s="39" t="s">
        <v>731</v>
      </c>
      <c r="AA25" s="40" t="s">
        <v>752</v>
      </c>
    </row>
    <row r="26" spans="1:29" x14ac:dyDescent="0.3">
      <c r="A26" s="37" t="s">
        <v>308</v>
      </c>
      <c r="B26" s="37" t="s">
        <v>586</v>
      </c>
      <c r="C26" s="37" t="s">
        <v>309</v>
      </c>
      <c r="D26" s="37" t="s">
        <v>301</v>
      </c>
      <c r="E26" s="37" t="s">
        <v>310</v>
      </c>
      <c r="F26" s="37" t="s">
        <v>58</v>
      </c>
      <c r="G26" s="37" t="s">
        <v>620</v>
      </c>
      <c r="H26" s="37" t="s">
        <v>589</v>
      </c>
      <c r="I26" s="37">
        <v>0</v>
      </c>
      <c r="J26" s="37">
        <v>0</v>
      </c>
      <c r="K26" s="37">
        <v>1</v>
      </c>
      <c r="L26" s="37">
        <v>0</v>
      </c>
      <c r="M26" s="37">
        <v>0</v>
      </c>
      <c r="N26" s="37">
        <v>1</v>
      </c>
      <c r="O26" s="37">
        <v>6</v>
      </c>
      <c r="P26">
        <f>VLOOKUP($A26,'Item Detail'!$A$2:$G$90,7,0)</f>
        <v>2</v>
      </c>
      <c r="Q26" s="39" t="s">
        <v>726</v>
      </c>
      <c r="R26" s="39" t="s">
        <v>727</v>
      </c>
      <c r="S26" s="39" t="s">
        <v>728</v>
      </c>
      <c r="T26" s="39" t="s">
        <v>729</v>
      </c>
      <c r="U26" s="39" t="s">
        <v>730</v>
      </c>
      <c r="V26" s="39" t="s">
        <v>731</v>
      </c>
      <c r="W26" s="39" t="s">
        <v>732</v>
      </c>
      <c r="X26" s="39" t="s">
        <v>731</v>
      </c>
      <c r="Y26" s="39" t="s">
        <v>731</v>
      </c>
      <c r="Z26" s="39" t="s">
        <v>731</v>
      </c>
      <c r="AA26" s="40" t="s">
        <v>751</v>
      </c>
    </row>
    <row r="27" spans="1:29" x14ac:dyDescent="0.3">
      <c r="A27" s="37" t="s">
        <v>299</v>
      </c>
      <c r="B27" s="37" t="s">
        <v>586</v>
      </c>
      <c r="C27" s="37" t="s">
        <v>300</v>
      </c>
      <c r="D27" s="37" t="s">
        <v>301</v>
      </c>
      <c r="E27" s="37" t="s">
        <v>302</v>
      </c>
      <c r="F27" s="37" t="s">
        <v>58</v>
      </c>
      <c r="G27" s="37" t="s">
        <v>621</v>
      </c>
      <c r="H27" s="37" t="s">
        <v>588</v>
      </c>
      <c r="I27" s="37">
        <v>0</v>
      </c>
      <c r="J27" s="37">
        <v>2</v>
      </c>
      <c r="K27" s="37">
        <v>0</v>
      </c>
      <c r="L27" s="37">
        <v>0</v>
      </c>
      <c r="M27" s="37">
        <v>0</v>
      </c>
      <c r="N27" s="37">
        <v>2</v>
      </c>
      <c r="O27" s="37">
        <v>11</v>
      </c>
      <c r="P27">
        <f>VLOOKUP($A27,'Item Detail'!$A$2:$G$90,7,0)</f>
        <v>2</v>
      </c>
      <c r="Q27" s="39" t="s">
        <v>726</v>
      </c>
      <c r="R27" s="39" t="s">
        <v>727</v>
      </c>
      <c r="S27" s="39" t="s">
        <v>728</v>
      </c>
      <c r="T27" s="39" t="s">
        <v>729</v>
      </c>
      <c r="U27" s="39" t="s">
        <v>730</v>
      </c>
      <c r="V27" s="39" t="s">
        <v>731</v>
      </c>
      <c r="W27" s="39" t="s">
        <v>732</v>
      </c>
      <c r="X27" s="39" t="s">
        <v>731</v>
      </c>
      <c r="Y27" s="39" t="s">
        <v>731</v>
      </c>
      <c r="Z27" s="39" t="s">
        <v>731</v>
      </c>
      <c r="AA27" s="40" t="s">
        <v>752</v>
      </c>
    </row>
    <row r="28" spans="1:29" x14ac:dyDescent="0.3">
      <c r="A28" s="37" t="s">
        <v>322</v>
      </c>
      <c r="B28" s="37" t="s">
        <v>586</v>
      </c>
      <c r="C28" s="37" t="s">
        <v>246</v>
      </c>
      <c r="D28" s="37" t="s">
        <v>301</v>
      </c>
      <c r="E28" s="37" t="s">
        <v>205</v>
      </c>
      <c r="F28" s="37" t="s">
        <v>58</v>
      </c>
      <c r="G28" s="37" t="s">
        <v>622</v>
      </c>
      <c r="H28" s="37" t="s">
        <v>588</v>
      </c>
      <c r="I28" s="37">
        <v>0</v>
      </c>
      <c r="J28" s="37">
        <v>2</v>
      </c>
      <c r="K28" s="37">
        <v>0</v>
      </c>
      <c r="L28" s="37">
        <v>0</v>
      </c>
      <c r="M28" s="37">
        <v>0</v>
      </c>
      <c r="N28" s="37">
        <v>2</v>
      </c>
      <c r="O28" s="37">
        <v>11</v>
      </c>
      <c r="P28">
        <f>VLOOKUP($A28,'Item Detail'!$A$2:$G$90,7,0)</f>
        <v>2</v>
      </c>
      <c r="Q28" s="39" t="s">
        <v>726</v>
      </c>
      <c r="R28" s="39" t="s">
        <v>727</v>
      </c>
      <c r="S28" s="39" t="s">
        <v>728</v>
      </c>
      <c r="T28" s="39" t="s">
        <v>729</v>
      </c>
      <c r="U28" s="39" t="s">
        <v>730</v>
      </c>
      <c r="V28" s="39" t="s">
        <v>731</v>
      </c>
      <c r="W28" s="39" t="s">
        <v>732</v>
      </c>
      <c r="X28" s="39" t="s">
        <v>731</v>
      </c>
      <c r="Y28" s="39" t="s">
        <v>731</v>
      </c>
      <c r="Z28" s="39" t="s">
        <v>731</v>
      </c>
      <c r="AA28" s="40" t="s">
        <v>752</v>
      </c>
    </row>
    <row r="29" spans="1:29" x14ac:dyDescent="0.3">
      <c r="A29" s="37" t="s">
        <v>339</v>
      </c>
      <c r="B29" s="37" t="s">
        <v>623</v>
      </c>
      <c r="C29" s="37" t="s">
        <v>340</v>
      </c>
      <c r="D29" s="37" t="s">
        <v>341</v>
      </c>
      <c r="E29" s="37" t="s">
        <v>210</v>
      </c>
      <c r="F29" s="37" t="s">
        <v>134</v>
      </c>
      <c r="G29" s="37" t="s">
        <v>624</v>
      </c>
      <c r="H29" s="37" t="s">
        <v>589</v>
      </c>
      <c r="I29" s="37">
        <v>0</v>
      </c>
      <c r="J29" s="37">
        <v>2</v>
      </c>
      <c r="K29" s="37">
        <v>0</v>
      </c>
      <c r="L29" s="37">
        <v>0</v>
      </c>
      <c r="M29" s="37">
        <v>0</v>
      </c>
      <c r="N29" s="37">
        <v>2</v>
      </c>
      <c r="O29" s="37">
        <v>9</v>
      </c>
      <c r="P29">
        <f>VLOOKUP($A29,'Item Detail'!$A$2:$G$90,7,0)</f>
        <v>2</v>
      </c>
      <c r="Q29" s="39" t="s">
        <v>735</v>
      </c>
      <c r="R29" s="39" t="s">
        <v>727</v>
      </c>
      <c r="S29" s="39" t="s">
        <v>728</v>
      </c>
      <c r="T29" s="39" t="s">
        <v>729</v>
      </c>
      <c r="U29" s="39" t="s">
        <v>729</v>
      </c>
      <c r="V29" s="39" t="s">
        <v>732</v>
      </c>
      <c r="W29" s="39" t="s">
        <v>731</v>
      </c>
      <c r="X29" s="39" t="s">
        <v>731</v>
      </c>
      <c r="Y29" s="39" t="s">
        <v>731</v>
      </c>
      <c r="Z29" s="39" t="s">
        <v>731</v>
      </c>
      <c r="AA29" s="40" t="s">
        <v>751</v>
      </c>
    </row>
    <row r="30" spans="1:29" x14ac:dyDescent="0.3">
      <c r="A30" s="37" t="s">
        <v>55</v>
      </c>
      <c r="B30" s="37" t="s">
        <v>586</v>
      </c>
      <c r="C30" s="37" t="s">
        <v>279</v>
      </c>
      <c r="D30" s="37" t="s">
        <v>280</v>
      </c>
      <c r="E30" s="37" t="s">
        <v>210</v>
      </c>
      <c r="F30" s="37" t="s">
        <v>58</v>
      </c>
      <c r="G30" s="37" t="s">
        <v>625</v>
      </c>
      <c r="H30" s="37" t="s">
        <v>594</v>
      </c>
      <c r="I30" s="37">
        <v>0</v>
      </c>
      <c r="J30" s="37">
        <v>2</v>
      </c>
      <c r="K30" s="37">
        <v>0</v>
      </c>
      <c r="L30" s="37">
        <v>0</v>
      </c>
      <c r="M30" s="37">
        <v>0</v>
      </c>
      <c r="N30" s="37">
        <v>2</v>
      </c>
      <c r="O30" s="37">
        <v>9</v>
      </c>
      <c r="P30">
        <f>VLOOKUP($A30,'Item Detail'!$A$2:$G$90,7,0)</f>
        <v>2</v>
      </c>
      <c r="Q30" s="39" t="s">
        <v>733</v>
      </c>
      <c r="R30" s="39" t="s">
        <v>727</v>
      </c>
      <c r="S30" s="39" t="s">
        <v>734</v>
      </c>
      <c r="T30" s="39" t="s">
        <v>729</v>
      </c>
      <c r="U30" s="39" t="s">
        <v>730</v>
      </c>
      <c r="V30" s="39" t="s">
        <v>731</v>
      </c>
      <c r="W30" s="39" t="s">
        <v>731</v>
      </c>
      <c r="X30" s="39" t="s">
        <v>731</v>
      </c>
      <c r="Y30" s="39" t="s">
        <v>731</v>
      </c>
      <c r="Z30" s="39" t="s">
        <v>731</v>
      </c>
      <c r="AA30" s="40" t="s">
        <v>753</v>
      </c>
    </row>
    <row r="31" spans="1:29" x14ac:dyDescent="0.3">
      <c r="A31" s="37" t="s">
        <v>282</v>
      </c>
      <c r="B31" s="37" t="s">
        <v>626</v>
      </c>
      <c r="C31" s="37" t="s">
        <v>283</v>
      </c>
      <c r="D31" s="37" t="s">
        <v>284</v>
      </c>
      <c r="E31" s="37" t="s">
        <v>285</v>
      </c>
      <c r="F31" s="37" t="s">
        <v>286</v>
      </c>
      <c r="G31" s="37" t="s">
        <v>627</v>
      </c>
      <c r="H31" s="37" t="s">
        <v>595</v>
      </c>
      <c r="I31" s="37">
        <v>0</v>
      </c>
      <c r="J31" s="37">
        <v>2</v>
      </c>
      <c r="K31" s="37">
        <v>0</v>
      </c>
      <c r="L31" s="37">
        <v>0</v>
      </c>
      <c r="M31" s="37">
        <v>0</v>
      </c>
      <c r="N31" s="37">
        <v>2</v>
      </c>
      <c r="O31" s="37">
        <v>8</v>
      </c>
      <c r="P31">
        <f>VLOOKUP($A31,'Item Detail'!$A$2:$G$90,7,0)</f>
        <v>2</v>
      </c>
      <c r="Q31" s="39" t="s">
        <v>735</v>
      </c>
      <c r="R31" s="39" t="s">
        <v>727</v>
      </c>
      <c r="S31" s="39" t="s">
        <v>728</v>
      </c>
      <c r="T31" s="39" t="s">
        <v>729</v>
      </c>
      <c r="U31" s="39" t="s">
        <v>729</v>
      </c>
      <c r="V31" s="39" t="s">
        <v>732</v>
      </c>
      <c r="W31" s="39" t="s">
        <v>732</v>
      </c>
      <c r="X31" s="39" t="s">
        <v>732</v>
      </c>
      <c r="Y31" s="39" t="s">
        <v>732</v>
      </c>
      <c r="Z31" s="39" t="s">
        <v>732</v>
      </c>
      <c r="AA31" s="40" t="s">
        <v>752</v>
      </c>
    </row>
    <row r="32" spans="1:29" x14ac:dyDescent="0.3">
      <c r="A32" s="37" t="s">
        <v>271</v>
      </c>
      <c r="B32" s="37" t="s">
        <v>586</v>
      </c>
      <c r="C32" s="37" t="s">
        <v>272</v>
      </c>
      <c r="D32" s="37" t="s">
        <v>273</v>
      </c>
      <c r="E32" s="37" t="s">
        <v>274</v>
      </c>
      <c r="F32" s="37" t="s">
        <v>58</v>
      </c>
      <c r="G32" s="37" t="s">
        <v>628</v>
      </c>
      <c r="H32" s="37" t="s">
        <v>588</v>
      </c>
      <c r="I32" s="37">
        <v>0</v>
      </c>
      <c r="J32" s="37">
        <v>2</v>
      </c>
      <c r="K32" s="37">
        <v>0</v>
      </c>
      <c r="L32" s="37">
        <v>0</v>
      </c>
      <c r="M32" s="37">
        <v>0</v>
      </c>
      <c r="N32" s="37">
        <v>2</v>
      </c>
      <c r="O32" s="37">
        <v>7</v>
      </c>
      <c r="P32">
        <f>VLOOKUP($A32,'Item Detail'!$A$2:$G$90,7,0)</f>
        <v>2</v>
      </c>
      <c r="Q32" s="39" t="s">
        <v>726</v>
      </c>
      <c r="R32" s="39" t="s">
        <v>727</v>
      </c>
      <c r="S32" s="39" t="s">
        <v>728</v>
      </c>
      <c r="T32" s="39" t="s">
        <v>729</v>
      </c>
      <c r="U32" s="39" t="s">
        <v>730</v>
      </c>
      <c r="V32" s="39" t="s">
        <v>731</v>
      </c>
      <c r="W32" s="39" t="s">
        <v>732</v>
      </c>
      <c r="X32" s="39" t="s">
        <v>731</v>
      </c>
      <c r="Y32" s="39" t="s">
        <v>731</v>
      </c>
      <c r="Z32" s="39" t="s">
        <v>731</v>
      </c>
      <c r="AA32" s="40" t="s">
        <v>752</v>
      </c>
    </row>
    <row r="33" spans="1:27" x14ac:dyDescent="0.3">
      <c r="A33" s="37" t="s">
        <v>333</v>
      </c>
      <c r="B33" s="37" t="s">
        <v>629</v>
      </c>
      <c r="C33" s="37" t="s">
        <v>334</v>
      </c>
      <c r="D33" s="37" t="s">
        <v>335</v>
      </c>
      <c r="E33" s="37" t="s">
        <v>336</v>
      </c>
      <c r="F33" s="37" t="s">
        <v>337</v>
      </c>
      <c r="G33" s="37" t="s">
        <v>630</v>
      </c>
      <c r="H33" s="37" t="s">
        <v>588</v>
      </c>
      <c r="I33" s="37">
        <v>1</v>
      </c>
      <c r="J33" s="37">
        <v>0</v>
      </c>
      <c r="K33" s="37">
        <v>0</v>
      </c>
      <c r="L33" s="37">
        <v>0</v>
      </c>
      <c r="M33" s="37">
        <v>1</v>
      </c>
      <c r="N33" s="37">
        <v>2</v>
      </c>
      <c r="O33" s="37">
        <v>7</v>
      </c>
      <c r="P33">
        <f>VLOOKUP($A33,'Item Detail'!$A$2:$G$90,7,0)</f>
        <v>2</v>
      </c>
      <c r="Q33" s="39" t="s">
        <v>746</v>
      </c>
      <c r="R33" s="39" t="s">
        <v>745</v>
      </c>
      <c r="S33" s="39" t="s">
        <v>728</v>
      </c>
      <c r="T33" s="39" t="s">
        <v>729</v>
      </c>
      <c r="U33" s="39" t="s">
        <v>730</v>
      </c>
      <c r="V33" s="39" t="s">
        <v>732</v>
      </c>
      <c r="W33" s="39" t="s">
        <v>732</v>
      </c>
      <c r="X33" s="39" t="s">
        <v>732</v>
      </c>
      <c r="Y33" s="39" t="s">
        <v>732</v>
      </c>
      <c r="Z33" s="39" t="s">
        <v>732</v>
      </c>
      <c r="AA33" s="40" t="s">
        <v>752</v>
      </c>
    </row>
    <row r="34" spans="1:27" x14ac:dyDescent="0.3">
      <c r="A34" s="37" t="s">
        <v>324</v>
      </c>
      <c r="B34" s="37" t="s">
        <v>602</v>
      </c>
      <c r="C34" s="37" t="s">
        <v>325</v>
      </c>
      <c r="D34" s="37" t="s">
        <v>326</v>
      </c>
      <c r="E34" s="37" t="s">
        <v>327</v>
      </c>
      <c r="F34" s="37" t="s">
        <v>631</v>
      </c>
      <c r="G34" s="37" t="s">
        <v>632</v>
      </c>
      <c r="H34" s="37" t="s">
        <v>588</v>
      </c>
      <c r="I34" s="37">
        <v>1</v>
      </c>
      <c r="J34" s="37">
        <v>1</v>
      </c>
      <c r="K34" s="37">
        <v>0</v>
      </c>
      <c r="L34" s="37">
        <v>0</v>
      </c>
      <c r="M34" s="37">
        <v>0</v>
      </c>
      <c r="N34" s="37">
        <v>2</v>
      </c>
      <c r="O34" s="37">
        <v>5</v>
      </c>
      <c r="P34">
        <f>VLOOKUP($A34,'Item Detail'!$A$2:$G$90,7,0)</f>
        <v>2</v>
      </c>
      <c r="Q34" s="39" t="s">
        <v>735</v>
      </c>
      <c r="R34" s="39" t="s">
        <v>727</v>
      </c>
      <c r="S34" s="39" t="s">
        <v>728</v>
      </c>
      <c r="T34" s="39" t="s">
        <v>729</v>
      </c>
      <c r="U34" s="39" t="s">
        <v>729</v>
      </c>
      <c r="V34" s="39" t="s">
        <v>732</v>
      </c>
      <c r="W34" s="39" t="s">
        <v>732</v>
      </c>
      <c r="X34" s="39" t="s">
        <v>732</v>
      </c>
      <c r="Y34" s="39" t="s">
        <v>732</v>
      </c>
      <c r="Z34" s="39" t="s">
        <v>732</v>
      </c>
      <c r="AA34" s="40" t="s">
        <v>752</v>
      </c>
    </row>
    <row r="35" spans="1:27" x14ac:dyDescent="0.3">
      <c r="A35" s="37" t="s">
        <v>345</v>
      </c>
      <c r="B35" s="37" t="s">
        <v>586</v>
      </c>
      <c r="C35" s="37" t="s">
        <v>346</v>
      </c>
      <c r="D35" s="37" t="s">
        <v>204</v>
      </c>
      <c r="E35" s="37" t="s">
        <v>302</v>
      </c>
      <c r="F35" s="37" t="s">
        <v>58</v>
      </c>
      <c r="G35" s="37" t="s">
        <v>633</v>
      </c>
      <c r="H35" s="37" t="s">
        <v>588</v>
      </c>
      <c r="I35" s="37">
        <v>0</v>
      </c>
      <c r="J35" s="37">
        <v>1</v>
      </c>
      <c r="K35" s="37">
        <v>0</v>
      </c>
      <c r="L35" s="37">
        <v>0</v>
      </c>
      <c r="M35" s="37">
        <v>0</v>
      </c>
      <c r="N35" s="37">
        <v>1</v>
      </c>
      <c r="O35" s="37">
        <v>2</v>
      </c>
      <c r="P35">
        <f>VLOOKUP($A35,'Item Detail'!$A$2:$G$90,7,0)</f>
        <v>2</v>
      </c>
      <c r="Q35" s="39" t="s">
        <v>726</v>
      </c>
      <c r="R35" s="39" t="s">
        <v>727</v>
      </c>
      <c r="S35" s="39" t="s">
        <v>728</v>
      </c>
      <c r="T35" s="39" t="s">
        <v>729</v>
      </c>
      <c r="U35" s="39" t="s">
        <v>730</v>
      </c>
      <c r="V35" s="39" t="s">
        <v>731</v>
      </c>
      <c r="W35" s="39" t="s">
        <v>732</v>
      </c>
      <c r="X35" s="39" t="s">
        <v>731</v>
      </c>
      <c r="Y35" s="39" t="s">
        <v>731</v>
      </c>
      <c r="Z35" s="39" t="s">
        <v>731</v>
      </c>
      <c r="AA35" s="40" t="s">
        <v>752</v>
      </c>
    </row>
    <row r="36" spans="1:27" x14ac:dyDescent="0.3">
      <c r="A36" s="37" t="s">
        <v>345</v>
      </c>
      <c r="B36" s="37" t="s">
        <v>586</v>
      </c>
      <c r="C36" s="37" t="s">
        <v>346</v>
      </c>
      <c r="D36" s="37" t="s">
        <v>204</v>
      </c>
      <c r="E36" s="37" t="s">
        <v>302</v>
      </c>
      <c r="F36" s="37" t="s">
        <v>58</v>
      </c>
      <c r="G36" s="37" t="s">
        <v>633</v>
      </c>
      <c r="H36" s="37" t="s">
        <v>589</v>
      </c>
      <c r="I36" s="37">
        <v>1</v>
      </c>
      <c r="J36" s="37">
        <v>0</v>
      </c>
      <c r="K36" s="37">
        <v>0</v>
      </c>
      <c r="L36" s="37">
        <v>0</v>
      </c>
      <c r="M36" s="37">
        <v>0</v>
      </c>
      <c r="N36" s="37">
        <v>1</v>
      </c>
      <c r="O36" s="37">
        <v>2</v>
      </c>
      <c r="P36">
        <f>VLOOKUP($A36,'Item Detail'!$A$2:$G$90,7,0)</f>
        <v>2</v>
      </c>
      <c r="Q36" s="39" t="s">
        <v>726</v>
      </c>
      <c r="R36" s="39" t="s">
        <v>727</v>
      </c>
      <c r="S36" s="39" t="s">
        <v>728</v>
      </c>
      <c r="T36" s="39" t="s">
        <v>729</v>
      </c>
      <c r="U36" s="39" t="s">
        <v>730</v>
      </c>
      <c r="V36" s="39" t="s">
        <v>731</v>
      </c>
      <c r="W36" s="39" t="s">
        <v>732</v>
      </c>
      <c r="X36" s="39" t="s">
        <v>731</v>
      </c>
      <c r="Y36" s="39" t="s">
        <v>731</v>
      </c>
      <c r="Z36" s="39" t="s">
        <v>731</v>
      </c>
      <c r="AA36" s="40" t="s">
        <v>751</v>
      </c>
    </row>
    <row r="37" spans="1:27" x14ac:dyDescent="0.3">
      <c r="A37" s="37" t="s">
        <v>294</v>
      </c>
      <c r="B37" s="37" t="s">
        <v>602</v>
      </c>
      <c r="C37" s="37" t="s">
        <v>295</v>
      </c>
      <c r="D37" s="37" t="s">
        <v>296</v>
      </c>
      <c r="E37" s="37" t="s">
        <v>297</v>
      </c>
      <c r="F37" s="37" t="s">
        <v>99</v>
      </c>
      <c r="G37" s="37" t="s">
        <v>634</v>
      </c>
      <c r="H37" s="37" t="s">
        <v>588</v>
      </c>
      <c r="I37" s="37">
        <v>2</v>
      </c>
      <c r="J37" s="37">
        <v>0</v>
      </c>
      <c r="K37" s="37">
        <v>0</v>
      </c>
      <c r="L37" s="37">
        <v>0</v>
      </c>
      <c r="M37" s="37">
        <v>0</v>
      </c>
      <c r="N37" s="37">
        <v>2</v>
      </c>
      <c r="O37" s="37">
        <v>4</v>
      </c>
      <c r="P37">
        <f>VLOOKUP($A37,'Item Detail'!$A$2:$G$90,7,0)</f>
        <v>2</v>
      </c>
      <c r="Q37" s="39" t="s">
        <v>735</v>
      </c>
      <c r="R37" s="39" t="s">
        <v>727</v>
      </c>
      <c r="S37" s="39" t="s">
        <v>728</v>
      </c>
      <c r="T37" s="39" t="s">
        <v>729</v>
      </c>
      <c r="U37" s="39" t="s">
        <v>730</v>
      </c>
      <c r="V37" s="39" t="s">
        <v>732</v>
      </c>
      <c r="W37" s="39" t="s">
        <v>731</v>
      </c>
      <c r="X37" s="39" t="s">
        <v>731</v>
      </c>
      <c r="Y37" s="39" t="s">
        <v>731</v>
      </c>
      <c r="Z37" s="39" t="s">
        <v>731</v>
      </c>
      <c r="AA37" s="40" t="s">
        <v>752</v>
      </c>
    </row>
    <row r="38" spans="1:27" x14ac:dyDescent="0.3">
      <c r="A38" s="37" t="s">
        <v>135</v>
      </c>
      <c r="B38" s="37" t="s">
        <v>635</v>
      </c>
      <c r="C38" s="37" t="s">
        <v>276</v>
      </c>
      <c r="D38" s="37" t="s">
        <v>277</v>
      </c>
      <c r="E38" s="37" t="s">
        <v>210</v>
      </c>
      <c r="F38" s="37" t="s">
        <v>137</v>
      </c>
      <c r="G38" s="37" t="s">
        <v>636</v>
      </c>
      <c r="H38" s="37" t="s">
        <v>594</v>
      </c>
      <c r="I38" s="37">
        <v>0</v>
      </c>
      <c r="J38" s="37">
        <v>2</v>
      </c>
      <c r="K38" s="37">
        <v>0</v>
      </c>
      <c r="L38" s="37">
        <v>0</v>
      </c>
      <c r="M38" s="37">
        <v>0</v>
      </c>
      <c r="N38" s="37">
        <v>2</v>
      </c>
      <c r="O38" s="37">
        <v>3</v>
      </c>
      <c r="P38">
        <f>VLOOKUP($A38,'Item Detail'!$A$2:$G$90,7,0)</f>
        <v>2</v>
      </c>
      <c r="Q38" s="39" t="s">
        <v>739</v>
      </c>
      <c r="R38" s="39" t="s">
        <v>727</v>
      </c>
      <c r="S38" s="39" t="s">
        <v>734</v>
      </c>
      <c r="T38" s="39" t="s">
        <v>729</v>
      </c>
      <c r="U38" s="39" t="s">
        <v>729</v>
      </c>
      <c r="V38" s="39" t="s">
        <v>731</v>
      </c>
      <c r="W38" s="39" t="s">
        <v>731</v>
      </c>
      <c r="X38" s="39" t="s">
        <v>731</v>
      </c>
      <c r="Y38" s="39" t="s">
        <v>731</v>
      </c>
      <c r="Z38" s="39" t="s">
        <v>731</v>
      </c>
      <c r="AA38" s="40" t="s">
        <v>753</v>
      </c>
    </row>
    <row r="39" spans="1:27" x14ac:dyDescent="0.3">
      <c r="A39" s="37" t="s">
        <v>122</v>
      </c>
      <c r="B39" s="37" t="s">
        <v>635</v>
      </c>
      <c r="C39" s="37" t="s">
        <v>329</v>
      </c>
      <c r="D39" s="37" t="s">
        <v>330</v>
      </c>
      <c r="E39" s="37" t="s">
        <v>331</v>
      </c>
      <c r="F39" s="37" t="s">
        <v>637</v>
      </c>
      <c r="G39" s="37" t="s">
        <v>638</v>
      </c>
      <c r="H39" s="37" t="s">
        <v>594</v>
      </c>
      <c r="I39" s="37">
        <v>0</v>
      </c>
      <c r="J39" s="37">
        <v>2</v>
      </c>
      <c r="K39" s="37">
        <v>0</v>
      </c>
      <c r="L39" s="37">
        <v>0</v>
      </c>
      <c r="M39" s="37">
        <v>0</v>
      </c>
      <c r="N39" s="37">
        <v>2</v>
      </c>
      <c r="O39" s="37">
        <v>3</v>
      </c>
      <c r="P39">
        <f>VLOOKUP($A39,'Item Detail'!$A$2:$G$90,7,0)</f>
        <v>2</v>
      </c>
      <c r="Q39" s="39" t="s">
        <v>739</v>
      </c>
      <c r="R39" s="39" t="s">
        <v>727</v>
      </c>
      <c r="S39" s="39" t="s">
        <v>734</v>
      </c>
      <c r="T39" s="39" t="s">
        <v>729</v>
      </c>
      <c r="U39" s="39" t="s">
        <v>729</v>
      </c>
      <c r="V39" s="39" t="s">
        <v>731</v>
      </c>
      <c r="W39" s="39" t="s">
        <v>731</v>
      </c>
      <c r="X39" s="39" t="s">
        <v>731</v>
      </c>
      <c r="Y39" s="39" t="s">
        <v>731</v>
      </c>
      <c r="Z39" s="39" t="s">
        <v>731</v>
      </c>
      <c r="AA39" s="40" t="s">
        <v>753</v>
      </c>
    </row>
    <row r="40" spans="1:27" x14ac:dyDescent="0.3">
      <c r="A40" s="37" t="s">
        <v>73</v>
      </c>
      <c r="B40" s="37" t="s">
        <v>616</v>
      </c>
      <c r="C40" s="37" t="s">
        <v>304</v>
      </c>
      <c r="D40" s="37" t="s">
        <v>305</v>
      </c>
      <c r="E40" s="37" t="s">
        <v>306</v>
      </c>
      <c r="F40" s="37" t="s">
        <v>76</v>
      </c>
      <c r="G40" s="37" t="s">
        <v>639</v>
      </c>
      <c r="H40" s="37" t="s">
        <v>594</v>
      </c>
      <c r="I40" s="37">
        <v>0</v>
      </c>
      <c r="J40" s="37">
        <v>2</v>
      </c>
      <c r="K40" s="37">
        <v>0</v>
      </c>
      <c r="L40" s="37">
        <v>0</v>
      </c>
      <c r="M40" s="37">
        <v>0</v>
      </c>
      <c r="N40" s="37">
        <v>2</v>
      </c>
      <c r="O40" s="37">
        <v>2</v>
      </c>
      <c r="P40">
        <f>VLOOKUP($A40,'Item Detail'!$A$2:$G$90,7,0)</f>
        <v>2</v>
      </c>
      <c r="Q40" s="39" t="s">
        <v>739</v>
      </c>
      <c r="R40" s="39" t="s">
        <v>727</v>
      </c>
      <c r="S40" s="39" t="s">
        <v>734</v>
      </c>
      <c r="T40" s="39" t="s">
        <v>729</v>
      </c>
      <c r="U40" s="39" t="s">
        <v>729</v>
      </c>
      <c r="V40" s="39" t="s">
        <v>731</v>
      </c>
      <c r="W40" s="39" t="s">
        <v>731</v>
      </c>
      <c r="X40" s="39" t="s">
        <v>731</v>
      </c>
      <c r="Y40" s="39" t="s">
        <v>731</v>
      </c>
      <c r="Z40" s="39" t="s">
        <v>731</v>
      </c>
      <c r="AA40" s="40" t="s">
        <v>753</v>
      </c>
    </row>
    <row r="41" spans="1:27" x14ac:dyDescent="0.3">
      <c r="A41" s="37" t="s">
        <v>312</v>
      </c>
      <c r="B41" s="37" t="s">
        <v>591</v>
      </c>
      <c r="C41" s="37" t="s">
        <v>313</v>
      </c>
      <c r="D41" s="37" t="s">
        <v>314</v>
      </c>
      <c r="E41" s="37" t="s">
        <v>315</v>
      </c>
      <c r="F41" s="37" t="s">
        <v>316</v>
      </c>
      <c r="G41" s="37" t="s">
        <v>640</v>
      </c>
      <c r="H41" s="37" t="s">
        <v>588</v>
      </c>
      <c r="I41" s="37">
        <v>1</v>
      </c>
      <c r="J41" s="37">
        <v>1</v>
      </c>
      <c r="K41" s="37">
        <v>0</v>
      </c>
      <c r="L41" s="37">
        <v>0</v>
      </c>
      <c r="M41" s="37">
        <v>0</v>
      </c>
      <c r="N41" s="37">
        <v>2</v>
      </c>
      <c r="O41" s="37">
        <v>2</v>
      </c>
      <c r="P41">
        <f>VLOOKUP($A41,'Item Detail'!$A$2:$G$90,7,0)</f>
        <v>2</v>
      </c>
      <c r="Q41" s="39" t="s">
        <v>726</v>
      </c>
      <c r="R41" s="39" t="s">
        <v>745</v>
      </c>
      <c r="S41" s="39" t="s">
        <v>728</v>
      </c>
      <c r="T41" s="39" t="s">
        <v>729</v>
      </c>
      <c r="U41" s="39" t="s">
        <v>730</v>
      </c>
      <c r="V41" s="39" t="s">
        <v>732</v>
      </c>
      <c r="W41" s="39" t="s">
        <v>732</v>
      </c>
      <c r="X41" s="39" t="s">
        <v>732</v>
      </c>
      <c r="Y41" s="39" t="s">
        <v>732</v>
      </c>
      <c r="Z41" s="39" t="s">
        <v>732</v>
      </c>
      <c r="AA41" s="40" t="s">
        <v>752</v>
      </c>
    </row>
    <row r="42" spans="1:27" x14ac:dyDescent="0.3">
      <c r="A42" s="37" t="s">
        <v>88</v>
      </c>
      <c r="B42" s="37" t="s">
        <v>635</v>
      </c>
      <c r="C42" s="37" t="s">
        <v>318</v>
      </c>
      <c r="D42" s="37" t="s">
        <v>319</v>
      </c>
      <c r="E42" s="37" t="s">
        <v>320</v>
      </c>
      <c r="F42" s="37" t="s">
        <v>91</v>
      </c>
      <c r="G42" s="37" t="s">
        <v>641</v>
      </c>
      <c r="H42" s="37" t="s">
        <v>594</v>
      </c>
      <c r="I42" s="37">
        <v>0</v>
      </c>
      <c r="J42" s="37">
        <v>2</v>
      </c>
      <c r="K42" s="37">
        <v>0</v>
      </c>
      <c r="L42" s="37">
        <v>0</v>
      </c>
      <c r="M42" s="37">
        <v>0</v>
      </c>
      <c r="N42" s="37">
        <v>2</v>
      </c>
      <c r="O42" s="37">
        <v>2</v>
      </c>
      <c r="P42">
        <f>VLOOKUP($A42,'Item Detail'!$A$2:$G$90,7,0)</f>
        <v>2</v>
      </c>
      <c r="Q42" s="39" t="s">
        <v>739</v>
      </c>
      <c r="R42" s="39" t="s">
        <v>727</v>
      </c>
      <c r="S42" s="39" t="s">
        <v>734</v>
      </c>
      <c r="T42" s="39" t="s">
        <v>729</v>
      </c>
      <c r="U42" s="39" t="s">
        <v>729</v>
      </c>
      <c r="V42" s="39" t="s">
        <v>731</v>
      </c>
      <c r="W42" s="39" t="s">
        <v>731</v>
      </c>
      <c r="X42" s="39" t="s">
        <v>731</v>
      </c>
      <c r="Y42" s="39" t="s">
        <v>731</v>
      </c>
      <c r="Z42" s="39" t="s">
        <v>731</v>
      </c>
      <c r="AA42" s="40" t="s">
        <v>753</v>
      </c>
    </row>
    <row r="43" spans="1:27" x14ac:dyDescent="0.3">
      <c r="A43" s="37" t="s">
        <v>500</v>
      </c>
      <c r="B43" s="37" t="s">
        <v>604</v>
      </c>
      <c r="C43" s="37" t="s">
        <v>501</v>
      </c>
      <c r="D43" s="37" t="s">
        <v>502</v>
      </c>
      <c r="E43" s="37" t="s">
        <v>503</v>
      </c>
      <c r="F43" s="37" t="s">
        <v>504</v>
      </c>
      <c r="G43" s="37" t="s">
        <v>642</v>
      </c>
      <c r="H43" s="37" t="s">
        <v>589</v>
      </c>
      <c r="I43" s="37">
        <v>0</v>
      </c>
      <c r="J43" s="37">
        <v>0</v>
      </c>
      <c r="K43" s="37">
        <v>0</v>
      </c>
      <c r="L43" s="37">
        <v>0</v>
      </c>
      <c r="M43" s="37">
        <v>1</v>
      </c>
      <c r="N43" s="37">
        <v>1</v>
      </c>
      <c r="O43" s="37">
        <v>50</v>
      </c>
      <c r="P43">
        <f>VLOOKUP($A43,'Item Detail'!$A$2:$G$90,7,0)</f>
        <v>1</v>
      </c>
      <c r="Q43" s="39" t="s">
        <v>726</v>
      </c>
      <c r="R43" s="39" t="s">
        <v>727</v>
      </c>
      <c r="S43" s="39" t="s">
        <v>728</v>
      </c>
      <c r="T43" s="39" t="s">
        <v>729</v>
      </c>
      <c r="U43" s="39" t="s">
        <v>741</v>
      </c>
      <c r="V43" s="39" t="s">
        <v>732</v>
      </c>
      <c r="W43" s="39" t="s">
        <v>731</v>
      </c>
      <c r="X43" s="39" t="s">
        <v>731</v>
      </c>
      <c r="Y43" s="39" t="s">
        <v>731</v>
      </c>
      <c r="Z43" s="39" t="s">
        <v>731</v>
      </c>
      <c r="AA43" s="40" t="s">
        <v>751</v>
      </c>
    </row>
    <row r="44" spans="1:27" x14ac:dyDescent="0.3">
      <c r="A44" s="37" t="s">
        <v>411</v>
      </c>
      <c r="B44" s="37" t="s">
        <v>643</v>
      </c>
      <c r="C44" s="37" t="s">
        <v>412</v>
      </c>
      <c r="D44" s="37" t="s">
        <v>413</v>
      </c>
      <c r="E44" s="37" t="s">
        <v>210</v>
      </c>
      <c r="F44" s="37" t="s">
        <v>644</v>
      </c>
      <c r="G44" s="37" t="s">
        <v>645</v>
      </c>
      <c r="H44" s="37" t="s">
        <v>595</v>
      </c>
      <c r="I44" s="37">
        <v>0</v>
      </c>
      <c r="J44" s="37">
        <v>1</v>
      </c>
      <c r="K44" s="37">
        <v>0</v>
      </c>
      <c r="L44" s="37">
        <v>0</v>
      </c>
      <c r="M44" s="37">
        <v>0</v>
      </c>
      <c r="N44" s="37">
        <v>1</v>
      </c>
      <c r="O44" s="37">
        <v>30</v>
      </c>
      <c r="P44">
        <f>VLOOKUP($A44,'Item Detail'!$A$2:$G$90,7,0)</f>
        <v>1</v>
      </c>
      <c r="Q44" s="39" t="s">
        <v>747</v>
      </c>
      <c r="R44" s="39" t="s">
        <v>727</v>
      </c>
      <c r="S44" s="39" t="s">
        <v>728</v>
      </c>
      <c r="T44" s="39" t="s">
        <v>729</v>
      </c>
      <c r="U44" s="39" t="s">
        <v>729</v>
      </c>
      <c r="V44" s="39" t="s">
        <v>732</v>
      </c>
      <c r="W44" s="39" t="s">
        <v>732</v>
      </c>
      <c r="X44" s="39" t="s">
        <v>732</v>
      </c>
      <c r="Y44" s="39" t="s">
        <v>732</v>
      </c>
      <c r="Z44" s="39" t="s">
        <v>732</v>
      </c>
      <c r="AA44" s="40" t="s">
        <v>752</v>
      </c>
    </row>
    <row r="45" spans="1:27" x14ac:dyDescent="0.3">
      <c r="A45" s="37" t="s">
        <v>515</v>
      </c>
      <c r="B45" s="37" t="s">
        <v>604</v>
      </c>
      <c r="C45" s="37" t="s">
        <v>516</v>
      </c>
      <c r="D45" s="37" t="s">
        <v>517</v>
      </c>
      <c r="E45" s="37" t="s">
        <v>518</v>
      </c>
      <c r="F45" s="37" t="s">
        <v>646</v>
      </c>
      <c r="G45" s="37" t="s">
        <v>647</v>
      </c>
      <c r="H45" s="37" t="s">
        <v>595</v>
      </c>
      <c r="I45" s="37">
        <v>1</v>
      </c>
      <c r="J45" s="37">
        <v>0</v>
      </c>
      <c r="K45" s="37">
        <v>0</v>
      </c>
      <c r="L45" s="37">
        <v>0</v>
      </c>
      <c r="M45" s="37">
        <v>0</v>
      </c>
      <c r="N45" s="37">
        <v>1</v>
      </c>
      <c r="O45" s="37">
        <v>20</v>
      </c>
      <c r="P45">
        <f>VLOOKUP($A45,'Item Detail'!$A$2:$G$90,7,0)</f>
        <v>1</v>
      </c>
      <c r="Q45" s="39" t="s">
        <v>726</v>
      </c>
      <c r="R45" s="39" t="s">
        <v>162</v>
      </c>
      <c r="S45" s="39" t="s">
        <v>728</v>
      </c>
      <c r="T45" s="39" t="s">
        <v>729</v>
      </c>
      <c r="U45" s="39" t="s">
        <v>741</v>
      </c>
      <c r="V45" s="39" t="s">
        <v>731</v>
      </c>
      <c r="W45" s="39" t="s">
        <v>731</v>
      </c>
      <c r="X45" s="39" t="s">
        <v>731</v>
      </c>
      <c r="Y45" s="39" t="s">
        <v>731</v>
      </c>
      <c r="Z45" s="39" t="s">
        <v>731</v>
      </c>
      <c r="AA45" s="40" t="s">
        <v>750</v>
      </c>
    </row>
    <row r="46" spans="1:27" x14ac:dyDescent="0.3">
      <c r="A46" s="37" t="s">
        <v>448</v>
      </c>
      <c r="B46" s="37" t="s">
        <v>623</v>
      </c>
      <c r="C46" s="37" t="s">
        <v>340</v>
      </c>
      <c r="D46" s="37" t="s">
        <v>449</v>
      </c>
      <c r="E46" s="37" t="s">
        <v>210</v>
      </c>
      <c r="F46" s="37" t="s">
        <v>134</v>
      </c>
      <c r="G46" s="37" t="s">
        <v>648</v>
      </c>
      <c r="H46" s="37" t="s">
        <v>588</v>
      </c>
      <c r="I46" s="37">
        <v>1</v>
      </c>
      <c r="J46" s="37">
        <v>0</v>
      </c>
      <c r="K46" s="37">
        <v>0</v>
      </c>
      <c r="L46" s="37">
        <v>0</v>
      </c>
      <c r="M46" s="37">
        <v>0</v>
      </c>
      <c r="N46" s="37">
        <v>1</v>
      </c>
      <c r="O46" s="37">
        <v>12</v>
      </c>
      <c r="P46">
        <f>VLOOKUP($A46,'Item Detail'!$A$2:$G$90,7,0)</f>
        <v>1</v>
      </c>
      <c r="Q46" s="39" t="s">
        <v>735</v>
      </c>
      <c r="R46" s="39" t="s">
        <v>727</v>
      </c>
      <c r="S46" s="39" t="s">
        <v>728</v>
      </c>
      <c r="T46" s="39" t="s">
        <v>729</v>
      </c>
      <c r="U46" s="39" t="s">
        <v>729</v>
      </c>
      <c r="V46" s="39" t="s">
        <v>732</v>
      </c>
      <c r="W46" s="39" t="s">
        <v>731</v>
      </c>
      <c r="X46" s="39" t="s">
        <v>731</v>
      </c>
      <c r="Y46" s="39" t="s">
        <v>731</v>
      </c>
      <c r="Z46" s="39" t="s">
        <v>731</v>
      </c>
      <c r="AA46" s="40" t="s">
        <v>752</v>
      </c>
    </row>
    <row r="47" spans="1:27" x14ac:dyDescent="0.3">
      <c r="A47" s="37" t="s">
        <v>525</v>
      </c>
      <c r="B47" s="37" t="s">
        <v>649</v>
      </c>
      <c r="C47" s="37" t="s">
        <v>526</v>
      </c>
      <c r="D47" s="37" t="s">
        <v>221</v>
      </c>
      <c r="E47" s="37" t="s">
        <v>527</v>
      </c>
      <c r="F47" s="37" t="s">
        <v>528</v>
      </c>
      <c r="G47" s="37" t="s">
        <v>650</v>
      </c>
      <c r="H47" s="37" t="s">
        <v>595</v>
      </c>
      <c r="I47" s="37">
        <v>0</v>
      </c>
      <c r="J47" s="37">
        <v>0</v>
      </c>
      <c r="K47" s="37">
        <v>0</v>
      </c>
      <c r="L47" s="37">
        <v>0</v>
      </c>
      <c r="M47" s="37">
        <v>1</v>
      </c>
      <c r="N47" s="37">
        <v>1</v>
      </c>
      <c r="O47" s="37">
        <v>12</v>
      </c>
      <c r="P47">
        <f>VLOOKUP($A47,'Item Detail'!$A$2:$G$90,7,0)</f>
        <v>1</v>
      </c>
      <c r="Q47" s="39" t="s">
        <v>735</v>
      </c>
      <c r="R47" s="39" t="s">
        <v>727</v>
      </c>
      <c r="S47" s="39" t="s">
        <v>728</v>
      </c>
      <c r="T47" s="39" t="s">
        <v>729</v>
      </c>
      <c r="U47" s="39" t="s">
        <v>741</v>
      </c>
      <c r="V47" s="39" t="s">
        <v>732</v>
      </c>
      <c r="W47" s="39" t="s">
        <v>732</v>
      </c>
      <c r="X47" s="39" t="s">
        <v>732</v>
      </c>
      <c r="Y47" s="39" t="s">
        <v>732</v>
      </c>
      <c r="Z47" s="39" t="s">
        <v>732</v>
      </c>
      <c r="AA47" s="40" t="s">
        <v>752</v>
      </c>
    </row>
    <row r="48" spans="1:27" x14ac:dyDescent="0.3">
      <c r="A48" s="37" t="s">
        <v>431</v>
      </c>
      <c r="B48" s="37" t="s">
        <v>602</v>
      </c>
      <c r="C48" s="37" t="s">
        <v>432</v>
      </c>
      <c r="D48" s="37" t="s">
        <v>390</v>
      </c>
      <c r="E48" s="37" t="s">
        <v>233</v>
      </c>
      <c r="F48" s="37" t="s">
        <v>433</v>
      </c>
      <c r="G48" s="37" t="s">
        <v>651</v>
      </c>
      <c r="H48" s="37" t="s">
        <v>595</v>
      </c>
      <c r="I48" s="37">
        <v>0</v>
      </c>
      <c r="J48" s="37">
        <v>1</v>
      </c>
      <c r="K48" s="37">
        <v>0</v>
      </c>
      <c r="L48" s="37">
        <v>0</v>
      </c>
      <c r="M48" s="37">
        <v>0</v>
      </c>
      <c r="N48" s="37">
        <v>1</v>
      </c>
      <c r="O48" s="37">
        <v>10</v>
      </c>
      <c r="P48">
        <f>VLOOKUP($A48,'Item Detail'!$A$2:$G$90,7,0)</f>
        <v>1</v>
      </c>
      <c r="Q48" s="39" t="s">
        <v>726</v>
      </c>
      <c r="R48" s="39" t="s">
        <v>727</v>
      </c>
      <c r="S48" s="39" t="s">
        <v>728</v>
      </c>
      <c r="T48" s="39" t="s">
        <v>729</v>
      </c>
      <c r="U48" s="39" t="s">
        <v>730</v>
      </c>
      <c r="V48" s="39" t="s">
        <v>731</v>
      </c>
      <c r="W48" s="39" t="s">
        <v>732</v>
      </c>
      <c r="X48" s="39" t="s">
        <v>732</v>
      </c>
      <c r="Y48" s="39" t="s">
        <v>731</v>
      </c>
      <c r="Z48" s="39" t="s">
        <v>731</v>
      </c>
      <c r="AA48" s="40" t="s">
        <v>752</v>
      </c>
    </row>
    <row r="49" spans="1:27" x14ac:dyDescent="0.3">
      <c r="A49" s="37" t="s">
        <v>63</v>
      </c>
      <c r="B49" s="37" t="s">
        <v>586</v>
      </c>
      <c r="C49" s="37" t="s">
        <v>511</v>
      </c>
      <c r="D49" s="37" t="s">
        <v>512</v>
      </c>
      <c r="E49" s="37" t="s">
        <v>513</v>
      </c>
      <c r="F49" s="37" t="s">
        <v>58</v>
      </c>
      <c r="G49" s="37" t="s">
        <v>652</v>
      </c>
      <c r="H49" s="37" t="s">
        <v>594</v>
      </c>
      <c r="I49" s="37">
        <v>0</v>
      </c>
      <c r="J49" s="37">
        <v>0</v>
      </c>
      <c r="K49" s="37">
        <v>1</v>
      </c>
      <c r="L49" s="37">
        <v>0</v>
      </c>
      <c r="M49" s="37">
        <v>0</v>
      </c>
      <c r="N49" s="37">
        <v>1</v>
      </c>
      <c r="O49" s="37">
        <v>8</v>
      </c>
      <c r="P49">
        <f>VLOOKUP($A49,'Item Detail'!$A$2:$G$90,7,0)</f>
        <v>1</v>
      </c>
      <c r="Q49" s="39" t="s">
        <v>733</v>
      </c>
      <c r="R49" s="39" t="s">
        <v>727</v>
      </c>
      <c r="S49" s="39" t="s">
        <v>734</v>
      </c>
      <c r="T49" s="39" t="s">
        <v>729</v>
      </c>
      <c r="U49" s="39" t="s">
        <v>730</v>
      </c>
      <c r="V49" s="39" t="s">
        <v>731</v>
      </c>
      <c r="W49" s="39" t="s">
        <v>731</v>
      </c>
      <c r="X49" s="39" t="s">
        <v>731</v>
      </c>
      <c r="Y49" s="39" t="s">
        <v>731</v>
      </c>
      <c r="Z49" s="39" t="s">
        <v>731</v>
      </c>
      <c r="AA49" s="40" t="s">
        <v>753</v>
      </c>
    </row>
    <row r="50" spans="1:27" x14ac:dyDescent="0.3">
      <c r="A50" s="37" t="s">
        <v>539</v>
      </c>
      <c r="B50" s="37" t="s">
        <v>635</v>
      </c>
      <c r="C50" s="37" t="s">
        <v>540</v>
      </c>
      <c r="D50" s="37" t="s">
        <v>541</v>
      </c>
      <c r="E50" s="37" t="s">
        <v>210</v>
      </c>
      <c r="F50" s="37" t="s">
        <v>542</v>
      </c>
      <c r="G50" s="37" t="s">
        <v>653</v>
      </c>
      <c r="H50" s="37" t="s">
        <v>589</v>
      </c>
      <c r="I50" s="37">
        <v>0</v>
      </c>
      <c r="J50" s="37">
        <v>1</v>
      </c>
      <c r="K50" s="37">
        <v>0</v>
      </c>
      <c r="L50" s="37">
        <v>0</v>
      </c>
      <c r="M50" s="37">
        <v>0</v>
      </c>
      <c r="N50" s="37">
        <v>1</v>
      </c>
      <c r="O50" s="37">
        <v>8</v>
      </c>
      <c r="P50">
        <f>VLOOKUP($A50,'Item Detail'!$A$2:$G$90,7,0)</f>
        <v>1</v>
      </c>
      <c r="Q50" s="39" t="s">
        <v>739</v>
      </c>
      <c r="R50" s="39" t="s">
        <v>727</v>
      </c>
      <c r="S50" s="39" t="s">
        <v>734</v>
      </c>
      <c r="T50" s="39" t="s">
        <v>729</v>
      </c>
      <c r="U50" s="39" t="s">
        <v>729</v>
      </c>
      <c r="V50" s="39" t="s">
        <v>731</v>
      </c>
      <c r="W50" s="39" t="s">
        <v>731</v>
      </c>
      <c r="X50" s="39" t="s">
        <v>731</v>
      </c>
      <c r="Y50" s="39" t="s">
        <v>731</v>
      </c>
      <c r="Z50" s="39" t="s">
        <v>731</v>
      </c>
      <c r="AA50" s="40" t="s">
        <v>753</v>
      </c>
    </row>
    <row r="51" spans="1:27" x14ac:dyDescent="0.3">
      <c r="A51" s="37" t="s">
        <v>181</v>
      </c>
      <c r="B51" s="37" t="s">
        <v>654</v>
      </c>
      <c r="C51" s="37" t="s">
        <v>429</v>
      </c>
      <c r="D51" s="37" t="s">
        <v>277</v>
      </c>
      <c r="E51" s="37" t="s">
        <v>210</v>
      </c>
      <c r="F51" s="37" t="s">
        <v>174</v>
      </c>
      <c r="G51" s="37" t="s">
        <v>655</v>
      </c>
      <c r="H51" s="37" t="s">
        <v>611</v>
      </c>
      <c r="I51" s="37">
        <v>0</v>
      </c>
      <c r="J51" s="37">
        <v>0</v>
      </c>
      <c r="K51" s="37">
        <v>0</v>
      </c>
      <c r="L51" s="37">
        <v>0</v>
      </c>
      <c r="M51" s="37">
        <v>1</v>
      </c>
      <c r="N51" s="37">
        <v>1</v>
      </c>
      <c r="O51" s="37">
        <v>6</v>
      </c>
      <c r="P51">
        <f>VLOOKUP($A51,'Item Detail'!$A$2:$G$90,7,0)</f>
        <v>1</v>
      </c>
      <c r="Q51" s="39" t="s">
        <v>743</v>
      </c>
      <c r="R51" s="39" t="s">
        <v>727</v>
      </c>
      <c r="S51" s="39" t="s">
        <v>162</v>
      </c>
      <c r="T51" s="39" t="s">
        <v>729</v>
      </c>
      <c r="U51" s="39" t="s">
        <v>729</v>
      </c>
      <c r="V51" s="39" t="s">
        <v>731</v>
      </c>
      <c r="W51" s="39" t="s">
        <v>731</v>
      </c>
      <c r="X51" s="39" t="s">
        <v>731</v>
      </c>
      <c r="Y51" s="39" t="s">
        <v>731</v>
      </c>
      <c r="Z51" s="39" t="s">
        <v>731</v>
      </c>
      <c r="AA51" s="40" t="s">
        <v>753</v>
      </c>
    </row>
    <row r="52" spans="1:27" x14ac:dyDescent="0.3">
      <c r="A52" s="37" t="s">
        <v>443</v>
      </c>
      <c r="B52" s="37" t="s">
        <v>626</v>
      </c>
      <c r="C52" s="37" t="s">
        <v>444</v>
      </c>
      <c r="D52" s="37" t="s">
        <v>445</v>
      </c>
      <c r="E52" s="37" t="s">
        <v>446</v>
      </c>
      <c r="F52" s="37" t="s">
        <v>286</v>
      </c>
      <c r="G52" s="37" t="s">
        <v>656</v>
      </c>
      <c r="H52" s="37" t="s">
        <v>595</v>
      </c>
      <c r="I52" s="37">
        <v>0</v>
      </c>
      <c r="J52" s="37">
        <v>1</v>
      </c>
      <c r="K52" s="37">
        <v>0</v>
      </c>
      <c r="L52" s="37">
        <v>0</v>
      </c>
      <c r="M52" s="37">
        <v>0</v>
      </c>
      <c r="N52" s="37">
        <v>1</v>
      </c>
      <c r="O52" s="37">
        <v>6</v>
      </c>
      <c r="P52">
        <f>VLOOKUP($A52,'Item Detail'!$A$2:$G$90,7,0)</f>
        <v>1</v>
      </c>
      <c r="Q52" s="39" t="s">
        <v>735</v>
      </c>
      <c r="R52" s="39" t="s">
        <v>727</v>
      </c>
      <c r="S52" s="39" t="s">
        <v>728</v>
      </c>
      <c r="T52" s="39" t="s">
        <v>729</v>
      </c>
      <c r="U52" s="39" t="s">
        <v>738</v>
      </c>
      <c r="V52" s="39" t="s">
        <v>732</v>
      </c>
      <c r="W52" s="39" t="s">
        <v>732</v>
      </c>
      <c r="X52" s="39" t="s">
        <v>732</v>
      </c>
      <c r="Y52" s="39" t="s">
        <v>732</v>
      </c>
      <c r="Z52" s="39" t="s">
        <v>732</v>
      </c>
      <c r="AA52" s="40" t="s">
        <v>752</v>
      </c>
    </row>
    <row r="53" spans="1:27" x14ac:dyDescent="0.3">
      <c r="A53" s="37" t="s">
        <v>530</v>
      </c>
      <c r="B53" s="37" t="s">
        <v>657</v>
      </c>
      <c r="C53" s="37" t="s">
        <v>531</v>
      </c>
      <c r="D53" s="37" t="s">
        <v>209</v>
      </c>
      <c r="E53" s="37" t="s">
        <v>210</v>
      </c>
      <c r="F53" s="37" t="s">
        <v>137</v>
      </c>
      <c r="G53" s="37" t="s">
        <v>658</v>
      </c>
      <c r="H53" s="37" t="s">
        <v>589</v>
      </c>
      <c r="I53" s="37">
        <v>0</v>
      </c>
      <c r="J53" s="37">
        <v>1</v>
      </c>
      <c r="K53" s="37">
        <v>0</v>
      </c>
      <c r="L53" s="37">
        <v>0</v>
      </c>
      <c r="M53" s="37">
        <v>0</v>
      </c>
      <c r="N53" s="37">
        <v>1</v>
      </c>
      <c r="O53" s="37">
        <v>4</v>
      </c>
      <c r="P53">
        <f>VLOOKUP($A53,'Item Detail'!$A$2:$G$90,7,0)</f>
        <v>1</v>
      </c>
      <c r="Q53" s="39" t="s">
        <v>735</v>
      </c>
      <c r="R53" s="39" t="s">
        <v>727</v>
      </c>
      <c r="S53" s="39" t="s">
        <v>728</v>
      </c>
      <c r="T53" s="39" t="s">
        <v>729</v>
      </c>
      <c r="U53" s="39" t="s">
        <v>729</v>
      </c>
      <c r="V53" s="39" t="s">
        <v>732</v>
      </c>
      <c r="W53" s="39" t="s">
        <v>731</v>
      </c>
      <c r="X53" s="39" t="s">
        <v>732</v>
      </c>
      <c r="Y53" s="39" t="s">
        <v>731</v>
      </c>
      <c r="Z53" s="39" t="s">
        <v>731</v>
      </c>
      <c r="AA53" s="40" t="s">
        <v>751</v>
      </c>
    </row>
    <row r="54" spans="1:27" x14ac:dyDescent="0.3">
      <c r="A54" s="37" t="s">
        <v>451</v>
      </c>
      <c r="B54" s="37" t="s">
        <v>586</v>
      </c>
      <c r="C54" s="37" t="s">
        <v>348</v>
      </c>
      <c r="D54" s="37" t="s">
        <v>452</v>
      </c>
      <c r="E54" s="37" t="s">
        <v>453</v>
      </c>
      <c r="F54" s="37" t="s">
        <v>58</v>
      </c>
      <c r="G54" s="37" t="s">
        <v>659</v>
      </c>
      <c r="H54" s="37" t="s">
        <v>589</v>
      </c>
      <c r="I54" s="37">
        <v>0</v>
      </c>
      <c r="J54" s="37">
        <v>0</v>
      </c>
      <c r="K54" s="37">
        <v>1</v>
      </c>
      <c r="L54" s="37">
        <v>0</v>
      </c>
      <c r="M54" s="37">
        <v>0</v>
      </c>
      <c r="N54" s="37">
        <v>1</v>
      </c>
      <c r="O54" s="37">
        <v>4</v>
      </c>
      <c r="P54">
        <f>VLOOKUP($A54,'Item Detail'!$A$2:$G$90,7,0)</f>
        <v>1</v>
      </c>
      <c r="Q54" s="39" t="s">
        <v>726</v>
      </c>
      <c r="R54" s="39" t="s">
        <v>727</v>
      </c>
      <c r="S54" s="39" t="s">
        <v>728</v>
      </c>
      <c r="T54" s="39" t="s">
        <v>729</v>
      </c>
      <c r="U54" s="39" t="s">
        <v>730</v>
      </c>
      <c r="V54" s="39" t="s">
        <v>731</v>
      </c>
      <c r="W54" s="39" t="s">
        <v>732</v>
      </c>
      <c r="X54" s="39" t="s">
        <v>731</v>
      </c>
      <c r="Y54" s="39" t="s">
        <v>731</v>
      </c>
      <c r="Z54" s="39" t="s">
        <v>731</v>
      </c>
      <c r="AA54" s="40" t="s">
        <v>751</v>
      </c>
    </row>
    <row r="55" spans="1:27" x14ac:dyDescent="0.3">
      <c r="A55" s="37" t="s">
        <v>352</v>
      </c>
      <c r="B55" s="37" t="s">
        <v>660</v>
      </c>
      <c r="C55" s="37" t="s">
        <v>353</v>
      </c>
      <c r="D55" s="37" t="s">
        <v>354</v>
      </c>
      <c r="E55" s="37" t="s">
        <v>210</v>
      </c>
      <c r="F55" s="37" t="s">
        <v>661</v>
      </c>
      <c r="G55" s="37" t="s">
        <v>662</v>
      </c>
      <c r="H55" s="37" t="s">
        <v>589</v>
      </c>
      <c r="I55" s="37">
        <v>0</v>
      </c>
      <c r="J55" s="37">
        <v>1</v>
      </c>
      <c r="K55" s="37">
        <v>0</v>
      </c>
      <c r="L55" s="37">
        <v>0</v>
      </c>
      <c r="M55" s="37">
        <v>0</v>
      </c>
      <c r="N55" s="37">
        <v>1</v>
      </c>
      <c r="O55" s="37">
        <v>3</v>
      </c>
      <c r="P55">
        <f>VLOOKUP($A55,'Item Detail'!$A$2:$G$90,7,0)</f>
        <v>1</v>
      </c>
      <c r="Q55" s="39" t="s">
        <v>748</v>
      </c>
      <c r="R55" s="39" t="s">
        <v>727</v>
      </c>
      <c r="S55" s="39" t="s">
        <v>728</v>
      </c>
      <c r="T55" s="39" t="s">
        <v>729</v>
      </c>
      <c r="U55" s="39" t="s">
        <v>729</v>
      </c>
      <c r="V55" s="39" t="s">
        <v>732</v>
      </c>
      <c r="W55" s="39" t="s">
        <v>731</v>
      </c>
      <c r="X55" s="39" t="s">
        <v>732</v>
      </c>
      <c r="Y55" s="39" t="s">
        <v>731</v>
      </c>
      <c r="Z55" s="39" t="s">
        <v>732</v>
      </c>
      <c r="AA55" s="40" t="s">
        <v>751</v>
      </c>
    </row>
    <row r="56" spans="1:27" x14ac:dyDescent="0.3">
      <c r="A56" s="37" t="s">
        <v>556</v>
      </c>
      <c r="B56" s="37" t="s">
        <v>657</v>
      </c>
      <c r="C56" s="37" t="s">
        <v>557</v>
      </c>
      <c r="D56" s="37" t="s">
        <v>558</v>
      </c>
      <c r="E56" s="37" t="s">
        <v>210</v>
      </c>
      <c r="F56" s="37" t="s">
        <v>137</v>
      </c>
      <c r="G56" s="37" t="s">
        <v>663</v>
      </c>
      <c r="H56" s="37" t="s">
        <v>595</v>
      </c>
      <c r="I56" s="37">
        <v>0</v>
      </c>
      <c r="J56" s="37">
        <v>0</v>
      </c>
      <c r="K56" s="37">
        <v>1</v>
      </c>
      <c r="L56" s="37">
        <v>0</v>
      </c>
      <c r="M56" s="37">
        <v>0</v>
      </c>
      <c r="N56" s="37">
        <v>1</v>
      </c>
      <c r="O56" s="37">
        <v>3</v>
      </c>
      <c r="P56">
        <f>VLOOKUP($A56,'Item Detail'!$A$2:$G$90,7,0)</f>
        <v>1</v>
      </c>
      <c r="Q56" s="39" t="s">
        <v>735</v>
      </c>
      <c r="R56" s="39" t="s">
        <v>727</v>
      </c>
      <c r="S56" s="39" t="s">
        <v>728</v>
      </c>
      <c r="T56" s="39" t="s">
        <v>729</v>
      </c>
      <c r="U56" s="39" t="s">
        <v>729</v>
      </c>
      <c r="V56" s="39" t="s">
        <v>732</v>
      </c>
      <c r="W56" s="39" t="s">
        <v>732</v>
      </c>
      <c r="X56" s="39" t="s">
        <v>732</v>
      </c>
      <c r="Y56" s="39" t="s">
        <v>732</v>
      </c>
      <c r="Z56" s="39" t="s">
        <v>732</v>
      </c>
      <c r="AA56" s="40" t="s">
        <v>752</v>
      </c>
    </row>
    <row r="57" spans="1:27" x14ac:dyDescent="0.3">
      <c r="A57" s="37" t="s">
        <v>365</v>
      </c>
      <c r="B57" s="37" t="s">
        <v>586</v>
      </c>
      <c r="C57" s="37" t="s">
        <v>203</v>
      </c>
      <c r="D57" s="37" t="s">
        <v>204</v>
      </c>
      <c r="E57" s="37" t="s">
        <v>366</v>
      </c>
      <c r="F57" s="37" t="s">
        <v>58</v>
      </c>
      <c r="G57" s="37" t="s">
        <v>664</v>
      </c>
      <c r="H57" s="37" t="s">
        <v>588</v>
      </c>
      <c r="I57" s="37">
        <v>0</v>
      </c>
      <c r="J57" s="37">
        <v>1</v>
      </c>
      <c r="K57" s="37">
        <v>0</v>
      </c>
      <c r="L57" s="37">
        <v>0</v>
      </c>
      <c r="M57" s="37">
        <v>0</v>
      </c>
      <c r="N57" s="37">
        <v>1</v>
      </c>
      <c r="O57" s="37">
        <v>3</v>
      </c>
      <c r="P57">
        <f>VLOOKUP($A57,'Item Detail'!$A$2:$G$90,7,0)</f>
        <v>1</v>
      </c>
      <c r="Q57" s="39" t="s">
        <v>726</v>
      </c>
      <c r="R57" s="39" t="s">
        <v>727</v>
      </c>
      <c r="S57" s="39" t="s">
        <v>728</v>
      </c>
      <c r="T57" s="39" t="s">
        <v>729</v>
      </c>
      <c r="U57" s="39" t="s">
        <v>730</v>
      </c>
      <c r="V57" s="39" t="s">
        <v>731</v>
      </c>
      <c r="W57" s="39" t="s">
        <v>732</v>
      </c>
      <c r="X57" s="39" t="s">
        <v>731</v>
      </c>
      <c r="Y57" s="39" t="s">
        <v>731</v>
      </c>
      <c r="Z57" s="39" t="s">
        <v>731</v>
      </c>
      <c r="AA57" s="40" t="s">
        <v>752</v>
      </c>
    </row>
    <row r="58" spans="1:27" x14ac:dyDescent="0.3">
      <c r="A58" s="37" t="s">
        <v>67</v>
      </c>
      <c r="B58" s="37" t="s">
        <v>586</v>
      </c>
      <c r="C58" s="37" t="s">
        <v>348</v>
      </c>
      <c r="D58" s="37" t="s">
        <v>349</v>
      </c>
      <c r="E58" s="37" t="s">
        <v>350</v>
      </c>
      <c r="F58" s="37" t="s">
        <v>58</v>
      </c>
      <c r="G58" s="37" t="s">
        <v>665</v>
      </c>
      <c r="H58" s="37" t="s">
        <v>594</v>
      </c>
      <c r="I58" s="37">
        <v>0</v>
      </c>
      <c r="J58" s="37">
        <v>0</v>
      </c>
      <c r="K58" s="37">
        <v>1</v>
      </c>
      <c r="L58" s="37">
        <v>0</v>
      </c>
      <c r="M58" s="37">
        <v>0</v>
      </c>
      <c r="N58" s="37">
        <v>1</v>
      </c>
      <c r="O58" s="37">
        <v>3</v>
      </c>
      <c r="P58">
        <f>VLOOKUP($A58,'Item Detail'!$A$2:$G$90,7,0)</f>
        <v>1</v>
      </c>
      <c r="Q58" s="39" t="s">
        <v>733</v>
      </c>
      <c r="R58" s="39" t="s">
        <v>727</v>
      </c>
      <c r="S58" s="39" t="s">
        <v>734</v>
      </c>
      <c r="T58" s="39" t="s">
        <v>729</v>
      </c>
      <c r="U58" s="39" t="s">
        <v>730</v>
      </c>
      <c r="V58" s="39" t="s">
        <v>731</v>
      </c>
      <c r="W58" s="39" t="s">
        <v>731</v>
      </c>
      <c r="X58" s="39" t="s">
        <v>731</v>
      </c>
      <c r="Y58" s="39" t="s">
        <v>731</v>
      </c>
      <c r="Z58" s="39" t="s">
        <v>731</v>
      </c>
      <c r="AA58" s="40" t="s">
        <v>753</v>
      </c>
    </row>
    <row r="59" spans="1:27" x14ac:dyDescent="0.3">
      <c r="A59" s="37" t="s">
        <v>416</v>
      </c>
      <c r="B59" s="37" t="s">
        <v>586</v>
      </c>
      <c r="C59" s="37" t="s">
        <v>417</v>
      </c>
      <c r="D59" s="37" t="s">
        <v>418</v>
      </c>
      <c r="E59" s="37" t="s">
        <v>310</v>
      </c>
      <c r="F59" s="37" t="s">
        <v>58</v>
      </c>
      <c r="G59" s="37" t="s">
        <v>666</v>
      </c>
      <c r="H59" s="37" t="s">
        <v>589</v>
      </c>
      <c r="I59" s="37">
        <v>1</v>
      </c>
      <c r="J59" s="37">
        <v>0</v>
      </c>
      <c r="K59" s="37">
        <v>0</v>
      </c>
      <c r="L59" s="37">
        <v>0</v>
      </c>
      <c r="M59" s="37">
        <v>0</v>
      </c>
      <c r="N59" s="37">
        <v>1</v>
      </c>
      <c r="O59" s="37">
        <v>3</v>
      </c>
      <c r="P59">
        <f>VLOOKUP($A59,'Item Detail'!$A$2:$G$90,7,0)</f>
        <v>1</v>
      </c>
      <c r="Q59" s="39" t="s">
        <v>726</v>
      </c>
      <c r="R59" s="39" t="s">
        <v>727</v>
      </c>
      <c r="S59" s="39" t="s">
        <v>728</v>
      </c>
      <c r="T59" s="39" t="s">
        <v>729</v>
      </c>
      <c r="U59" s="39" t="s">
        <v>730</v>
      </c>
      <c r="V59" s="39" t="s">
        <v>731</v>
      </c>
      <c r="W59" s="39" t="s">
        <v>732</v>
      </c>
      <c r="X59" s="39" t="s">
        <v>731</v>
      </c>
      <c r="Y59" s="39" t="s">
        <v>731</v>
      </c>
      <c r="Z59" s="39" t="s">
        <v>731</v>
      </c>
      <c r="AA59" s="40" t="s">
        <v>751</v>
      </c>
    </row>
    <row r="60" spans="1:27" x14ac:dyDescent="0.3">
      <c r="A60" s="37" t="s">
        <v>548</v>
      </c>
      <c r="B60" s="37" t="s">
        <v>586</v>
      </c>
      <c r="C60" s="37" t="s">
        <v>348</v>
      </c>
      <c r="D60" s="37" t="s">
        <v>549</v>
      </c>
      <c r="E60" s="37" t="s">
        <v>274</v>
      </c>
      <c r="F60" s="37" t="s">
        <v>58</v>
      </c>
      <c r="G60" s="37" t="s">
        <v>667</v>
      </c>
      <c r="H60" s="37" t="s">
        <v>588</v>
      </c>
      <c r="I60" s="37">
        <v>0</v>
      </c>
      <c r="J60" s="37">
        <v>1</v>
      </c>
      <c r="K60" s="37">
        <v>0</v>
      </c>
      <c r="L60" s="37">
        <v>0</v>
      </c>
      <c r="M60" s="37">
        <v>0</v>
      </c>
      <c r="N60" s="37">
        <v>1</v>
      </c>
      <c r="O60" s="37">
        <v>3</v>
      </c>
      <c r="P60">
        <f>VLOOKUP($A60,'Item Detail'!$A$2:$G$90,7,0)</f>
        <v>1</v>
      </c>
      <c r="Q60" s="39" t="s">
        <v>726</v>
      </c>
      <c r="R60" s="39" t="s">
        <v>727</v>
      </c>
      <c r="S60" s="39" t="s">
        <v>728</v>
      </c>
      <c r="T60" s="39" t="s">
        <v>729</v>
      </c>
      <c r="U60" s="39" t="s">
        <v>730</v>
      </c>
      <c r="V60" s="39" t="s">
        <v>731</v>
      </c>
      <c r="W60" s="39" t="s">
        <v>732</v>
      </c>
      <c r="X60" s="39" t="s">
        <v>731</v>
      </c>
      <c r="Y60" s="39" t="s">
        <v>731</v>
      </c>
      <c r="Z60" s="39" t="s">
        <v>731</v>
      </c>
      <c r="AA60" s="40" t="s">
        <v>752</v>
      </c>
    </row>
    <row r="61" spans="1:27" x14ac:dyDescent="0.3">
      <c r="A61" s="37" t="s">
        <v>47</v>
      </c>
      <c r="B61" s="37" t="s">
        <v>635</v>
      </c>
      <c r="C61" s="37" t="s">
        <v>360</v>
      </c>
      <c r="D61" s="37" t="s">
        <v>361</v>
      </c>
      <c r="E61" s="37" t="s">
        <v>210</v>
      </c>
      <c r="F61" s="37" t="s">
        <v>51</v>
      </c>
      <c r="G61" s="37" t="s">
        <v>668</v>
      </c>
      <c r="H61" s="37" t="s">
        <v>594</v>
      </c>
      <c r="I61" s="37">
        <v>0</v>
      </c>
      <c r="J61" s="37">
        <v>1</v>
      </c>
      <c r="K61" s="37">
        <v>0</v>
      </c>
      <c r="L61" s="37">
        <v>0</v>
      </c>
      <c r="M61" s="37">
        <v>0</v>
      </c>
      <c r="N61" s="37">
        <v>1</v>
      </c>
      <c r="O61" s="37">
        <v>3</v>
      </c>
      <c r="P61">
        <f>VLOOKUP($A61,'Item Detail'!$A$2:$G$90,7,0)</f>
        <v>1</v>
      </c>
      <c r="Q61" s="39" t="s">
        <v>739</v>
      </c>
      <c r="R61" s="39" t="s">
        <v>727</v>
      </c>
      <c r="S61" s="39" t="s">
        <v>734</v>
      </c>
      <c r="T61" s="39" t="s">
        <v>729</v>
      </c>
      <c r="U61" s="39" t="s">
        <v>729</v>
      </c>
      <c r="V61" s="39" t="s">
        <v>731</v>
      </c>
      <c r="W61" s="39" t="s">
        <v>731</v>
      </c>
      <c r="X61" s="39" t="s">
        <v>731</v>
      </c>
      <c r="Y61" s="39" t="s">
        <v>731</v>
      </c>
      <c r="Z61" s="39" t="s">
        <v>731</v>
      </c>
      <c r="AA61" s="40" t="s">
        <v>753</v>
      </c>
    </row>
    <row r="62" spans="1:27" x14ac:dyDescent="0.3">
      <c r="A62" s="37" t="s">
        <v>52</v>
      </c>
      <c r="B62" s="37" t="s">
        <v>635</v>
      </c>
      <c r="C62" s="37" t="s">
        <v>423</v>
      </c>
      <c r="D62" s="37" t="s">
        <v>221</v>
      </c>
      <c r="E62" s="37" t="s">
        <v>210</v>
      </c>
      <c r="F62" s="37" t="s">
        <v>51</v>
      </c>
      <c r="G62" s="37" t="s">
        <v>669</v>
      </c>
      <c r="H62" s="37" t="s">
        <v>594</v>
      </c>
      <c r="I62" s="37">
        <v>0</v>
      </c>
      <c r="J62" s="37">
        <v>1</v>
      </c>
      <c r="K62" s="37">
        <v>0</v>
      </c>
      <c r="L62" s="37">
        <v>0</v>
      </c>
      <c r="M62" s="37">
        <v>0</v>
      </c>
      <c r="N62" s="37">
        <v>1</v>
      </c>
      <c r="O62" s="37">
        <v>3</v>
      </c>
      <c r="P62">
        <f>VLOOKUP($A62,'Item Detail'!$A$2:$G$90,7,0)</f>
        <v>1</v>
      </c>
      <c r="Q62" s="39" t="s">
        <v>739</v>
      </c>
      <c r="R62" s="39" t="s">
        <v>727</v>
      </c>
      <c r="S62" s="39" t="s">
        <v>734</v>
      </c>
      <c r="T62" s="39" t="s">
        <v>729</v>
      </c>
      <c r="U62" s="39" t="s">
        <v>729</v>
      </c>
      <c r="V62" s="39" t="s">
        <v>731</v>
      </c>
      <c r="W62" s="39" t="s">
        <v>731</v>
      </c>
      <c r="X62" s="39" t="s">
        <v>731</v>
      </c>
      <c r="Y62" s="39" t="s">
        <v>731</v>
      </c>
      <c r="Z62" s="39" t="s">
        <v>731</v>
      </c>
      <c r="AA62" s="40" t="s">
        <v>753</v>
      </c>
    </row>
    <row r="63" spans="1:27" x14ac:dyDescent="0.3">
      <c r="A63" s="37" t="s">
        <v>403</v>
      </c>
      <c r="B63" s="37" t="s">
        <v>623</v>
      </c>
      <c r="C63" s="37" t="s">
        <v>404</v>
      </c>
      <c r="D63" s="37" t="s">
        <v>405</v>
      </c>
      <c r="E63" s="37" t="s">
        <v>406</v>
      </c>
      <c r="F63" s="37" t="s">
        <v>670</v>
      </c>
      <c r="G63" s="37" t="s">
        <v>671</v>
      </c>
      <c r="H63" s="37" t="s">
        <v>588</v>
      </c>
      <c r="I63" s="37">
        <v>0</v>
      </c>
      <c r="J63" s="37">
        <v>1</v>
      </c>
      <c r="K63" s="37">
        <v>0</v>
      </c>
      <c r="L63" s="37">
        <v>0</v>
      </c>
      <c r="M63" s="37">
        <v>0</v>
      </c>
      <c r="N63" s="37">
        <v>1</v>
      </c>
      <c r="O63" s="37">
        <v>2</v>
      </c>
      <c r="P63">
        <f>VLOOKUP($A63,'Item Detail'!$A$2:$G$90,7,0)</f>
        <v>1</v>
      </c>
      <c r="Q63" s="39" t="s">
        <v>735</v>
      </c>
      <c r="R63" s="39" t="s">
        <v>745</v>
      </c>
      <c r="S63" s="39" t="s">
        <v>728</v>
      </c>
      <c r="T63" s="39" t="s">
        <v>736</v>
      </c>
      <c r="U63" s="39" t="s">
        <v>737</v>
      </c>
      <c r="V63" s="39" t="s">
        <v>732</v>
      </c>
      <c r="W63" s="39" t="s">
        <v>732</v>
      </c>
      <c r="X63" s="39" t="s">
        <v>732</v>
      </c>
      <c r="Y63" s="39" t="s">
        <v>732</v>
      </c>
      <c r="Z63" s="39" t="s">
        <v>732</v>
      </c>
      <c r="AA63" s="40" t="s">
        <v>752</v>
      </c>
    </row>
    <row r="64" spans="1:27" x14ac:dyDescent="0.3">
      <c r="A64" s="37" t="s">
        <v>171</v>
      </c>
      <c r="B64" s="37" t="s">
        <v>654</v>
      </c>
      <c r="C64" s="37" t="s">
        <v>533</v>
      </c>
      <c r="D64" s="37" t="s">
        <v>509</v>
      </c>
      <c r="E64" s="37" t="s">
        <v>210</v>
      </c>
      <c r="F64" s="37" t="s">
        <v>174</v>
      </c>
      <c r="G64" s="37" t="s">
        <v>672</v>
      </c>
      <c r="H64" s="37" t="s">
        <v>611</v>
      </c>
      <c r="I64" s="37">
        <v>1</v>
      </c>
      <c r="J64" s="37">
        <v>0</v>
      </c>
      <c r="K64" s="37">
        <v>0</v>
      </c>
      <c r="L64" s="37">
        <v>0</v>
      </c>
      <c r="M64" s="37">
        <v>0</v>
      </c>
      <c r="N64" s="37">
        <v>1</v>
      </c>
      <c r="O64" s="37">
        <v>2</v>
      </c>
      <c r="P64">
        <f>VLOOKUP($A64,'Item Detail'!$A$2:$G$90,7,0)</f>
        <v>1</v>
      </c>
      <c r="Q64" s="39" t="s">
        <v>743</v>
      </c>
      <c r="R64" s="39" t="s">
        <v>727</v>
      </c>
      <c r="S64" s="39" t="s">
        <v>162</v>
      </c>
      <c r="T64" s="39" t="s">
        <v>729</v>
      </c>
      <c r="U64" s="39" t="s">
        <v>729</v>
      </c>
      <c r="V64" s="39" t="s">
        <v>731</v>
      </c>
      <c r="W64" s="39" t="s">
        <v>731</v>
      </c>
      <c r="X64" s="39" t="s">
        <v>731</v>
      </c>
      <c r="Y64" s="39" t="s">
        <v>731</v>
      </c>
      <c r="Z64" s="39" t="s">
        <v>731</v>
      </c>
      <c r="AA64" s="40" t="s">
        <v>753</v>
      </c>
    </row>
    <row r="65" spans="1:27" x14ac:dyDescent="0.3">
      <c r="A65" s="37" t="s">
        <v>179</v>
      </c>
      <c r="B65" s="37" t="s">
        <v>654</v>
      </c>
      <c r="C65" s="37" t="s">
        <v>363</v>
      </c>
      <c r="D65" s="37" t="s">
        <v>277</v>
      </c>
      <c r="E65" s="37" t="s">
        <v>210</v>
      </c>
      <c r="F65" s="37" t="s">
        <v>174</v>
      </c>
      <c r="G65" s="37" t="s">
        <v>673</v>
      </c>
      <c r="H65" s="37" t="s">
        <v>611</v>
      </c>
      <c r="I65" s="37">
        <v>0</v>
      </c>
      <c r="J65" s="37">
        <v>1</v>
      </c>
      <c r="K65" s="37">
        <v>0</v>
      </c>
      <c r="L65" s="37">
        <v>0</v>
      </c>
      <c r="M65" s="37">
        <v>0</v>
      </c>
      <c r="N65" s="37">
        <v>1</v>
      </c>
      <c r="O65" s="37">
        <v>2</v>
      </c>
      <c r="P65">
        <f>VLOOKUP($A65,'Item Detail'!$A$2:$G$90,7,0)</f>
        <v>1</v>
      </c>
      <c r="Q65" s="39" t="s">
        <v>743</v>
      </c>
      <c r="R65" s="39" t="s">
        <v>727</v>
      </c>
      <c r="S65" s="39" t="s">
        <v>162</v>
      </c>
      <c r="T65" s="39" t="s">
        <v>729</v>
      </c>
      <c r="U65" s="39" t="s">
        <v>729</v>
      </c>
      <c r="V65" s="39" t="s">
        <v>731</v>
      </c>
      <c r="W65" s="39" t="s">
        <v>731</v>
      </c>
      <c r="X65" s="39" t="s">
        <v>731</v>
      </c>
      <c r="Y65" s="39" t="s">
        <v>731</v>
      </c>
      <c r="Z65" s="39" t="s">
        <v>731</v>
      </c>
      <c r="AA65" s="40" t="s">
        <v>753</v>
      </c>
    </row>
    <row r="66" spans="1:27" x14ac:dyDescent="0.3">
      <c r="A66" s="37" t="s">
        <v>108</v>
      </c>
      <c r="B66" s="37" t="s">
        <v>674</v>
      </c>
      <c r="C66" s="37" t="s">
        <v>373</v>
      </c>
      <c r="D66" s="37" t="s">
        <v>277</v>
      </c>
      <c r="E66" s="37" t="s">
        <v>331</v>
      </c>
      <c r="F66" s="37" t="s">
        <v>675</v>
      </c>
      <c r="G66" s="37" t="s">
        <v>676</v>
      </c>
      <c r="H66" s="37" t="s">
        <v>594</v>
      </c>
      <c r="I66" s="37">
        <v>0</v>
      </c>
      <c r="J66" s="37">
        <v>0</v>
      </c>
      <c r="K66" s="37">
        <v>0</v>
      </c>
      <c r="L66" s="37">
        <v>1</v>
      </c>
      <c r="M66" s="37">
        <v>0</v>
      </c>
      <c r="N66" s="37">
        <v>1</v>
      </c>
      <c r="O66" s="37">
        <v>2</v>
      </c>
      <c r="P66">
        <f>VLOOKUP($A66,'Item Detail'!$A$2:$G$90,7,0)</f>
        <v>1</v>
      </c>
      <c r="Q66" s="39" t="s">
        <v>739</v>
      </c>
      <c r="R66" s="39" t="s">
        <v>727</v>
      </c>
      <c r="S66" s="39" t="s">
        <v>734</v>
      </c>
      <c r="T66" s="39" t="s">
        <v>729</v>
      </c>
      <c r="U66" s="39" t="s">
        <v>729</v>
      </c>
      <c r="V66" s="39" t="s">
        <v>731</v>
      </c>
      <c r="W66" s="39" t="s">
        <v>731</v>
      </c>
      <c r="X66" s="39" t="s">
        <v>731</v>
      </c>
      <c r="Y66" s="39" t="s">
        <v>731</v>
      </c>
      <c r="Z66" s="39" t="s">
        <v>731</v>
      </c>
      <c r="AA66" s="40" t="s">
        <v>753</v>
      </c>
    </row>
    <row r="67" spans="1:27" x14ac:dyDescent="0.3">
      <c r="A67" s="37" t="s">
        <v>139</v>
      </c>
      <c r="B67" s="37" t="s">
        <v>635</v>
      </c>
      <c r="C67" s="37" t="s">
        <v>276</v>
      </c>
      <c r="D67" s="37" t="s">
        <v>509</v>
      </c>
      <c r="E67" s="37" t="s">
        <v>210</v>
      </c>
      <c r="F67" s="37" t="s">
        <v>137</v>
      </c>
      <c r="G67" s="37" t="s">
        <v>677</v>
      </c>
      <c r="H67" s="37" t="s">
        <v>594</v>
      </c>
      <c r="I67" s="37">
        <v>0</v>
      </c>
      <c r="J67" s="37">
        <v>1</v>
      </c>
      <c r="K67" s="37">
        <v>0</v>
      </c>
      <c r="L67" s="37">
        <v>0</v>
      </c>
      <c r="M67" s="37">
        <v>0</v>
      </c>
      <c r="N67" s="37">
        <v>1</v>
      </c>
      <c r="O67" s="37">
        <v>2</v>
      </c>
      <c r="P67">
        <f>VLOOKUP($A67,'Item Detail'!$A$2:$G$90,7,0)</f>
        <v>1</v>
      </c>
      <c r="Q67" s="39" t="s">
        <v>739</v>
      </c>
      <c r="R67" s="39" t="s">
        <v>727</v>
      </c>
      <c r="S67" s="39" t="s">
        <v>734</v>
      </c>
      <c r="T67" s="39" t="s">
        <v>729</v>
      </c>
      <c r="U67" s="39" t="s">
        <v>729</v>
      </c>
      <c r="V67" s="39" t="s">
        <v>731</v>
      </c>
      <c r="W67" s="39" t="s">
        <v>731</v>
      </c>
      <c r="X67" s="39" t="s">
        <v>731</v>
      </c>
      <c r="Y67" s="39" t="s">
        <v>731</v>
      </c>
      <c r="Z67" s="39" t="s">
        <v>731</v>
      </c>
      <c r="AA67" s="40" t="s">
        <v>753</v>
      </c>
    </row>
    <row r="68" spans="1:27" x14ac:dyDescent="0.3">
      <c r="A68" s="37" t="s">
        <v>487</v>
      </c>
      <c r="B68" s="37" t="s">
        <v>586</v>
      </c>
      <c r="C68" s="37" t="s">
        <v>488</v>
      </c>
      <c r="D68" s="37" t="s">
        <v>396</v>
      </c>
      <c r="E68" s="37" t="s">
        <v>489</v>
      </c>
      <c r="F68" s="37" t="s">
        <v>678</v>
      </c>
      <c r="G68" s="37" t="s">
        <v>679</v>
      </c>
      <c r="H68" s="37" t="s">
        <v>589</v>
      </c>
      <c r="I68" s="37">
        <v>0</v>
      </c>
      <c r="J68" s="37">
        <v>0</v>
      </c>
      <c r="K68" s="37">
        <v>0</v>
      </c>
      <c r="L68" s="37">
        <v>0</v>
      </c>
      <c r="M68" s="37">
        <v>1</v>
      </c>
      <c r="N68" s="37">
        <v>1</v>
      </c>
      <c r="O68" s="37">
        <v>2</v>
      </c>
      <c r="P68">
        <f>VLOOKUP($A68,'Item Detail'!$A$2:$G$90,7,0)</f>
        <v>1</v>
      </c>
      <c r="Q68" s="39" t="s">
        <v>726</v>
      </c>
      <c r="R68" s="39" t="s">
        <v>727</v>
      </c>
      <c r="S68" s="39" t="s">
        <v>728</v>
      </c>
      <c r="T68" s="39" t="s">
        <v>729</v>
      </c>
      <c r="U68" s="39" t="s">
        <v>738</v>
      </c>
      <c r="V68" s="39" t="s">
        <v>732</v>
      </c>
      <c r="W68" s="39" t="s">
        <v>731</v>
      </c>
      <c r="X68" s="39" t="s">
        <v>732</v>
      </c>
      <c r="Y68" s="39" t="s">
        <v>731</v>
      </c>
      <c r="Z68" s="39" t="s">
        <v>731</v>
      </c>
      <c r="AA68" s="40" t="s">
        <v>751</v>
      </c>
    </row>
    <row r="69" spans="1:27" x14ac:dyDescent="0.3">
      <c r="A69" s="37" t="s">
        <v>132</v>
      </c>
      <c r="B69" s="37" t="s">
        <v>623</v>
      </c>
      <c r="C69" s="37" t="s">
        <v>340</v>
      </c>
      <c r="D69" s="37" t="s">
        <v>375</v>
      </c>
      <c r="E69" s="37" t="s">
        <v>210</v>
      </c>
      <c r="F69" s="37" t="s">
        <v>134</v>
      </c>
      <c r="G69" s="37" t="s">
        <v>680</v>
      </c>
      <c r="H69" s="37" t="s">
        <v>594</v>
      </c>
      <c r="I69" s="37">
        <v>0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2</v>
      </c>
      <c r="P69">
        <f>VLOOKUP($A69,'Item Detail'!$A$2:$G$90,7,0)</f>
        <v>1</v>
      </c>
      <c r="Q69" s="39" t="s">
        <v>739</v>
      </c>
      <c r="R69" s="39" t="s">
        <v>727</v>
      </c>
      <c r="S69" s="39" t="s">
        <v>734</v>
      </c>
      <c r="T69" s="39" t="s">
        <v>729</v>
      </c>
      <c r="U69" s="39" t="s">
        <v>729</v>
      </c>
      <c r="V69" s="39" t="s">
        <v>731</v>
      </c>
      <c r="W69" s="39" t="s">
        <v>731</v>
      </c>
      <c r="X69" s="39" t="s">
        <v>731</v>
      </c>
      <c r="Y69" s="39" t="s">
        <v>731</v>
      </c>
      <c r="Z69" s="39" t="s">
        <v>731</v>
      </c>
      <c r="AA69" s="40" t="s">
        <v>753</v>
      </c>
    </row>
    <row r="70" spans="1:27" x14ac:dyDescent="0.3">
      <c r="A70" s="37" t="s">
        <v>176</v>
      </c>
      <c r="B70" s="37" t="s">
        <v>649</v>
      </c>
      <c r="C70" s="37" t="s">
        <v>177</v>
      </c>
      <c r="D70" s="37" t="s">
        <v>409</v>
      </c>
      <c r="E70" s="37" t="s">
        <v>210</v>
      </c>
      <c r="F70" s="37" t="s">
        <v>178</v>
      </c>
      <c r="G70" s="37" t="s">
        <v>681</v>
      </c>
      <c r="H70" s="37" t="s">
        <v>611</v>
      </c>
      <c r="I70" s="37">
        <v>0</v>
      </c>
      <c r="J70" s="37">
        <v>1</v>
      </c>
      <c r="K70" s="37">
        <v>0</v>
      </c>
      <c r="L70" s="37">
        <v>0</v>
      </c>
      <c r="M70" s="37">
        <v>0</v>
      </c>
      <c r="N70" s="37">
        <v>1</v>
      </c>
      <c r="O70" s="37">
        <v>2</v>
      </c>
      <c r="P70">
        <f>VLOOKUP($A70,'Item Detail'!$A$2:$G$90,7,0)</f>
        <v>1</v>
      </c>
      <c r="Q70" s="39" t="s">
        <v>743</v>
      </c>
      <c r="R70" s="39" t="s">
        <v>727</v>
      </c>
      <c r="S70" s="39" t="s">
        <v>162</v>
      </c>
      <c r="T70" s="39" t="s">
        <v>729</v>
      </c>
      <c r="U70" s="39" t="s">
        <v>729</v>
      </c>
      <c r="V70" s="39" t="s">
        <v>731</v>
      </c>
      <c r="W70" s="39" t="s">
        <v>731</v>
      </c>
      <c r="X70" s="39" t="s">
        <v>731</v>
      </c>
      <c r="Y70" s="39" t="s">
        <v>731</v>
      </c>
      <c r="Z70" s="39" t="s">
        <v>731</v>
      </c>
      <c r="AA70" s="40" t="s">
        <v>753</v>
      </c>
    </row>
    <row r="71" spans="1:27" x14ac:dyDescent="0.3">
      <c r="A71" s="37" t="s">
        <v>368</v>
      </c>
      <c r="B71" s="37" t="s">
        <v>629</v>
      </c>
      <c r="C71" s="37" t="s">
        <v>369</v>
      </c>
      <c r="D71" s="37" t="s">
        <v>370</v>
      </c>
      <c r="E71" s="37" t="s">
        <v>371</v>
      </c>
      <c r="F71" s="37" t="s">
        <v>337</v>
      </c>
      <c r="G71" s="37" t="s">
        <v>682</v>
      </c>
      <c r="H71" s="37" t="s">
        <v>588</v>
      </c>
      <c r="I71" s="37">
        <v>1</v>
      </c>
      <c r="J71" s="37">
        <v>0</v>
      </c>
      <c r="K71" s="37">
        <v>0</v>
      </c>
      <c r="L71" s="37">
        <v>0</v>
      </c>
      <c r="M71" s="37">
        <v>0</v>
      </c>
      <c r="N71" s="37">
        <v>1</v>
      </c>
      <c r="O71" s="37">
        <v>2</v>
      </c>
      <c r="P71">
        <f>VLOOKUP($A71,'Item Detail'!$A$2:$G$90,7,0)</f>
        <v>1</v>
      </c>
      <c r="Q71" s="39" t="s">
        <v>746</v>
      </c>
      <c r="R71" s="39" t="s">
        <v>745</v>
      </c>
      <c r="S71" s="39" t="s">
        <v>728</v>
      </c>
      <c r="T71" s="39" t="s">
        <v>729</v>
      </c>
      <c r="U71" s="39" t="s">
        <v>730</v>
      </c>
      <c r="V71" s="39" t="s">
        <v>732</v>
      </c>
      <c r="W71" s="39" t="s">
        <v>732</v>
      </c>
      <c r="X71" s="39" t="s">
        <v>732</v>
      </c>
      <c r="Y71" s="39" t="s">
        <v>732</v>
      </c>
      <c r="Z71" s="39" t="s">
        <v>732</v>
      </c>
      <c r="AA71" s="40" t="s">
        <v>752</v>
      </c>
    </row>
    <row r="72" spans="1:27" x14ac:dyDescent="0.3">
      <c r="A72" s="37" t="s">
        <v>466</v>
      </c>
      <c r="B72" s="37" t="s">
        <v>616</v>
      </c>
      <c r="C72" s="37" t="s">
        <v>467</v>
      </c>
      <c r="D72" s="37" t="s">
        <v>468</v>
      </c>
      <c r="E72" s="37" t="s">
        <v>210</v>
      </c>
      <c r="F72" s="37" t="s">
        <v>683</v>
      </c>
      <c r="G72" s="37" t="s">
        <v>684</v>
      </c>
      <c r="H72" s="37" t="s">
        <v>588</v>
      </c>
      <c r="I72" s="37">
        <v>0</v>
      </c>
      <c r="J72" s="37">
        <v>1</v>
      </c>
      <c r="K72" s="37">
        <v>0</v>
      </c>
      <c r="L72" s="37">
        <v>0</v>
      </c>
      <c r="M72" s="37">
        <v>0</v>
      </c>
      <c r="N72" s="37">
        <v>1</v>
      </c>
      <c r="O72" s="37">
        <v>2</v>
      </c>
      <c r="P72">
        <f>VLOOKUP($A72,'Item Detail'!$A$2:$G$90,7,0)</f>
        <v>1</v>
      </c>
      <c r="Q72" s="39" t="s">
        <v>747</v>
      </c>
      <c r="R72" s="39" t="s">
        <v>727</v>
      </c>
      <c r="S72" s="39" t="s">
        <v>728</v>
      </c>
      <c r="T72" s="39" t="s">
        <v>729</v>
      </c>
      <c r="U72" s="39" t="s">
        <v>729</v>
      </c>
      <c r="V72" s="39" t="s">
        <v>732</v>
      </c>
      <c r="W72" s="39" t="s">
        <v>732</v>
      </c>
      <c r="X72" s="39" t="s">
        <v>732</v>
      </c>
      <c r="Y72" s="39" t="s">
        <v>732</v>
      </c>
      <c r="Z72" s="39" t="s">
        <v>732</v>
      </c>
      <c r="AA72" s="40" t="s">
        <v>752</v>
      </c>
    </row>
    <row r="73" spans="1:27" x14ac:dyDescent="0.3">
      <c r="A73" s="37" t="s">
        <v>77</v>
      </c>
      <c r="B73" s="37" t="s">
        <v>685</v>
      </c>
      <c r="C73" s="37" t="s">
        <v>425</v>
      </c>
      <c r="D73" s="37" t="s">
        <v>426</v>
      </c>
      <c r="E73" s="37" t="s">
        <v>427</v>
      </c>
      <c r="F73" s="37" t="s">
        <v>79</v>
      </c>
      <c r="G73" s="37" t="s">
        <v>686</v>
      </c>
      <c r="H73" s="37" t="s">
        <v>594</v>
      </c>
      <c r="I73" s="37">
        <v>0</v>
      </c>
      <c r="J73" s="37">
        <v>1</v>
      </c>
      <c r="K73" s="37">
        <v>0</v>
      </c>
      <c r="L73" s="37">
        <v>0</v>
      </c>
      <c r="M73" s="37">
        <v>0</v>
      </c>
      <c r="N73" s="37">
        <v>1</v>
      </c>
      <c r="O73" s="37">
        <v>2</v>
      </c>
      <c r="P73">
        <f>VLOOKUP($A73,'Item Detail'!$A$2:$G$90,7,0)</f>
        <v>1</v>
      </c>
      <c r="Q73" s="39" t="s">
        <v>739</v>
      </c>
      <c r="R73" s="39" t="s">
        <v>727</v>
      </c>
      <c r="S73" s="39" t="s">
        <v>734</v>
      </c>
      <c r="T73" s="39" t="s">
        <v>729</v>
      </c>
      <c r="U73" s="39" t="s">
        <v>729</v>
      </c>
      <c r="V73" s="39" t="s">
        <v>731</v>
      </c>
      <c r="W73" s="39" t="s">
        <v>731</v>
      </c>
      <c r="X73" s="39" t="s">
        <v>731</v>
      </c>
      <c r="Y73" s="39" t="s">
        <v>731</v>
      </c>
      <c r="Z73" s="39" t="s">
        <v>731</v>
      </c>
      <c r="AA73" s="40" t="s">
        <v>753</v>
      </c>
    </row>
    <row r="74" spans="1:27" x14ac:dyDescent="0.3">
      <c r="A74" s="37" t="s">
        <v>521</v>
      </c>
      <c r="B74" s="37" t="s">
        <v>660</v>
      </c>
      <c r="C74" s="37" t="s">
        <v>522</v>
      </c>
      <c r="D74" s="37" t="s">
        <v>523</v>
      </c>
      <c r="E74" s="37" t="s">
        <v>210</v>
      </c>
      <c r="F74" s="37" t="s">
        <v>661</v>
      </c>
      <c r="G74" s="37" t="s">
        <v>687</v>
      </c>
      <c r="H74" s="37" t="s">
        <v>595</v>
      </c>
      <c r="I74" s="37">
        <v>1</v>
      </c>
      <c r="J74" s="37">
        <v>0</v>
      </c>
      <c r="K74" s="37">
        <v>0</v>
      </c>
      <c r="L74" s="37">
        <v>0</v>
      </c>
      <c r="M74" s="37">
        <v>0</v>
      </c>
      <c r="N74" s="37">
        <v>1</v>
      </c>
      <c r="O74" s="37">
        <v>2</v>
      </c>
      <c r="P74">
        <f>VLOOKUP($A74,'Item Detail'!$A$2:$G$90,7,0)</f>
        <v>1</v>
      </c>
      <c r="Q74" s="39" t="s">
        <v>735</v>
      </c>
      <c r="R74" s="39" t="s">
        <v>727</v>
      </c>
      <c r="S74" s="39" t="s">
        <v>728</v>
      </c>
      <c r="T74" s="39" t="s">
        <v>729</v>
      </c>
      <c r="U74" s="39" t="s">
        <v>729</v>
      </c>
      <c r="V74" s="39" t="s">
        <v>732</v>
      </c>
      <c r="W74" s="39" t="s">
        <v>732</v>
      </c>
      <c r="X74" s="39" t="s">
        <v>732</v>
      </c>
      <c r="Y74" s="39" t="s">
        <v>732</v>
      </c>
      <c r="Z74" s="39" t="s">
        <v>732</v>
      </c>
      <c r="AA74" s="40" t="s">
        <v>752</v>
      </c>
    </row>
    <row r="75" spans="1:27" x14ac:dyDescent="0.3">
      <c r="A75" s="37" t="s">
        <v>399</v>
      </c>
      <c r="B75" s="37" t="s">
        <v>626</v>
      </c>
      <c r="C75" s="37" t="s">
        <v>400</v>
      </c>
      <c r="D75" s="37" t="s">
        <v>277</v>
      </c>
      <c r="E75" s="37" t="s">
        <v>210</v>
      </c>
      <c r="F75" s="37" t="s">
        <v>401</v>
      </c>
      <c r="G75" s="37" t="s">
        <v>688</v>
      </c>
      <c r="H75" s="37" t="s">
        <v>589</v>
      </c>
      <c r="I75" s="37">
        <v>0</v>
      </c>
      <c r="J75" s="37">
        <v>1</v>
      </c>
      <c r="K75" s="37">
        <v>0</v>
      </c>
      <c r="L75" s="37">
        <v>0</v>
      </c>
      <c r="M75" s="37">
        <v>0</v>
      </c>
      <c r="N75" s="37">
        <v>1</v>
      </c>
      <c r="O75" s="37">
        <v>2</v>
      </c>
      <c r="P75">
        <f>VLOOKUP($A75,'Item Detail'!$A$2:$G$90,7,0)</f>
        <v>1</v>
      </c>
      <c r="Q75" s="39" t="s">
        <v>747</v>
      </c>
      <c r="R75" s="39" t="s">
        <v>727</v>
      </c>
      <c r="S75" s="39" t="s">
        <v>728</v>
      </c>
      <c r="T75" s="39" t="s">
        <v>729</v>
      </c>
      <c r="U75" s="39" t="s">
        <v>729</v>
      </c>
      <c r="V75" s="39" t="s">
        <v>732</v>
      </c>
      <c r="W75" s="39" t="s">
        <v>731</v>
      </c>
      <c r="X75" s="39" t="s">
        <v>731</v>
      </c>
      <c r="Y75" s="39" t="s">
        <v>731</v>
      </c>
      <c r="Z75" s="39" t="s">
        <v>732</v>
      </c>
      <c r="AA75" s="40" t="s">
        <v>751</v>
      </c>
    </row>
    <row r="76" spans="1:27" x14ac:dyDescent="0.3">
      <c r="A76" s="37" t="s">
        <v>377</v>
      </c>
      <c r="B76" s="37" t="s">
        <v>649</v>
      </c>
      <c r="C76" s="37" t="s">
        <v>378</v>
      </c>
      <c r="D76" s="37" t="s">
        <v>379</v>
      </c>
      <c r="E76" s="37" t="s">
        <v>210</v>
      </c>
      <c r="F76" s="37" t="s">
        <v>380</v>
      </c>
      <c r="G76" s="37" t="s">
        <v>689</v>
      </c>
      <c r="H76" s="37" t="s">
        <v>589</v>
      </c>
      <c r="I76" s="37">
        <v>0</v>
      </c>
      <c r="J76" s="37">
        <v>1</v>
      </c>
      <c r="K76" s="37">
        <v>0</v>
      </c>
      <c r="L76" s="37">
        <v>0</v>
      </c>
      <c r="M76" s="37">
        <v>0</v>
      </c>
      <c r="N76" s="37">
        <v>1</v>
      </c>
      <c r="O76" s="37">
        <v>1</v>
      </c>
      <c r="P76">
        <f>VLOOKUP($A76,'Item Detail'!$A$2:$G$90,7,0)</f>
        <v>1</v>
      </c>
      <c r="Q76" s="39" t="s">
        <v>735</v>
      </c>
      <c r="R76" s="39" t="s">
        <v>727</v>
      </c>
      <c r="S76" s="39" t="s">
        <v>728</v>
      </c>
      <c r="T76" s="39" t="s">
        <v>729</v>
      </c>
      <c r="U76" s="39" t="s">
        <v>729</v>
      </c>
      <c r="V76" s="39" t="s">
        <v>732</v>
      </c>
      <c r="W76" s="39" t="s">
        <v>731</v>
      </c>
      <c r="X76" s="39" t="s">
        <v>732</v>
      </c>
      <c r="Y76" s="39" t="s">
        <v>731</v>
      </c>
      <c r="Z76" s="39" t="s">
        <v>731</v>
      </c>
      <c r="AA76" s="40" t="s">
        <v>751</v>
      </c>
    </row>
    <row r="77" spans="1:27" x14ac:dyDescent="0.3">
      <c r="A77" s="37" t="s">
        <v>420</v>
      </c>
      <c r="B77" s="37" t="s">
        <v>649</v>
      </c>
      <c r="C77" s="37" t="s">
        <v>378</v>
      </c>
      <c r="D77" s="37" t="s">
        <v>421</v>
      </c>
      <c r="E77" s="37" t="s">
        <v>210</v>
      </c>
      <c r="F77" s="37" t="s">
        <v>380</v>
      </c>
      <c r="G77" s="37" t="s">
        <v>690</v>
      </c>
      <c r="H77" s="37" t="s">
        <v>595</v>
      </c>
      <c r="I77" s="37">
        <v>0</v>
      </c>
      <c r="J77" s="37">
        <v>1</v>
      </c>
      <c r="K77" s="37">
        <v>0</v>
      </c>
      <c r="L77" s="37">
        <v>0</v>
      </c>
      <c r="M77" s="37">
        <v>0</v>
      </c>
      <c r="N77" s="37">
        <v>1</v>
      </c>
      <c r="O77" s="37">
        <v>1</v>
      </c>
      <c r="P77">
        <f>VLOOKUP($A77,'Item Detail'!$A$2:$G$90,7,0)</f>
        <v>1</v>
      </c>
      <c r="Q77" s="39" t="s">
        <v>748</v>
      </c>
      <c r="R77" s="39" t="s">
        <v>727</v>
      </c>
      <c r="S77" s="39" t="s">
        <v>728</v>
      </c>
      <c r="T77" s="39" t="s">
        <v>729</v>
      </c>
      <c r="U77" s="39" t="s">
        <v>729</v>
      </c>
      <c r="V77" s="39" t="s">
        <v>732</v>
      </c>
      <c r="W77" s="39" t="s">
        <v>732</v>
      </c>
      <c r="X77" s="39" t="s">
        <v>732</v>
      </c>
      <c r="Y77" s="39" t="s">
        <v>731</v>
      </c>
      <c r="Z77" s="39" t="s">
        <v>731</v>
      </c>
      <c r="AA77" s="40" t="s">
        <v>752</v>
      </c>
    </row>
    <row r="78" spans="1:27" x14ac:dyDescent="0.3">
      <c r="A78" s="37" t="s">
        <v>492</v>
      </c>
      <c r="B78" s="37" t="s">
        <v>649</v>
      </c>
      <c r="C78" s="37" t="s">
        <v>378</v>
      </c>
      <c r="D78" s="37" t="s">
        <v>493</v>
      </c>
      <c r="E78" s="37" t="s">
        <v>210</v>
      </c>
      <c r="F78" s="37" t="s">
        <v>380</v>
      </c>
      <c r="G78" s="37" t="s">
        <v>691</v>
      </c>
      <c r="H78" s="37" t="s">
        <v>589</v>
      </c>
      <c r="I78" s="37">
        <v>0</v>
      </c>
      <c r="J78" s="37">
        <v>1</v>
      </c>
      <c r="K78" s="37">
        <v>0</v>
      </c>
      <c r="L78" s="37">
        <v>0</v>
      </c>
      <c r="M78" s="37">
        <v>0</v>
      </c>
      <c r="N78" s="37">
        <v>1</v>
      </c>
      <c r="O78" s="37">
        <v>1</v>
      </c>
      <c r="P78">
        <f>VLOOKUP($A78,'Item Detail'!$A$2:$G$90,7,0)</f>
        <v>1</v>
      </c>
      <c r="Q78" s="39" t="s">
        <v>735</v>
      </c>
      <c r="R78" s="39" t="s">
        <v>727</v>
      </c>
      <c r="S78" s="39" t="s">
        <v>728</v>
      </c>
      <c r="T78" s="39" t="s">
        <v>729</v>
      </c>
      <c r="U78" s="39" t="s">
        <v>729</v>
      </c>
      <c r="V78" s="39" t="s">
        <v>732</v>
      </c>
      <c r="W78" s="39" t="s">
        <v>731</v>
      </c>
      <c r="X78" s="39" t="s">
        <v>732</v>
      </c>
      <c r="Y78" s="39" t="s">
        <v>731</v>
      </c>
      <c r="Z78" s="39" t="s">
        <v>732</v>
      </c>
      <c r="AA78" s="40" t="s">
        <v>751</v>
      </c>
    </row>
    <row r="79" spans="1:27" x14ac:dyDescent="0.3">
      <c r="A79" s="37" t="s">
        <v>477</v>
      </c>
      <c r="B79" s="37" t="s">
        <v>649</v>
      </c>
      <c r="C79" s="37" t="s">
        <v>478</v>
      </c>
      <c r="D79" s="37" t="s">
        <v>479</v>
      </c>
      <c r="E79" s="37" t="s">
        <v>480</v>
      </c>
      <c r="F79" s="37" t="s">
        <v>481</v>
      </c>
      <c r="G79" s="37" t="s">
        <v>692</v>
      </c>
      <c r="H79" s="37" t="s">
        <v>595</v>
      </c>
      <c r="I79" s="37">
        <v>0</v>
      </c>
      <c r="J79" s="37">
        <v>1</v>
      </c>
      <c r="K79" s="37">
        <v>0</v>
      </c>
      <c r="L79" s="37">
        <v>0</v>
      </c>
      <c r="M79" s="37">
        <v>0</v>
      </c>
      <c r="N79" s="37">
        <v>1</v>
      </c>
      <c r="O79" s="37">
        <v>1</v>
      </c>
      <c r="P79">
        <f>VLOOKUP($A79,'Item Detail'!$A$2:$G$90,7,0)</f>
        <v>1</v>
      </c>
      <c r="Q79" s="39" t="s">
        <v>748</v>
      </c>
      <c r="R79" s="39" t="s">
        <v>727</v>
      </c>
      <c r="S79" s="39" t="s">
        <v>728</v>
      </c>
      <c r="T79" s="39" t="s">
        <v>729</v>
      </c>
      <c r="U79" s="39" t="s">
        <v>729</v>
      </c>
      <c r="V79" s="39" t="s">
        <v>732</v>
      </c>
      <c r="W79" s="39" t="s">
        <v>732</v>
      </c>
      <c r="X79" s="39" t="s">
        <v>732</v>
      </c>
      <c r="Y79" s="39" t="s">
        <v>732</v>
      </c>
      <c r="Z79" s="39" t="s">
        <v>732</v>
      </c>
      <c r="AA79" s="40" t="s">
        <v>752</v>
      </c>
    </row>
    <row r="80" spans="1:27" x14ac:dyDescent="0.3">
      <c r="A80" s="37" t="s">
        <v>495</v>
      </c>
      <c r="B80" s="37" t="s">
        <v>616</v>
      </c>
      <c r="C80" s="37" t="s">
        <v>496</v>
      </c>
      <c r="D80" s="37" t="s">
        <v>497</v>
      </c>
      <c r="E80" s="37" t="s">
        <v>498</v>
      </c>
      <c r="F80" s="37" t="s">
        <v>76</v>
      </c>
      <c r="G80" s="37" t="s">
        <v>693</v>
      </c>
      <c r="H80" s="37" t="s">
        <v>589</v>
      </c>
      <c r="I80" s="37">
        <v>1</v>
      </c>
      <c r="J80" s="37">
        <v>0</v>
      </c>
      <c r="K80" s="37">
        <v>0</v>
      </c>
      <c r="L80" s="37">
        <v>0</v>
      </c>
      <c r="M80" s="37">
        <v>0</v>
      </c>
      <c r="N80" s="37">
        <v>1</v>
      </c>
      <c r="O80" s="37">
        <v>1</v>
      </c>
      <c r="P80">
        <f>VLOOKUP($A80,'Item Detail'!$A$2:$G$90,7,0)</f>
        <v>1</v>
      </c>
      <c r="Q80" s="39" t="s">
        <v>735</v>
      </c>
      <c r="R80" s="39" t="s">
        <v>727</v>
      </c>
      <c r="S80" s="39" t="s">
        <v>728</v>
      </c>
      <c r="T80" s="39" t="s">
        <v>729</v>
      </c>
      <c r="U80" s="39" t="s">
        <v>729</v>
      </c>
      <c r="V80" s="39" t="s">
        <v>731</v>
      </c>
      <c r="W80" s="39" t="s">
        <v>732</v>
      </c>
      <c r="X80" s="39" t="s">
        <v>732</v>
      </c>
      <c r="Y80" s="39" t="s">
        <v>732</v>
      </c>
      <c r="Z80" s="39" t="s">
        <v>732</v>
      </c>
      <c r="AA80" s="40" t="s">
        <v>751</v>
      </c>
    </row>
    <row r="81" spans="1:27" x14ac:dyDescent="0.3">
      <c r="A81" s="37" t="s">
        <v>93</v>
      </c>
      <c r="B81" s="37" t="s">
        <v>586</v>
      </c>
      <c r="C81" s="37" t="s">
        <v>535</v>
      </c>
      <c r="D81" s="37" t="s">
        <v>536</v>
      </c>
      <c r="E81" s="37" t="s">
        <v>537</v>
      </c>
      <c r="F81" s="37" t="s">
        <v>58</v>
      </c>
      <c r="G81" s="37" t="s">
        <v>694</v>
      </c>
      <c r="H81" s="37" t="s">
        <v>594</v>
      </c>
      <c r="I81" s="37">
        <v>0</v>
      </c>
      <c r="J81" s="37">
        <v>1</v>
      </c>
      <c r="K81" s="37">
        <v>0</v>
      </c>
      <c r="L81" s="37">
        <v>0</v>
      </c>
      <c r="M81" s="37">
        <v>0</v>
      </c>
      <c r="N81" s="37">
        <v>1</v>
      </c>
      <c r="O81" s="37">
        <v>1</v>
      </c>
      <c r="P81">
        <f>VLOOKUP($A81,'Item Detail'!$A$2:$G$90,7,0)</f>
        <v>1</v>
      </c>
      <c r="Q81" s="39" t="s">
        <v>739</v>
      </c>
      <c r="R81" s="39" t="s">
        <v>727</v>
      </c>
      <c r="S81" s="39" t="s">
        <v>734</v>
      </c>
      <c r="T81" s="39" t="s">
        <v>729</v>
      </c>
      <c r="U81" s="39" t="s">
        <v>730</v>
      </c>
      <c r="V81" s="39" t="s">
        <v>731</v>
      </c>
      <c r="W81" s="39" t="s">
        <v>731</v>
      </c>
      <c r="X81" s="39" t="s">
        <v>731</v>
      </c>
      <c r="Y81" s="39" t="s">
        <v>731</v>
      </c>
      <c r="Z81" s="39" t="s">
        <v>731</v>
      </c>
      <c r="AA81" s="40" t="s">
        <v>753</v>
      </c>
    </row>
    <row r="82" spans="1:27" x14ac:dyDescent="0.3">
      <c r="A82" s="37" t="s">
        <v>455</v>
      </c>
      <c r="B82" s="37" t="s">
        <v>586</v>
      </c>
      <c r="C82" s="37" t="s">
        <v>456</v>
      </c>
      <c r="D82" s="37" t="s">
        <v>390</v>
      </c>
      <c r="E82" s="37" t="s">
        <v>210</v>
      </c>
      <c r="F82" s="37" t="s">
        <v>58</v>
      </c>
      <c r="G82" s="37" t="s">
        <v>695</v>
      </c>
      <c r="H82" s="37" t="s">
        <v>589</v>
      </c>
      <c r="I82" s="37">
        <v>1</v>
      </c>
      <c r="J82" s="37">
        <v>0</v>
      </c>
      <c r="K82" s="37">
        <v>0</v>
      </c>
      <c r="L82" s="37">
        <v>0</v>
      </c>
      <c r="M82" s="37">
        <v>0</v>
      </c>
      <c r="N82" s="37">
        <v>1</v>
      </c>
      <c r="O82" s="37">
        <v>1</v>
      </c>
      <c r="P82">
        <f>VLOOKUP($A82,'Item Detail'!$A$2:$G$90,7,0)</f>
        <v>1</v>
      </c>
      <c r="Q82" s="39" t="s">
        <v>726</v>
      </c>
      <c r="R82" s="39" t="s">
        <v>727</v>
      </c>
      <c r="S82" s="39" t="s">
        <v>728</v>
      </c>
      <c r="T82" s="39" t="s">
        <v>729</v>
      </c>
      <c r="U82" s="39" t="s">
        <v>730</v>
      </c>
      <c r="V82" s="39" t="s">
        <v>731</v>
      </c>
      <c r="W82" s="39" t="s">
        <v>732</v>
      </c>
      <c r="X82" s="39" t="s">
        <v>731</v>
      </c>
      <c r="Y82" s="39" t="s">
        <v>731</v>
      </c>
      <c r="Z82" s="39" t="s">
        <v>731</v>
      </c>
      <c r="AA82" s="40" t="s">
        <v>751</v>
      </c>
    </row>
    <row r="83" spans="1:27" x14ac:dyDescent="0.3">
      <c r="A83" s="37" t="s">
        <v>129</v>
      </c>
      <c r="B83" s="37" t="s">
        <v>586</v>
      </c>
      <c r="C83" s="37" t="s">
        <v>385</v>
      </c>
      <c r="D83" s="37" t="s">
        <v>386</v>
      </c>
      <c r="E83" s="37" t="s">
        <v>302</v>
      </c>
      <c r="F83" s="37" t="s">
        <v>58</v>
      </c>
      <c r="G83" s="37" t="s">
        <v>696</v>
      </c>
      <c r="H83" s="37" t="s">
        <v>594</v>
      </c>
      <c r="I83" s="37">
        <v>0</v>
      </c>
      <c r="J83" s="37">
        <v>1</v>
      </c>
      <c r="K83" s="37">
        <v>0</v>
      </c>
      <c r="L83" s="37">
        <v>0</v>
      </c>
      <c r="M83" s="37">
        <v>0</v>
      </c>
      <c r="N83" s="37">
        <v>1</v>
      </c>
      <c r="O83" s="37">
        <v>1</v>
      </c>
      <c r="P83">
        <f>VLOOKUP($A83,'Item Detail'!$A$2:$G$90,7,0)</f>
        <v>1</v>
      </c>
      <c r="Q83" s="39" t="s">
        <v>733</v>
      </c>
      <c r="R83" s="39" t="s">
        <v>727</v>
      </c>
      <c r="S83" s="39" t="s">
        <v>734</v>
      </c>
      <c r="T83" s="39" t="s">
        <v>729</v>
      </c>
      <c r="U83" s="39" t="s">
        <v>730</v>
      </c>
      <c r="V83" s="39" t="s">
        <v>731</v>
      </c>
      <c r="W83" s="39" t="s">
        <v>731</v>
      </c>
      <c r="X83" s="39" t="s">
        <v>731</v>
      </c>
      <c r="Y83" s="39" t="s">
        <v>731</v>
      </c>
      <c r="Z83" s="39" t="s">
        <v>731</v>
      </c>
      <c r="AA83" s="40" t="s">
        <v>753</v>
      </c>
    </row>
    <row r="84" spans="1:27" x14ac:dyDescent="0.3">
      <c r="A84" s="37" t="s">
        <v>394</v>
      </c>
      <c r="B84" s="37" t="s">
        <v>591</v>
      </c>
      <c r="C84" s="37" t="s">
        <v>395</v>
      </c>
      <c r="D84" s="37" t="s">
        <v>396</v>
      </c>
      <c r="E84" s="37" t="s">
        <v>397</v>
      </c>
      <c r="F84" s="37" t="s">
        <v>316</v>
      </c>
      <c r="G84" s="37" t="s">
        <v>697</v>
      </c>
      <c r="H84" s="37" t="s">
        <v>588</v>
      </c>
      <c r="I84" s="37">
        <v>0</v>
      </c>
      <c r="J84" s="37">
        <v>1</v>
      </c>
      <c r="K84" s="37">
        <v>0</v>
      </c>
      <c r="L84" s="37">
        <v>0</v>
      </c>
      <c r="M84" s="37">
        <v>0</v>
      </c>
      <c r="N84" s="37">
        <v>1</v>
      </c>
      <c r="O84" s="37">
        <v>1</v>
      </c>
      <c r="P84">
        <f>VLOOKUP($A84,'Item Detail'!$A$2:$G$90,7,0)</f>
        <v>1</v>
      </c>
      <c r="Q84" s="39" t="s">
        <v>726</v>
      </c>
      <c r="R84" s="39" t="s">
        <v>745</v>
      </c>
      <c r="S84" s="39" t="s">
        <v>728</v>
      </c>
      <c r="T84" s="39" t="s">
        <v>729</v>
      </c>
      <c r="U84" s="39" t="s">
        <v>730</v>
      </c>
      <c r="V84" s="39" t="s">
        <v>732</v>
      </c>
      <c r="W84" s="39" t="s">
        <v>732</v>
      </c>
      <c r="X84" s="39" t="s">
        <v>732</v>
      </c>
      <c r="Y84" s="39" t="s">
        <v>732</v>
      </c>
      <c r="Z84" s="39" t="s">
        <v>732</v>
      </c>
      <c r="AA84" s="40" t="s">
        <v>752</v>
      </c>
    </row>
    <row r="85" spans="1:27" x14ac:dyDescent="0.3">
      <c r="A85" s="37" t="s">
        <v>458</v>
      </c>
      <c r="B85" s="37" t="s">
        <v>635</v>
      </c>
      <c r="C85" s="37" t="s">
        <v>459</v>
      </c>
      <c r="D85" s="37" t="s">
        <v>396</v>
      </c>
      <c r="E85" s="37" t="s">
        <v>315</v>
      </c>
      <c r="F85" s="37" t="s">
        <v>698</v>
      </c>
      <c r="G85" s="37" t="s">
        <v>699</v>
      </c>
      <c r="H85" s="37" t="s">
        <v>588</v>
      </c>
      <c r="I85" s="37">
        <v>0</v>
      </c>
      <c r="J85" s="37">
        <v>1</v>
      </c>
      <c r="K85" s="37">
        <v>0</v>
      </c>
      <c r="L85" s="37">
        <v>0</v>
      </c>
      <c r="M85" s="37">
        <v>0</v>
      </c>
      <c r="N85" s="37">
        <v>1</v>
      </c>
      <c r="O85" s="37">
        <v>1</v>
      </c>
      <c r="P85">
        <f>VLOOKUP($A85,'Item Detail'!$A$2:$G$90,7,0)</f>
        <v>1</v>
      </c>
      <c r="Q85" s="39" t="s">
        <v>735</v>
      </c>
      <c r="R85" s="39" t="s">
        <v>745</v>
      </c>
      <c r="S85" s="39" t="s">
        <v>728</v>
      </c>
      <c r="T85" s="39" t="s">
        <v>729</v>
      </c>
      <c r="U85" s="39" t="s">
        <v>730</v>
      </c>
      <c r="V85" s="39" t="s">
        <v>732</v>
      </c>
      <c r="W85" s="39" t="s">
        <v>732</v>
      </c>
      <c r="X85" s="39" t="s">
        <v>732</v>
      </c>
      <c r="Y85" s="39" t="s">
        <v>732</v>
      </c>
      <c r="Z85" s="39" t="s">
        <v>732</v>
      </c>
      <c r="AA85" s="40" t="s">
        <v>752</v>
      </c>
    </row>
    <row r="86" spans="1:27" x14ac:dyDescent="0.3">
      <c r="A86" s="37" t="s">
        <v>435</v>
      </c>
      <c r="B86" s="37" t="s">
        <v>649</v>
      </c>
      <c r="C86" s="37" t="s">
        <v>436</v>
      </c>
      <c r="D86" s="37" t="s">
        <v>437</v>
      </c>
      <c r="E86" s="37" t="s">
        <v>438</v>
      </c>
      <c r="F86" s="37" t="s">
        <v>439</v>
      </c>
      <c r="G86" s="37" t="s">
        <v>700</v>
      </c>
      <c r="H86" s="37" t="s">
        <v>589</v>
      </c>
      <c r="I86" s="37">
        <v>0</v>
      </c>
      <c r="J86" s="37">
        <v>1</v>
      </c>
      <c r="K86" s="37">
        <v>0</v>
      </c>
      <c r="L86" s="37">
        <v>0</v>
      </c>
      <c r="M86" s="37">
        <v>0</v>
      </c>
      <c r="N86" s="37">
        <v>1</v>
      </c>
      <c r="O86" s="37">
        <v>1</v>
      </c>
      <c r="P86">
        <f>VLOOKUP($A86,'Item Detail'!$A$2:$G$90,7,0)</f>
        <v>1</v>
      </c>
      <c r="Q86" s="39" t="s">
        <v>748</v>
      </c>
      <c r="R86" s="39" t="s">
        <v>727</v>
      </c>
      <c r="S86" s="39" t="s">
        <v>728</v>
      </c>
      <c r="T86" s="39" t="s">
        <v>729</v>
      </c>
      <c r="U86" s="39" t="s">
        <v>729</v>
      </c>
      <c r="V86" s="39" t="s">
        <v>732</v>
      </c>
      <c r="W86" s="39" t="s">
        <v>731</v>
      </c>
      <c r="X86" s="39" t="s">
        <v>731</v>
      </c>
      <c r="Y86" s="39" t="s">
        <v>731</v>
      </c>
      <c r="Z86" s="39" t="s">
        <v>731</v>
      </c>
      <c r="AA86" s="40" t="s">
        <v>751</v>
      </c>
    </row>
    <row r="87" spans="1:27" x14ac:dyDescent="0.3">
      <c r="A87" s="37" t="s">
        <v>154</v>
      </c>
      <c r="B87" s="37" t="s">
        <v>629</v>
      </c>
      <c r="C87" s="37" t="s">
        <v>506</v>
      </c>
      <c r="D87" s="37" t="s">
        <v>507</v>
      </c>
      <c r="E87" s="37" t="s">
        <v>210</v>
      </c>
      <c r="F87" s="37" t="s">
        <v>701</v>
      </c>
      <c r="G87" s="37" t="s">
        <v>702</v>
      </c>
      <c r="H87" s="37" t="s">
        <v>594</v>
      </c>
      <c r="I87" s="37">
        <v>0</v>
      </c>
      <c r="J87" s="37">
        <v>0</v>
      </c>
      <c r="K87" s="37">
        <v>0</v>
      </c>
      <c r="L87" s="37">
        <v>0</v>
      </c>
      <c r="M87" s="37">
        <v>1</v>
      </c>
      <c r="N87" s="37">
        <v>1</v>
      </c>
      <c r="O87" s="37">
        <v>1</v>
      </c>
      <c r="P87">
        <f>VLOOKUP($A87,'Item Detail'!$A$2:$G$90,7,0)</f>
        <v>1</v>
      </c>
      <c r="Q87" s="39" t="s">
        <v>739</v>
      </c>
      <c r="R87" s="39" t="s">
        <v>727</v>
      </c>
      <c r="S87" s="39" t="s">
        <v>734</v>
      </c>
      <c r="T87" s="39" t="s">
        <v>729</v>
      </c>
      <c r="U87" s="39" t="s">
        <v>729</v>
      </c>
      <c r="V87" s="39" t="s">
        <v>731</v>
      </c>
      <c r="W87" s="39" t="s">
        <v>731</v>
      </c>
      <c r="X87" s="39" t="s">
        <v>731</v>
      </c>
      <c r="Y87" s="39" t="s">
        <v>731</v>
      </c>
      <c r="Z87" s="39" t="s">
        <v>731</v>
      </c>
      <c r="AA87" s="40" t="s">
        <v>753</v>
      </c>
    </row>
    <row r="88" spans="1:27" x14ac:dyDescent="0.3">
      <c r="A88" s="37" t="s">
        <v>544</v>
      </c>
      <c r="B88" s="37" t="s">
        <v>602</v>
      </c>
      <c r="C88" s="37" t="s">
        <v>545</v>
      </c>
      <c r="D88" s="37" t="s">
        <v>546</v>
      </c>
      <c r="E88" s="37" t="s">
        <v>210</v>
      </c>
      <c r="F88" s="37" t="s">
        <v>631</v>
      </c>
      <c r="G88" s="37" t="s">
        <v>703</v>
      </c>
      <c r="H88" s="37" t="s">
        <v>589</v>
      </c>
      <c r="I88" s="37">
        <v>0</v>
      </c>
      <c r="J88" s="37">
        <v>1</v>
      </c>
      <c r="K88" s="37">
        <v>0</v>
      </c>
      <c r="L88" s="37">
        <v>0</v>
      </c>
      <c r="M88" s="37">
        <v>0</v>
      </c>
      <c r="N88" s="37">
        <v>1</v>
      </c>
      <c r="O88" s="37">
        <v>1</v>
      </c>
      <c r="P88">
        <f>VLOOKUP($A88,'Item Detail'!$A$2:$G$90,7,0)</f>
        <v>1</v>
      </c>
      <c r="Q88" s="39" t="s">
        <v>735</v>
      </c>
      <c r="R88" s="39" t="s">
        <v>727</v>
      </c>
      <c r="S88" s="39" t="s">
        <v>728</v>
      </c>
      <c r="T88" s="39" t="s">
        <v>729</v>
      </c>
      <c r="U88" s="39" t="s">
        <v>738</v>
      </c>
      <c r="V88" s="39" t="s">
        <v>732</v>
      </c>
      <c r="W88" s="39" t="s">
        <v>731</v>
      </c>
      <c r="X88" s="39" t="s">
        <v>731</v>
      </c>
      <c r="Y88" s="39" t="s">
        <v>731</v>
      </c>
      <c r="Z88" s="39" t="s">
        <v>731</v>
      </c>
      <c r="AA88" s="40" t="s">
        <v>751</v>
      </c>
    </row>
    <row r="89" spans="1:27" x14ac:dyDescent="0.3">
      <c r="A89" s="37" t="s">
        <v>471</v>
      </c>
      <c r="B89" s="37" t="s">
        <v>604</v>
      </c>
      <c r="C89" s="37" t="s">
        <v>472</v>
      </c>
      <c r="D89" s="37" t="s">
        <v>473</v>
      </c>
      <c r="E89" s="37" t="s">
        <v>474</v>
      </c>
      <c r="F89" s="37" t="s">
        <v>475</v>
      </c>
      <c r="G89" s="37" t="s">
        <v>704</v>
      </c>
      <c r="H89" s="37" t="s">
        <v>589</v>
      </c>
      <c r="I89" s="37">
        <v>0</v>
      </c>
      <c r="J89" s="37">
        <v>1</v>
      </c>
      <c r="K89" s="37">
        <v>0</v>
      </c>
      <c r="L89" s="37">
        <v>0</v>
      </c>
      <c r="M89" s="37">
        <v>0</v>
      </c>
      <c r="N89" s="37">
        <v>1</v>
      </c>
      <c r="O89" s="37">
        <v>1</v>
      </c>
      <c r="P89">
        <f>VLOOKUP($A89,'Item Detail'!$A$2:$G$90,7,0)</f>
        <v>1</v>
      </c>
      <c r="Q89" s="39" t="s">
        <v>735</v>
      </c>
      <c r="R89" s="39" t="s">
        <v>727</v>
      </c>
      <c r="S89" s="39" t="s">
        <v>728</v>
      </c>
      <c r="T89" s="39" t="s">
        <v>729</v>
      </c>
      <c r="U89" s="39" t="s">
        <v>729</v>
      </c>
      <c r="V89" s="39" t="s">
        <v>732</v>
      </c>
      <c r="W89" s="39" t="s">
        <v>731</v>
      </c>
      <c r="X89" s="39" t="s">
        <v>732</v>
      </c>
      <c r="Y89" s="39" t="s">
        <v>731</v>
      </c>
      <c r="Z89" s="39" t="s">
        <v>732</v>
      </c>
      <c r="AA89" s="40" t="s">
        <v>751</v>
      </c>
    </row>
    <row r="90" spans="1:27" x14ac:dyDescent="0.3">
      <c r="A90" s="37" t="s">
        <v>483</v>
      </c>
      <c r="B90" s="37" t="s">
        <v>705</v>
      </c>
      <c r="C90" s="37" t="s">
        <v>484</v>
      </c>
      <c r="D90" s="37" t="s">
        <v>485</v>
      </c>
      <c r="E90" s="37" t="s">
        <v>210</v>
      </c>
      <c r="F90" s="37" t="s">
        <v>91</v>
      </c>
      <c r="G90" s="37" t="s">
        <v>706</v>
      </c>
      <c r="H90" s="37" t="s">
        <v>589</v>
      </c>
      <c r="I90" s="37">
        <v>0</v>
      </c>
      <c r="J90" s="37">
        <v>0</v>
      </c>
      <c r="K90" s="37">
        <v>0</v>
      </c>
      <c r="L90" s="37">
        <v>0</v>
      </c>
      <c r="M90" s="37">
        <v>1</v>
      </c>
      <c r="N90" s="37">
        <v>1</v>
      </c>
      <c r="O90" s="37">
        <v>1</v>
      </c>
      <c r="P90">
        <f>VLOOKUP($A90,'Item Detail'!$A$2:$G$90,7,0)</f>
        <v>1</v>
      </c>
      <c r="Q90" s="39" t="s">
        <v>748</v>
      </c>
      <c r="R90" s="39" t="s">
        <v>727</v>
      </c>
      <c r="S90" s="39" t="s">
        <v>728</v>
      </c>
      <c r="T90" s="39" t="s">
        <v>729</v>
      </c>
      <c r="U90" s="39" t="s">
        <v>741</v>
      </c>
      <c r="V90" s="39" t="s">
        <v>732</v>
      </c>
      <c r="W90" s="39" t="s">
        <v>731</v>
      </c>
      <c r="X90" s="39" t="s">
        <v>732</v>
      </c>
      <c r="Y90" s="39" t="s">
        <v>731</v>
      </c>
      <c r="Z90" s="39" t="s">
        <v>731</v>
      </c>
      <c r="AA90" s="40" t="s">
        <v>751</v>
      </c>
    </row>
    <row r="91" spans="1:27" x14ac:dyDescent="0.3">
      <c r="A91" s="37" t="s">
        <v>462</v>
      </c>
      <c r="B91" s="37" t="s">
        <v>660</v>
      </c>
      <c r="C91" s="37" t="s">
        <v>463</v>
      </c>
      <c r="D91" s="37" t="s">
        <v>464</v>
      </c>
      <c r="E91" s="37" t="s">
        <v>210</v>
      </c>
      <c r="F91" s="37" t="s">
        <v>661</v>
      </c>
      <c r="G91" s="37" t="s">
        <v>707</v>
      </c>
      <c r="H91" s="37" t="s">
        <v>589</v>
      </c>
      <c r="I91" s="37">
        <v>0</v>
      </c>
      <c r="J91" s="37">
        <v>0</v>
      </c>
      <c r="K91" s="37">
        <v>0</v>
      </c>
      <c r="L91" s="37">
        <v>0</v>
      </c>
      <c r="M91" s="37">
        <v>1</v>
      </c>
      <c r="N91" s="37">
        <v>1</v>
      </c>
      <c r="O91" s="37">
        <v>1</v>
      </c>
      <c r="P91">
        <f>VLOOKUP($A91,'Item Detail'!$A$2:$G$90,7,0)</f>
        <v>1</v>
      </c>
      <c r="Q91" s="39" t="s">
        <v>735</v>
      </c>
      <c r="R91" s="39" t="s">
        <v>727</v>
      </c>
      <c r="S91" s="39" t="s">
        <v>728</v>
      </c>
      <c r="T91" s="39" t="s">
        <v>729</v>
      </c>
      <c r="U91" s="39" t="s">
        <v>729</v>
      </c>
      <c r="V91" s="39" t="s">
        <v>732</v>
      </c>
      <c r="W91" s="39" t="s">
        <v>731</v>
      </c>
      <c r="X91" s="39" t="s">
        <v>732</v>
      </c>
      <c r="Y91" s="39" t="s">
        <v>731</v>
      </c>
      <c r="Z91" s="39" t="s">
        <v>731</v>
      </c>
      <c r="AA91" s="40" t="s">
        <v>751</v>
      </c>
    </row>
    <row r="92" spans="1:27" x14ac:dyDescent="0.3">
      <c r="A92" s="37" t="s">
        <v>551</v>
      </c>
      <c r="B92" s="37" t="s">
        <v>674</v>
      </c>
      <c r="C92" s="37" t="s">
        <v>552</v>
      </c>
      <c r="D92" s="37" t="s">
        <v>553</v>
      </c>
      <c r="E92" s="37" t="s">
        <v>554</v>
      </c>
      <c r="F92" s="37" t="s">
        <v>701</v>
      </c>
      <c r="G92" s="37" t="s">
        <v>708</v>
      </c>
      <c r="H92" s="37" t="s">
        <v>589</v>
      </c>
      <c r="I92" s="37">
        <v>0</v>
      </c>
      <c r="J92" s="37">
        <v>1</v>
      </c>
      <c r="K92" s="37">
        <v>0</v>
      </c>
      <c r="L92" s="37">
        <v>0</v>
      </c>
      <c r="M92" s="37">
        <v>0</v>
      </c>
      <c r="N92" s="37">
        <v>1</v>
      </c>
      <c r="O92" s="37">
        <v>1</v>
      </c>
      <c r="P92">
        <f>VLOOKUP($A92,'Item Detail'!$A$2:$G$90,7,0)</f>
        <v>1</v>
      </c>
      <c r="Q92" s="39" t="s">
        <v>735</v>
      </c>
      <c r="R92" s="39" t="s">
        <v>727</v>
      </c>
      <c r="S92" s="39" t="s">
        <v>728</v>
      </c>
      <c r="T92" s="39" t="s">
        <v>729</v>
      </c>
      <c r="U92" s="39" t="s">
        <v>729</v>
      </c>
      <c r="V92" s="39" t="s">
        <v>731</v>
      </c>
      <c r="W92" s="39" t="s">
        <v>731</v>
      </c>
      <c r="X92" s="39" t="s">
        <v>732</v>
      </c>
      <c r="Y92" s="39" t="s">
        <v>731</v>
      </c>
      <c r="Z92" s="39" t="s">
        <v>731</v>
      </c>
      <c r="AA92" s="40" t="s">
        <v>751</v>
      </c>
    </row>
    <row r="93" spans="1:27" x14ac:dyDescent="0.3">
      <c r="A93" s="37" t="s">
        <v>104</v>
      </c>
      <c r="B93" s="37" t="s">
        <v>674</v>
      </c>
      <c r="C93" s="37" t="s">
        <v>357</v>
      </c>
      <c r="D93" s="37" t="s">
        <v>358</v>
      </c>
      <c r="E93" s="37" t="s">
        <v>331</v>
      </c>
      <c r="F93" s="37" t="s">
        <v>675</v>
      </c>
      <c r="G93" s="37" t="s">
        <v>709</v>
      </c>
      <c r="H93" s="37" t="s">
        <v>594</v>
      </c>
      <c r="I93" s="37">
        <v>0</v>
      </c>
      <c r="J93" s="37">
        <v>0</v>
      </c>
      <c r="K93" s="37">
        <v>0</v>
      </c>
      <c r="L93" s="37">
        <v>1</v>
      </c>
      <c r="M93" s="37">
        <v>0</v>
      </c>
      <c r="N93" s="37">
        <v>1</v>
      </c>
      <c r="O93" s="37">
        <v>1</v>
      </c>
      <c r="P93">
        <f>VLOOKUP($A93,'Item Detail'!$A$2:$G$90,7,0)</f>
        <v>1</v>
      </c>
      <c r="Q93" s="39" t="s">
        <v>739</v>
      </c>
      <c r="R93" s="39" t="s">
        <v>727</v>
      </c>
      <c r="S93" s="39" t="s">
        <v>734</v>
      </c>
      <c r="T93" s="39" t="s">
        <v>729</v>
      </c>
      <c r="U93" s="39" t="s">
        <v>729</v>
      </c>
      <c r="V93" s="39" t="s">
        <v>731</v>
      </c>
      <c r="W93" s="39" t="s">
        <v>731</v>
      </c>
      <c r="X93" s="39" t="s">
        <v>731</v>
      </c>
      <c r="Y93" s="39" t="s">
        <v>731</v>
      </c>
      <c r="Z93" s="39" t="s">
        <v>731</v>
      </c>
      <c r="AA93" s="40" t="s">
        <v>753</v>
      </c>
    </row>
    <row r="94" spans="1:27" x14ac:dyDescent="0.3">
      <c r="A94" s="37" t="s">
        <v>388</v>
      </c>
      <c r="B94" s="37" t="s">
        <v>710</v>
      </c>
      <c r="C94" s="37" t="s">
        <v>389</v>
      </c>
      <c r="D94" s="37" t="s">
        <v>390</v>
      </c>
      <c r="E94" s="37" t="s">
        <v>391</v>
      </c>
      <c r="F94" s="37" t="s">
        <v>392</v>
      </c>
      <c r="G94" s="37" t="s">
        <v>711</v>
      </c>
      <c r="H94" s="37" t="s">
        <v>595</v>
      </c>
      <c r="I94" s="37">
        <v>1</v>
      </c>
      <c r="J94" s="37">
        <v>0</v>
      </c>
      <c r="K94" s="37">
        <v>0</v>
      </c>
      <c r="L94" s="37">
        <v>0</v>
      </c>
      <c r="M94" s="37">
        <v>0</v>
      </c>
      <c r="N94" s="37">
        <v>1</v>
      </c>
      <c r="O94" s="37">
        <v>1</v>
      </c>
      <c r="P94">
        <f>VLOOKUP($A94,'Item Detail'!$A$2:$G$90,7,0)</f>
        <v>1</v>
      </c>
      <c r="Q94" s="39" t="s">
        <v>735</v>
      </c>
      <c r="R94" s="39" t="s">
        <v>727</v>
      </c>
      <c r="S94" s="39" t="s">
        <v>728</v>
      </c>
      <c r="T94" s="39" t="s">
        <v>729</v>
      </c>
      <c r="U94" s="39" t="s">
        <v>749</v>
      </c>
      <c r="V94" s="39" t="s">
        <v>732</v>
      </c>
      <c r="W94" s="39" t="s">
        <v>732</v>
      </c>
      <c r="X94" s="39" t="s">
        <v>732</v>
      </c>
      <c r="Y94" s="39" t="s">
        <v>732</v>
      </c>
      <c r="Z94" s="39" t="s">
        <v>732</v>
      </c>
      <c r="AA94" s="40" t="s">
        <v>752</v>
      </c>
    </row>
    <row r="95" spans="1:27" x14ac:dyDescent="0.3">
      <c r="A95" s="37" t="s">
        <v>145</v>
      </c>
      <c r="B95" s="37" t="s">
        <v>712</v>
      </c>
      <c r="C95" s="37" t="s">
        <v>441</v>
      </c>
      <c r="D95" s="37" t="s">
        <v>358</v>
      </c>
      <c r="E95" s="37" t="s">
        <v>210</v>
      </c>
      <c r="F95" s="37" t="s">
        <v>148</v>
      </c>
      <c r="G95" s="37" t="s">
        <v>713</v>
      </c>
      <c r="H95" s="37" t="s">
        <v>594</v>
      </c>
      <c r="I95" s="37">
        <v>0</v>
      </c>
      <c r="J95" s="37">
        <v>1</v>
      </c>
      <c r="K95" s="37">
        <v>0</v>
      </c>
      <c r="L95" s="37">
        <v>0</v>
      </c>
      <c r="M95" s="37">
        <v>0</v>
      </c>
      <c r="N95" s="37">
        <v>1</v>
      </c>
      <c r="O95" s="37">
        <v>1</v>
      </c>
      <c r="P95">
        <f>VLOOKUP($A95,'Item Detail'!$A$2:$G$90,7,0)</f>
        <v>1</v>
      </c>
      <c r="Q95" s="39" t="s">
        <v>739</v>
      </c>
      <c r="R95" s="39" t="s">
        <v>727</v>
      </c>
      <c r="S95" s="39" t="s">
        <v>734</v>
      </c>
      <c r="T95" s="39" t="s">
        <v>729</v>
      </c>
      <c r="U95" s="39" t="s">
        <v>729</v>
      </c>
      <c r="V95" s="39" t="s">
        <v>731</v>
      </c>
      <c r="W95" s="39" t="s">
        <v>731</v>
      </c>
      <c r="X95" s="39" t="s">
        <v>731</v>
      </c>
      <c r="Y95" s="39" t="s">
        <v>731</v>
      </c>
      <c r="Z95" s="39" t="s">
        <v>731</v>
      </c>
      <c r="AA95" s="40" t="s">
        <v>753</v>
      </c>
    </row>
    <row r="96" spans="1:27" x14ac:dyDescent="0.3">
      <c r="A96" s="37" t="s">
        <v>382</v>
      </c>
      <c r="B96" s="37" t="s">
        <v>660</v>
      </c>
      <c r="C96" s="37" t="s">
        <v>383</v>
      </c>
      <c r="D96" s="37" t="s">
        <v>221</v>
      </c>
      <c r="E96" s="37" t="s">
        <v>320</v>
      </c>
      <c r="F96" s="37" t="s">
        <v>661</v>
      </c>
      <c r="G96" s="37" t="s">
        <v>714</v>
      </c>
      <c r="H96" s="37" t="s">
        <v>589</v>
      </c>
      <c r="I96" s="37">
        <v>0</v>
      </c>
      <c r="J96" s="37">
        <v>1</v>
      </c>
      <c r="K96" s="37">
        <v>0</v>
      </c>
      <c r="L96" s="37">
        <v>0</v>
      </c>
      <c r="M96" s="37">
        <v>0</v>
      </c>
      <c r="N96" s="37">
        <v>1</v>
      </c>
      <c r="O96" s="37">
        <v>1</v>
      </c>
      <c r="P96">
        <f>VLOOKUP($A96,'Item Detail'!$A$2:$G$90,7,0)</f>
        <v>1</v>
      </c>
      <c r="Q96" s="39" t="s">
        <v>747</v>
      </c>
      <c r="R96" s="39" t="s">
        <v>727</v>
      </c>
      <c r="S96" s="39" t="s">
        <v>728</v>
      </c>
      <c r="T96" s="39" t="s">
        <v>729</v>
      </c>
      <c r="U96" s="39" t="s">
        <v>729</v>
      </c>
      <c r="V96" s="39" t="s">
        <v>732</v>
      </c>
      <c r="W96" s="39" t="s">
        <v>731</v>
      </c>
      <c r="X96" s="39" t="s">
        <v>732</v>
      </c>
      <c r="Y96" s="39" t="s">
        <v>732</v>
      </c>
      <c r="Z96" s="39" t="s">
        <v>732</v>
      </c>
      <c r="AA96" s="40" t="s">
        <v>751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75E2-EA3F-43CE-AE87-EB897C00B776}">
  <dimension ref="A1:V13"/>
  <sheetViews>
    <sheetView showGridLines="0" workbookViewId="0">
      <selection activeCell="W15" sqref="W15"/>
    </sheetView>
  </sheetViews>
  <sheetFormatPr defaultColWidth="12.33203125" defaultRowHeight="14.4" x14ac:dyDescent="0.3"/>
  <cols>
    <col min="1" max="13" width="12.33203125" style="73"/>
    <col min="14" max="22" width="0" style="73" hidden="1" customWidth="1"/>
    <col min="23" max="16384" width="12.33203125" style="73"/>
  </cols>
  <sheetData>
    <row r="1" spans="1:22" ht="18" x14ac:dyDescent="0.35">
      <c r="A1" s="93" t="s">
        <v>779</v>
      </c>
      <c r="B1" s="93"/>
      <c r="C1" s="93"/>
      <c r="D1" s="93"/>
      <c r="E1" s="93"/>
      <c r="F1" s="93"/>
      <c r="G1" s="93"/>
      <c r="H1" s="93"/>
      <c r="I1" s="93"/>
      <c r="J1" s="92"/>
      <c r="K1" s="91" t="s">
        <v>561</v>
      </c>
      <c r="L1" s="90"/>
      <c r="N1" s="73" t="s">
        <v>727</v>
      </c>
      <c r="O1" s="89"/>
      <c r="P1" s="89"/>
      <c r="Q1" s="89"/>
      <c r="R1" s="89" t="s">
        <v>727</v>
      </c>
      <c r="S1" s="89"/>
      <c r="T1" s="91"/>
      <c r="U1" s="90"/>
      <c r="V1" s="89" t="s">
        <v>779</v>
      </c>
    </row>
    <row r="2" spans="1:22" ht="21.6" x14ac:dyDescent="0.3">
      <c r="A2" s="88" t="s">
        <v>562</v>
      </c>
      <c r="B2" s="88" t="s">
        <v>778</v>
      </c>
      <c r="C2" s="88" t="s">
        <v>3</v>
      </c>
      <c r="D2" s="88" t="s">
        <v>4</v>
      </c>
      <c r="E2" s="88" t="s">
        <v>5</v>
      </c>
      <c r="F2" s="88" t="s">
        <v>6</v>
      </c>
      <c r="G2" s="88" t="s">
        <v>777</v>
      </c>
      <c r="H2" s="88" t="s">
        <v>8</v>
      </c>
      <c r="I2" s="88" t="s">
        <v>9</v>
      </c>
      <c r="J2" s="88" t="s">
        <v>10</v>
      </c>
      <c r="K2" s="88" t="s">
        <v>5</v>
      </c>
      <c r="L2" s="88" t="s">
        <v>777</v>
      </c>
      <c r="N2" s="88" t="s">
        <v>562</v>
      </c>
      <c r="O2" s="88" t="s">
        <v>778</v>
      </c>
      <c r="P2" s="88" t="s">
        <v>5</v>
      </c>
      <c r="Q2" s="88" t="s">
        <v>777</v>
      </c>
      <c r="R2" s="88" t="s">
        <v>562</v>
      </c>
      <c r="S2" s="88" t="s">
        <v>778</v>
      </c>
      <c r="T2" s="88" t="s">
        <v>5</v>
      </c>
      <c r="U2" s="88" t="s">
        <v>777</v>
      </c>
    </row>
    <row r="3" spans="1:22" x14ac:dyDescent="0.3">
      <c r="A3" s="87">
        <v>2016</v>
      </c>
      <c r="B3" s="75" t="s">
        <v>773</v>
      </c>
      <c r="C3" s="77">
        <v>836</v>
      </c>
      <c r="D3" s="77">
        <v>680</v>
      </c>
      <c r="E3" s="76">
        <v>0.81340000000000001</v>
      </c>
      <c r="F3" s="77">
        <v>45</v>
      </c>
      <c r="G3" s="76">
        <v>0.86719999999999997</v>
      </c>
      <c r="H3" s="77">
        <v>11</v>
      </c>
      <c r="I3" s="77">
        <v>4</v>
      </c>
      <c r="J3" s="77">
        <v>96</v>
      </c>
      <c r="K3" s="74">
        <v>0.93301435406698563</v>
      </c>
      <c r="L3" s="74">
        <v>0.98684210526315785</v>
      </c>
      <c r="N3" s="87">
        <v>2016</v>
      </c>
      <c r="O3" s="75" t="s">
        <v>773</v>
      </c>
      <c r="P3" s="76">
        <v>0.81340000000000001</v>
      </c>
      <c r="Q3" s="76">
        <v>0.86719999999999997</v>
      </c>
      <c r="R3" s="87">
        <v>2016</v>
      </c>
      <c r="S3" s="75" t="s">
        <v>773</v>
      </c>
      <c r="T3" s="74">
        <v>0.93301435406698563</v>
      </c>
      <c r="U3" s="74">
        <v>0.98684210526315785</v>
      </c>
    </row>
    <row r="4" spans="1:22" x14ac:dyDescent="0.3">
      <c r="A4" s="84"/>
      <c r="B4" s="75" t="s">
        <v>772</v>
      </c>
      <c r="C4" s="86">
        <v>1058</v>
      </c>
      <c r="D4" s="86">
        <v>887</v>
      </c>
      <c r="E4" s="85">
        <v>0.83837429111531192</v>
      </c>
      <c r="F4" s="86">
        <v>56</v>
      </c>
      <c r="G4" s="85">
        <v>0.89130434782608692</v>
      </c>
      <c r="H4" s="86">
        <v>24</v>
      </c>
      <c r="I4" s="86">
        <v>18</v>
      </c>
      <c r="J4" s="86">
        <v>73</v>
      </c>
      <c r="K4" s="74">
        <v>0.92438563327032142</v>
      </c>
      <c r="L4" s="74">
        <v>0.97731568998109641</v>
      </c>
      <c r="N4" s="84"/>
      <c r="O4" s="75" t="s">
        <v>772</v>
      </c>
      <c r="P4" s="85">
        <v>0.83837429111531192</v>
      </c>
      <c r="Q4" s="85">
        <v>0.89130434782608692</v>
      </c>
      <c r="R4" s="84"/>
      <c r="S4" s="75" t="s">
        <v>772</v>
      </c>
      <c r="T4" s="74">
        <v>0.92438563327032142</v>
      </c>
      <c r="U4" s="74">
        <v>0.97731568998109641</v>
      </c>
    </row>
    <row r="5" spans="1:22" x14ac:dyDescent="0.3">
      <c r="A5" s="84"/>
      <c r="B5" s="75" t="s">
        <v>775</v>
      </c>
      <c r="C5" s="77">
        <v>973</v>
      </c>
      <c r="D5" s="77">
        <v>833</v>
      </c>
      <c r="E5" s="76">
        <v>0.85611510791366907</v>
      </c>
      <c r="F5" s="77">
        <v>61</v>
      </c>
      <c r="G5" s="76">
        <v>0.91880781089414187</v>
      </c>
      <c r="H5" s="77">
        <v>38</v>
      </c>
      <c r="I5" s="77">
        <v>29</v>
      </c>
      <c r="J5" s="77">
        <v>12</v>
      </c>
      <c r="K5" s="74">
        <v>0.89825282631038028</v>
      </c>
      <c r="L5" s="74">
        <v>0.96094552929085308</v>
      </c>
      <c r="N5" s="84"/>
      <c r="O5" s="75" t="s">
        <v>775</v>
      </c>
      <c r="P5" s="76">
        <v>0.85611510791366907</v>
      </c>
      <c r="Q5" s="76">
        <v>0.91880781089414187</v>
      </c>
      <c r="R5" s="84"/>
      <c r="S5" s="75" t="s">
        <v>775</v>
      </c>
      <c r="T5" s="74">
        <v>0.89825282631038028</v>
      </c>
      <c r="U5" s="74">
        <v>0.96094552929085308</v>
      </c>
    </row>
    <row r="6" spans="1:22" x14ac:dyDescent="0.3">
      <c r="A6" s="83"/>
      <c r="B6" s="75" t="s">
        <v>774</v>
      </c>
      <c r="C6" s="77">
        <v>674</v>
      </c>
      <c r="D6" s="77">
        <v>600</v>
      </c>
      <c r="E6" s="76">
        <v>0.89020771513353114</v>
      </c>
      <c r="F6" s="77">
        <v>35</v>
      </c>
      <c r="G6" s="76">
        <v>0.94213649851632042</v>
      </c>
      <c r="H6" s="77">
        <v>12</v>
      </c>
      <c r="I6" s="77">
        <v>14</v>
      </c>
      <c r="J6" s="77">
        <v>13</v>
      </c>
      <c r="K6" s="74">
        <v>0.93026706231454004</v>
      </c>
      <c r="L6" s="74">
        <v>0.98219584569732943</v>
      </c>
      <c r="N6" s="83"/>
      <c r="O6" s="75" t="s">
        <v>774</v>
      </c>
      <c r="P6" s="76">
        <v>0.89020771513353114</v>
      </c>
      <c r="Q6" s="76">
        <v>0.94213649851632042</v>
      </c>
      <c r="R6" s="83"/>
      <c r="S6" s="75" t="s">
        <v>774</v>
      </c>
      <c r="T6" s="74">
        <v>0.93026706231454004</v>
      </c>
      <c r="U6" s="74">
        <v>0.98219584569732943</v>
      </c>
    </row>
    <row r="7" spans="1:22" x14ac:dyDescent="0.3">
      <c r="A7" s="82">
        <v>2017</v>
      </c>
      <c r="B7" s="81" t="s">
        <v>776</v>
      </c>
      <c r="C7" s="77">
        <v>854</v>
      </c>
      <c r="D7" s="77">
        <v>723</v>
      </c>
      <c r="E7" s="76">
        <v>0.84660421545667441</v>
      </c>
      <c r="F7" s="77">
        <v>64</v>
      </c>
      <c r="G7" s="76">
        <v>0.92154566744730682</v>
      </c>
      <c r="H7" s="77">
        <v>33</v>
      </c>
      <c r="I7" s="77">
        <v>22</v>
      </c>
      <c r="J7" s="77">
        <v>12</v>
      </c>
      <c r="K7" s="74">
        <v>0.88641686182669788</v>
      </c>
      <c r="L7" s="74">
        <v>0.96135831381733017</v>
      </c>
      <c r="N7" s="82">
        <v>2017</v>
      </c>
      <c r="O7" s="81" t="s">
        <v>776</v>
      </c>
      <c r="P7" s="76">
        <v>0.84660421545667441</v>
      </c>
      <c r="Q7" s="76">
        <v>0.92154566744730682</v>
      </c>
      <c r="R7" s="82">
        <v>2017</v>
      </c>
      <c r="S7" s="81" t="s">
        <v>776</v>
      </c>
      <c r="T7" s="74">
        <v>0.88641686182669788</v>
      </c>
      <c r="U7" s="74">
        <v>0.96135831381733017</v>
      </c>
    </row>
    <row r="8" spans="1:22" x14ac:dyDescent="0.3">
      <c r="A8" s="80"/>
      <c r="B8" s="75" t="s">
        <v>772</v>
      </c>
      <c r="C8" s="77">
        <v>694</v>
      </c>
      <c r="D8" s="77">
        <v>608</v>
      </c>
      <c r="E8" s="76">
        <v>0.87608069164265134</v>
      </c>
      <c r="F8" s="77">
        <v>46</v>
      </c>
      <c r="G8" s="76">
        <v>0.94236311239193082</v>
      </c>
      <c r="H8" s="77">
        <v>26</v>
      </c>
      <c r="I8" s="77">
        <v>6</v>
      </c>
      <c r="J8" s="77">
        <v>8</v>
      </c>
      <c r="K8" s="74">
        <v>0.89625360230547546</v>
      </c>
      <c r="L8" s="74">
        <v>0.96253602305475505</v>
      </c>
      <c r="N8" s="80"/>
      <c r="O8" s="75" t="s">
        <v>772</v>
      </c>
      <c r="P8" s="76">
        <v>0.87608069164265134</v>
      </c>
      <c r="Q8" s="76">
        <v>0.94236311239193082</v>
      </c>
      <c r="R8" s="80"/>
      <c r="S8" s="75" t="s">
        <v>772</v>
      </c>
      <c r="T8" s="74">
        <v>0.89625360230547546</v>
      </c>
      <c r="U8" s="74">
        <v>0.96253602305475505</v>
      </c>
    </row>
    <row r="9" spans="1:22" x14ac:dyDescent="0.3">
      <c r="A9" s="80"/>
      <c r="B9" s="75" t="s">
        <v>775</v>
      </c>
      <c r="C9" s="77">
        <v>834</v>
      </c>
      <c r="D9" s="77">
        <v>700</v>
      </c>
      <c r="E9" s="76">
        <v>0.83930000000000005</v>
      </c>
      <c r="F9" s="77">
        <v>66</v>
      </c>
      <c r="G9" s="76">
        <v>0.91849999999999998</v>
      </c>
      <c r="H9" s="77">
        <v>37</v>
      </c>
      <c r="I9" s="77">
        <v>21</v>
      </c>
      <c r="J9" s="77">
        <v>10</v>
      </c>
      <c r="K9" s="74">
        <v>0.8764988009592326</v>
      </c>
      <c r="L9" s="74">
        <v>0.95563549160671468</v>
      </c>
      <c r="N9" s="80"/>
      <c r="O9" s="75" t="s">
        <v>775</v>
      </c>
      <c r="P9" s="76">
        <v>0.83930000000000005</v>
      </c>
      <c r="Q9" s="76">
        <v>0.91849999999999998</v>
      </c>
      <c r="R9" s="80"/>
      <c r="S9" s="75" t="s">
        <v>775</v>
      </c>
      <c r="T9" s="74">
        <v>0.8764988009592326</v>
      </c>
      <c r="U9" s="74">
        <v>0.95563549160671468</v>
      </c>
    </row>
    <row r="10" spans="1:22" x14ac:dyDescent="0.3">
      <c r="A10" s="79"/>
      <c r="B10" s="75" t="s">
        <v>774</v>
      </c>
      <c r="C10" s="77">
        <v>536</v>
      </c>
      <c r="D10" s="77">
        <v>451</v>
      </c>
      <c r="E10" s="76">
        <v>0.84141791044776115</v>
      </c>
      <c r="F10" s="77">
        <v>41</v>
      </c>
      <c r="G10" s="76">
        <v>0.91791044776119401</v>
      </c>
      <c r="H10" s="77">
        <v>26</v>
      </c>
      <c r="I10" s="77">
        <v>7</v>
      </c>
      <c r="J10" s="77">
        <v>11</v>
      </c>
      <c r="K10" s="74">
        <v>0.875</v>
      </c>
      <c r="L10" s="74">
        <v>0.95149253731343286</v>
      </c>
      <c r="N10" s="79"/>
      <c r="O10" s="75" t="s">
        <v>774</v>
      </c>
      <c r="P10" s="76">
        <v>0.84141791044776115</v>
      </c>
      <c r="Q10" s="76">
        <v>0.91791044776119401</v>
      </c>
      <c r="R10" s="79"/>
      <c r="S10" s="75" t="s">
        <v>774</v>
      </c>
      <c r="T10" s="74">
        <v>0.875</v>
      </c>
      <c r="U10" s="74">
        <v>0.95149253731343286</v>
      </c>
    </row>
    <row r="11" spans="1:22" x14ac:dyDescent="0.3">
      <c r="A11" s="78">
        <v>2018</v>
      </c>
      <c r="B11" s="75" t="s">
        <v>773</v>
      </c>
      <c r="C11" s="77">
        <v>751</v>
      </c>
      <c r="D11" s="77">
        <v>640</v>
      </c>
      <c r="E11" s="76">
        <v>0.85219707057256988</v>
      </c>
      <c r="F11" s="77">
        <v>50</v>
      </c>
      <c r="G11" s="76">
        <v>0.91877496671105197</v>
      </c>
      <c r="H11" s="77">
        <v>43</v>
      </c>
      <c r="I11" s="77">
        <v>11</v>
      </c>
      <c r="J11" s="77">
        <v>7</v>
      </c>
      <c r="K11" s="74">
        <v>0.87616511318242341</v>
      </c>
      <c r="L11" s="74">
        <v>0.94274300932090549</v>
      </c>
      <c r="N11" s="78">
        <v>2018</v>
      </c>
      <c r="O11" s="75" t="s">
        <v>773</v>
      </c>
      <c r="P11" s="76">
        <v>0.85219707057256988</v>
      </c>
      <c r="Q11" s="76">
        <v>0.91877496671105197</v>
      </c>
      <c r="R11" s="78">
        <v>2018</v>
      </c>
      <c r="S11" s="75" t="s">
        <v>773</v>
      </c>
      <c r="T11" s="74">
        <v>0.87616511318242341</v>
      </c>
      <c r="U11" s="74">
        <v>0.94274300932090549</v>
      </c>
    </row>
    <row r="12" spans="1:22" x14ac:dyDescent="0.3">
      <c r="A12" s="94"/>
      <c r="B12" s="75" t="s">
        <v>772</v>
      </c>
      <c r="C12" s="77">
        <v>743</v>
      </c>
      <c r="D12" s="77">
        <v>639</v>
      </c>
      <c r="E12" s="76">
        <v>0.86002691790040375</v>
      </c>
      <c r="F12" s="77">
        <v>49</v>
      </c>
      <c r="G12" s="76">
        <v>0.92597577388963659</v>
      </c>
      <c r="H12" s="77">
        <v>27</v>
      </c>
      <c r="I12" s="77">
        <v>16</v>
      </c>
      <c r="J12" s="77">
        <v>12</v>
      </c>
      <c r="K12" s="74">
        <v>0.89771197846567963</v>
      </c>
      <c r="L12" s="74">
        <v>0.96366083445491246</v>
      </c>
      <c r="N12" s="94"/>
      <c r="O12" s="75" t="s">
        <v>772</v>
      </c>
      <c r="P12" s="76">
        <v>0.86002691790040375</v>
      </c>
      <c r="Q12" s="76">
        <v>0.92597577388963659</v>
      </c>
      <c r="R12" s="94"/>
      <c r="S12" s="75" t="s">
        <v>772</v>
      </c>
      <c r="T12" s="74">
        <v>0.89771197846567963</v>
      </c>
      <c r="U12" s="74">
        <v>0.96366083445491246</v>
      </c>
    </row>
    <row r="13" spans="1:22" x14ac:dyDescent="0.3">
      <c r="A13" s="94"/>
      <c r="B13" s="75" t="s">
        <v>775</v>
      </c>
      <c r="C13" s="77">
        <v>906</v>
      </c>
      <c r="D13" s="77">
        <v>753</v>
      </c>
      <c r="E13" s="76">
        <v>0.83112582781456945</v>
      </c>
      <c r="F13" s="77">
        <v>73</v>
      </c>
      <c r="G13" s="76">
        <v>0.91169977924944812</v>
      </c>
      <c r="H13" s="77">
        <v>45</v>
      </c>
      <c r="I13" s="77">
        <v>28</v>
      </c>
      <c r="J13" s="77">
        <v>7</v>
      </c>
      <c r="K13" s="74">
        <v>0.86975717439293598</v>
      </c>
      <c r="L13" s="74">
        <v>0.95033112582781454</v>
      </c>
      <c r="N13" s="94"/>
      <c r="O13" s="75" t="s">
        <v>775</v>
      </c>
      <c r="P13" s="76">
        <v>0.83112582781456945</v>
      </c>
      <c r="Q13" s="76">
        <v>0.91169977924944812</v>
      </c>
      <c r="R13" s="94"/>
      <c r="S13" s="75" t="s">
        <v>775</v>
      </c>
      <c r="T13" s="74">
        <v>0.86975717439293598</v>
      </c>
      <c r="U13" s="74">
        <v>0.95033112582781454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560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561</v>
      </c>
      <c r="L2" s="34"/>
    </row>
    <row r="3" spans="1:12" ht="27.45" customHeight="1" x14ac:dyDescent="0.3">
      <c r="A3" s="23" t="s">
        <v>562</v>
      </c>
      <c r="B3" s="23" t="s">
        <v>563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564</v>
      </c>
    </row>
    <row r="4" spans="1:12" ht="14.4" x14ac:dyDescent="0.3">
      <c r="A4" s="35">
        <v>2017</v>
      </c>
      <c r="B4" s="25" t="s">
        <v>565</v>
      </c>
      <c r="C4" s="26">
        <v>300</v>
      </c>
      <c r="D4" s="26">
        <v>250</v>
      </c>
      <c r="E4" s="24">
        <v>0.83333333333333348</v>
      </c>
      <c r="F4" s="26">
        <v>26</v>
      </c>
      <c r="G4" s="24">
        <v>0.92</v>
      </c>
      <c r="H4" s="26">
        <v>15</v>
      </c>
      <c r="I4" s="26">
        <v>5</v>
      </c>
      <c r="J4" s="26">
        <v>4</v>
      </c>
      <c r="K4" s="24">
        <v>0.85910652920962194</v>
      </c>
      <c r="L4" s="24">
        <v>0.94339622641509435</v>
      </c>
    </row>
    <row r="5" spans="1:12" ht="14.4" x14ac:dyDescent="0.3">
      <c r="A5" s="35">
        <v>2017</v>
      </c>
      <c r="B5" s="25" t="s">
        <v>566</v>
      </c>
      <c r="C5" s="26">
        <v>168</v>
      </c>
      <c r="D5" s="26">
        <v>148</v>
      </c>
      <c r="E5" s="24">
        <v>0.88095238095238093</v>
      </c>
      <c r="F5" s="26">
        <v>7</v>
      </c>
      <c r="G5" s="24">
        <v>0.92261904761904778</v>
      </c>
      <c r="H5" s="26">
        <v>5</v>
      </c>
      <c r="I5" s="26">
        <v>2</v>
      </c>
      <c r="J5" s="26">
        <v>6</v>
      </c>
      <c r="K5" s="24">
        <v>0.92500000000000004</v>
      </c>
      <c r="L5" s="24">
        <v>0.9673202614379085</v>
      </c>
    </row>
    <row r="6" spans="1:12" ht="14.4" x14ac:dyDescent="0.3">
      <c r="A6" s="35">
        <v>2017</v>
      </c>
      <c r="B6" s="25" t="s">
        <v>567</v>
      </c>
      <c r="C6" s="26">
        <v>68</v>
      </c>
      <c r="D6" s="26">
        <v>53</v>
      </c>
      <c r="E6" s="24">
        <v>0.77941176470588236</v>
      </c>
      <c r="F6" s="26">
        <v>8</v>
      </c>
      <c r="G6" s="24">
        <v>0.89705882352941169</v>
      </c>
      <c r="H6" s="26">
        <v>6</v>
      </c>
      <c r="I6" s="26">
        <v>0</v>
      </c>
      <c r="J6" s="26">
        <v>1</v>
      </c>
      <c r="K6" s="24">
        <v>0.79104477611940294</v>
      </c>
      <c r="L6" s="24">
        <v>0.89830508474576276</v>
      </c>
    </row>
    <row r="7" spans="1:12" ht="14.4" x14ac:dyDescent="0.3">
      <c r="A7" s="35">
        <v>2018</v>
      </c>
      <c r="B7" s="25" t="s">
        <v>568</v>
      </c>
      <c r="C7" s="26">
        <v>284</v>
      </c>
      <c r="D7" s="26">
        <v>241</v>
      </c>
      <c r="E7" s="24">
        <v>0.84859154929577452</v>
      </c>
      <c r="F7" s="26">
        <v>21</v>
      </c>
      <c r="G7" s="24">
        <v>0.92253521126760563</v>
      </c>
      <c r="H7" s="26">
        <v>14</v>
      </c>
      <c r="I7" s="26">
        <v>5</v>
      </c>
      <c r="J7" s="26">
        <v>3</v>
      </c>
      <c r="K7" s="24">
        <v>0.87318840579710144</v>
      </c>
      <c r="L7" s="24">
        <v>0.94509803921568614</v>
      </c>
    </row>
    <row r="8" spans="1:12" ht="14.4" x14ac:dyDescent="0.3">
      <c r="A8" s="35">
        <v>2018</v>
      </c>
      <c r="B8" s="25" t="s">
        <v>569</v>
      </c>
      <c r="C8" s="26">
        <v>224</v>
      </c>
      <c r="D8" s="26">
        <v>190</v>
      </c>
      <c r="E8" s="24">
        <v>0.8482142857142857</v>
      </c>
      <c r="F8" s="26">
        <v>15</v>
      </c>
      <c r="G8" s="24">
        <v>0.9151785714285714</v>
      </c>
      <c r="H8" s="26">
        <v>13</v>
      </c>
      <c r="I8" s="26">
        <v>3</v>
      </c>
      <c r="J8" s="26">
        <v>3</v>
      </c>
      <c r="K8" s="24">
        <v>0.87155963302752293</v>
      </c>
      <c r="L8" s="24">
        <v>0.93596059113300489</v>
      </c>
    </row>
    <row r="9" spans="1:12" ht="14.4" x14ac:dyDescent="0.3">
      <c r="A9" s="35">
        <v>2018</v>
      </c>
      <c r="B9" s="25" t="s">
        <v>570</v>
      </c>
      <c r="C9" s="26">
        <v>243</v>
      </c>
      <c r="D9" s="26">
        <v>209</v>
      </c>
      <c r="E9" s="24">
        <v>0.86008230452674894</v>
      </c>
      <c r="F9" s="26">
        <v>14</v>
      </c>
      <c r="G9" s="24">
        <v>0.91769547325102896</v>
      </c>
      <c r="H9" s="26">
        <v>16</v>
      </c>
      <c r="I9" s="26">
        <v>3</v>
      </c>
      <c r="J9" s="26">
        <v>1</v>
      </c>
      <c r="K9" s="24">
        <v>0.87447698744769875</v>
      </c>
      <c r="L9" s="24">
        <v>0.92888888888888888</v>
      </c>
    </row>
    <row r="10" spans="1:12" ht="14.4" x14ac:dyDescent="0.3">
      <c r="A10" s="35">
        <v>2018</v>
      </c>
      <c r="B10" s="25" t="s">
        <v>571</v>
      </c>
      <c r="C10" s="26">
        <v>253</v>
      </c>
      <c r="D10" s="26">
        <v>214</v>
      </c>
      <c r="E10" s="24">
        <v>0.8458498023715415</v>
      </c>
      <c r="F10" s="26">
        <v>12</v>
      </c>
      <c r="G10" s="24">
        <v>0.89328063241106714</v>
      </c>
      <c r="H10" s="26">
        <v>13</v>
      </c>
      <c r="I10" s="26">
        <v>9</v>
      </c>
      <c r="J10" s="26">
        <v>5</v>
      </c>
      <c r="K10" s="24">
        <v>0.89539748953974896</v>
      </c>
      <c r="L10" s="24">
        <v>0.94273127753303965</v>
      </c>
    </row>
    <row r="11" spans="1:12" ht="14.4" x14ac:dyDescent="0.3">
      <c r="A11" s="35">
        <v>2018</v>
      </c>
      <c r="B11" s="25" t="s">
        <v>572</v>
      </c>
      <c r="C11" s="26">
        <v>242</v>
      </c>
      <c r="D11" s="26">
        <v>210</v>
      </c>
      <c r="E11" s="24">
        <v>0.86776859504132231</v>
      </c>
      <c r="F11" s="26">
        <v>15</v>
      </c>
      <c r="G11" s="24">
        <v>0.92975206611570238</v>
      </c>
      <c r="H11" s="26">
        <v>10</v>
      </c>
      <c r="I11" s="26">
        <v>1</v>
      </c>
      <c r="J11" s="26">
        <v>6</v>
      </c>
      <c r="K11" s="24">
        <v>0.8936170212765957</v>
      </c>
      <c r="L11" s="24">
        <v>0.95454545454545459</v>
      </c>
    </row>
    <row r="12" spans="1:12" ht="14.4" x14ac:dyDescent="0.3">
      <c r="A12" s="35">
        <v>2018</v>
      </c>
      <c r="B12" s="25" t="s">
        <v>573</v>
      </c>
      <c r="C12" s="26">
        <v>248</v>
      </c>
      <c r="D12" s="26">
        <v>215</v>
      </c>
      <c r="E12" s="24">
        <v>0.86693548387096764</v>
      </c>
      <c r="F12" s="26">
        <v>22</v>
      </c>
      <c r="G12" s="24">
        <v>0.95564516129032251</v>
      </c>
      <c r="H12" s="26">
        <v>4</v>
      </c>
      <c r="I12" s="26">
        <v>6</v>
      </c>
      <c r="J12" s="26">
        <v>1</v>
      </c>
      <c r="K12" s="24">
        <v>0.89211618257261416</v>
      </c>
      <c r="L12" s="24">
        <v>0.9817351598173516</v>
      </c>
    </row>
    <row r="13" spans="1:12" ht="14.4" x14ac:dyDescent="0.3">
      <c r="A13" s="35">
        <v>2018</v>
      </c>
      <c r="B13" s="25" t="s">
        <v>574</v>
      </c>
      <c r="C13" s="26">
        <v>306</v>
      </c>
      <c r="D13" s="26">
        <v>258</v>
      </c>
      <c r="E13" s="24">
        <v>0.84313725490196079</v>
      </c>
      <c r="F13" s="26">
        <v>29</v>
      </c>
      <c r="G13" s="24">
        <v>0.93790849673202614</v>
      </c>
      <c r="H13" s="26">
        <v>9</v>
      </c>
      <c r="I13" s="26">
        <v>10</v>
      </c>
      <c r="J13" s="26">
        <v>0</v>
      </c>
      <c r="K13" s="24">
        <v>0.8716216216216216</v>
      </c>
      <c r="L13" s="24">
        <v>0.9662921348314607</v>
      </c>
    </row>
    <row r="14" spans="1:12" ht="14.4" x14ac:dyDescent="0.3">
      <c r="A14" s="35">
        <v>2018</v>
      </c>
      <c r="B14" s="25" t="s">
        <v>575</v>
      </c>
      <c r="C14" s="26">
        <v>286</v>
      </c>
      <c r="D14" s="26">
        <v>241</v>
      </c>
      <c r="E14" s="24">
        <v>0.84265734265734271</v>
      </c>
      <c r="F14" s="26">
        <v>22</v>
      </c>
      <c r="G14" s="24">
        <v>0.91958041958041958</v>
      </c>
      <c r="H14" s="26">
        <v>11</v>
      </c>
      <c r="I14" s="26">
        <v>9</v>
      </c>
      <c r="J14" s="26">
        <v>3</v>
      </c>
      <c r="K14" s="24">
        <v>0.87956204379562042</v>
      </c>
      <c r="L14" s="24">
        <v>0.95634920634920628</v>
      </c>
    </row>
    <row r="15" spans="1:12" ht="14.4" x14ac:dyDescent="0.3">
      <c r="A15" s="35">
        <v>2018</v>
      </c>
      <c r="B15" s="25" t="s">
        <v>576</v>
      </c>
      <c r="C15" s="26">
        <v>314</v>
      </c>
      <c r="D15" s="26">
        <v>254</v>
      </c>
      <c r="E15" s="24">
        <v>0.80891719745222934</v>
      </c>
      <c r="F15" s="26">
        <v>22</v>
      </c>
      <c r="G15" s="24">
        <v>0.87898089171974514</v>
      </c>
      <c r="H15" s="26">
        <v>25</v>
      </c>
      <c r="I15" s="26">
        <v>9</v>
      </c>
      <c r="J15" s="26">
        <v>4</v>
      </c>
      <c r="K15" s="24">
        <v>0.84385382059800662</v>
      </c>
      <c r="L15" s="24">
        <v>0.91039426523297495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2018-10-03T12:29:24Z</dcterms:created>
  <dcterms:modified xsi:type="dcterms:W3CDTF">2018-10-03T13:18:51Z</dcterms:modified>
</cp:coreProperties>
</file>