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Catawba Valley Med Center\"/>
    </mc:Choice>
  </mc:AlternateContent>
  <xr:revisionPtr revIDLastSave="0" documentId="13_ncr:1_{A49418D4-1998-4352-A0DD-4B629746B32D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Detail'!$A$2:$N$21</definedName>
  </definedNam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<sst xmlns="http://schemas.openxmlformats.org/spreadsheetml/2006/main" count="316" uniqueCount="191">
  <si>
    <t>CATAWBA VALLEY MED CENTER (CVM18)   Ship-To Fill Rate  -  Apr 2019 through Apr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</si>
  <si>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</si>
  <si>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</si>
  <si>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</si>
  <si>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</si>
  <si>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</si>
  <si>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</si>
  <si>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</si>
  <si>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</si>
  <si>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</si>
  <si>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</si>
  <si>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</si>
  <si>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</si>
  <si>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3710961</t>
  </si>
  <si>
    <t>Center For Wound Healing And Hyperbarics</t>
  </si>
  <si>
    <t>CATAWBA VALLEY MED CENTER (CVM18)   NSI Items  -  Apr 2019 through Apr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</si>
  <si>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</si>
  <si>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</si>
  <si>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</si>
  <si>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</si>
  <si>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</si>
  <si>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</si>
  <si>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</si>
  <si>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</si>
  <si>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</si>
  <si>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</si>
  <si>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</si>
  <si>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</si>
  <si>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</si>
  <si>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Hickory</t>
  </si>
  <si>
    <t>NC</t>
  </si>
  <si>
    <t xml:space="preserve">28602       </t>
  </si>
  <si>
    <t>75104861</t>
  </si>
  <si>
    <t>SE</t>
  </si>
  <si>
    <t>1336845</t>
  </si>
  <si>
    <t>Tape Surgical Transpore Wht LF</t>
  </si>
  <si>
    <t>04/10/2019</t>
  </si>
  <si>
    <t>XD</t>
  </si>
  <si>
    <t>3MMED</t>
  </si>
  <si>
    <t>75354285</t>
  </si>
  <si>
    <t>04/17/2019</t>
  </si>
  <si>
    <t>75466363</t>
  </si>
  <si>
    <t>04/22/2019</t>
  </si>
  <si>
    <t>CATAWBA VALLEY MED CENTER (CVM18)   Drop-Ship Items  -  Apr 2019 through Apr 2019</t>
  </si>
  <si>
    <t>74785860</t>
  </si>
  <si>
    <t>1210954</t>
  </si>
  <si>
    <t>Casting System TCC-EZ Fbgls</t>
  </si>
  <si>
    <t>04/02/2019</t>
  </si>
  <si>
    <t>D</t>
  </si>
  <si>
    <t>DERM</t>
  </si>
  <si>
    <t>74998268</t>
  </si>
  <si>
    <t>1210149</t>
  </si>
  <si>
    <t>Boot Cast TCC-EZ XL Unisex</t>
  </si>
  <si>
    <t>04/08/2019</t>
  </si>
  <si>
    <t>75244630</t>
  </si>
  <si>
    <t>04/15/2019</t>
  </si>
  <si>
    <t>75559701</t>
  </si>
  <si>
    <t>1166381</t>
  </si>
  <si>
    <t>Sorbion Sachet S 7-7/8 x 4"</t>
  </si>
  <si>
    <t>04/24/2019</t>
  </si>
  <si>
    <t>SMINEP</t>
  </si>
  <si>
    <t>CATAWBA VALLEY MED CENTER (CVM18)   Item Detail  -  Apr 2019 through Apr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</si>
  <si>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</si>
  <si>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</si>
  <si>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</si>
  <si>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</si>
  <si>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</si>
  <si>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</si>
  <si>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</si>
  <si>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</si>
  <si>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</si>
  <si>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6813809</t>
  </si>
  <si>
    <t>Conforming Stretch Gauze Steri</t>
  </si>
  <si>
    <t xml:space="preserve">4"          </t>
  </si>
  <si>
    <t xml:space="preserve">12/Pk   </t>
  </si>
  <si>
    <t>DUKAL</t>
  </si>
  <si>
    <t>8515</t>
  </si>
  <si>
    <t xml:space="preserve">1"x1.5yd    </t>
  </si>
  <si>
    <t xml:space="preserve">500/Ca  </t>
  </si>
  <si>
    <t>1534S-1</t>
  </si>
  <si>
    <t>1248471</t>
  </si>
  <si>
    <t>Cutimed Epiona Dressing Steril</t>
  </si>
  <si>
    <t xml:space="preserve">2x2         </t>
  </si>
  <si>
    <t xml:space="preserve">10/Bx   </t>
  </si>
  <si>
    <t>7322700</t>
  </si>
  <si>
    <t>1319808</t>
  </si>
  <si>
    <t xml:space="preserve">Dressing Cutimed Siltec+      </t>
  </si>
  <si>
    <t xml:space="preserve">6x8"        </t>
  </si>
  <si>
    <t>7328802</t>
  </si>
  <si>
    <t>3058366</t>
  </si>
  <si>
    <t xml:space="preserve">Spandage Latex Free           </t>
  </si>
  <si>
    <t xml:space="preserve">Sz 8        </t>
  </si>
  <si>
    <t xml:space="preserve">Ea      </t>
  </si>
  <si>
    <t>MEDI-T</t>
  </si>
  <si>
    <t>MT08</t>
  </si>
  <si>
    <t xml:space="preserve">Casting System TCC-EZ Fbgls   </t>
  </si>
  <si>
    <t>TCC24002</t>
  </si>
  <si>
    <t>3722936</t>
  </si>
  <si>
    <t xml:space="preserve">Covaderm Dressing             </t>
  </si>
  <si>
    <t xml:space="preserve">4x6         </t>
  </si>
  <si>
    <t xml:space="preserve">25/Bx   </t>
  </si>
  <si>
    <t>DEROYA</t>
  </si>
  <si>
    <t>46-002</t>
  </si>
  <si>
    <t>8364733</t>
  </si>
  <si>
    <t xml:space="preserve">Aloe Vesta 3in1 Foam          </t>
  </si>
  <si>
    <t xml:space="preserve">8oz         </t>
  </si>
  <si>
    <t xml:space="preserve">12/Ca   </t>
  </si>
  <si>
    <t>BRISTL</t>
  </si>
  <si>
    <t>325208</t>
  </si>
  <si>
    <t>6320008</t>
  </si>
  <si>
    <t xml:space="preserve">Barrier Protective            </t>
  </si>
  <si>
    <t xml:space="preserve">4oz         </t>
  </si>
  <si>
    <t>325614</t>
  </si>
  <si>
    <t>1329069</t>
  </si>
  <si>
    <t xml:space="preserve">Dressing Sorbion Sana LF      </t>
  </si>
  <si>
    <t xml:space="preserve">6.5"        </t>
  </si>
  <si>
    <t>73238-03</t>
  </si>
  <si>
    <t>1924601</t>
  </si>
  <si>
    <t xml:space="preserve">Tubegauz White                </t>
  </si>
  <si>
    <t xml:space="preserve">#12 1"      </t>
  </si>
  <si>
    <t xml:space="preserve">Rl      </t>
  </si>
  <si>
    <t>MEDACT</t>
  </si>
  <si>
    <t>58201</t>
  </si>
  <si>
    <t>8905193</t>
  </si>
  <si>
    <t xml:space="preserve">Curity AMD Sponge Sterile     </t>
  </si>
  <si>
    <t xml:space="preserve">100/Bx  </t>
  </si>
  <si>
    <t>CARDKN</t>
  </si>
  <si>
    <t>2506-</t>
  </si>
  <si>
    <t>4953856</t>
  </si>
  <si>
    <t xml:space="preserve">Applicator Foam Tip w/Ruler   </t>
  </si>
  <si>
    <t xml:space="preserve">6"          </t>
  </si>
  <si>
    <t xml:space="preserve">200/Ca  </t>
  </si>
  <si>
    <t>HARDWO</t>
  </si>
  <si>
    <t>25-15061PFDM</t>
  </si>
  <si>
    <t>1223448</t>
  </si>
  <si>
    <t xml:space="preserve">Dressing Aquacel Ag Foam      </t>
  </si>
  <si>
    <t xml:space="preserve">3x3"        </t>
  </si>
  <si>
    <t>420805</t>
  </si>
  <si>
    <t>1218349</t>
  </si>
  <si>
    <t xml:space="preserve">System Casting TCC-EZ         </t>
  </si>
  <si>
    <t xml:space="preserve">3"          </t>
  </si>
  <si>
    <t>TCC23002</t>
  </si>
  <si>
    <t xml:space="preserve">Sorbion Sachet S 7-7/8 x 4"   </t>
  </si>
  <si>
    <t xml:space="preserve">            </t>
  </si>
  <si>
    <t>7323209</t>
  </si>
  <si>
    <t>1319802</t>
  </si>
  <si>
    <t xml:space="preserve">Dressing Cutimed Siltec B     </t>
  </si>
  <si>
    <t xml:space="preserve">Strl 6x6"   </t>
  </si>
  <si>
    <t>7328402</t>
  </si>
  <si>
    <t xml:space="preserve">Boot Cast TCC-EZ XL Unisex    </t>
  </si>
  <si>
    <t xml:space="preserve">Black       </t>
  </si>
  <si>
    <t>TCC21124</t>
  </si>
  <si>
    <t>1093245</t>
  </si>
  <si>
    <t xml:space="preserve">Skintegrity Hydrogel          </t>
  </si>
  <si>
    <t xml:space="preserve">1oz Bottle  </t>
  </si>
  <si>
    <t xml:space="preserve">30/Ca   </t>
  </si>
  <si>
    <t>MEDLIN</t>
  </si>
  <si>
    <t>MSC6102</t>
  </si>
  <si>
    <t>CATAWBA VALLEY MED CENTER (CVM18) MONTHLY FILL RATE LOG</t>
  </si>
  <si>
    <t>Stocking Items Only</t>
  </si>
  <si>
    <t>Year</t>
  </si>
  <si>
    <t>Month</t>
  </si>
  <si>
    <t>Total
 Fill Rate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</si>
  <si>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</si>
  <si>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</si>
  <si>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</si>
  <si>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</si>
  <si>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</si>
  <si>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</si>
  <si>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</si>
  <si>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</si>
  <si>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</si>
  <si>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</si>
  <si>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</si>
  <si>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</si>
  <si>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Status</t>
  </si>
  <si>
    <t>Monthly Demand - Jax</t>
  </si>
  <si>
    <t>Non-stock in the primary DC - demand too low to convert</t>
  </si>
  <si>
    <t>Corporate non-stock - demand too low to convert</t>
  </si>
  <si>
    <t>Demand increase - converted to stock</t>
  </si>
  <si>
    <t>Manufacturers back order</t>
  </si>
  <si>
    <t>Low impact - only 1 line impact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</si>
  <si>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</si>
  <si>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</si>
  <si>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</si>
  <si>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</si>
  <si>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</si>
  <si>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</si>
  <si>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</si>
  <si>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</si>
  <si>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CATAWBA VALLEY MED CENTER (CVM18)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</si>
</sst>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0" fontId="13" fillId="7" borderId="0"/>
  </cellStyleXfs>
  <cellXfs count="66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6" fontId="12" fillId="6" borderId="1" xfId="0" applyNumberFormat="1" applyFont="1" applyFill="1" applyBorder="1"/>
    <xf numFmtId="166" fontId="12" fillId="8" borderId="1" xfId="0" applyNumberFormat="1" applyFont="1" applyFill="1" applyBorder="1"/>
    <xf numFmtId="166" fontId="12" fillId="3" borderId="1" xfId="0" applyNumberFormat="1" applyFont="1" applyFill="1" applyBorder="1"/>
    <xf numFmtId="166" fontId="12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5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0" fillId="0" borderId="1" xfId="0" applyBorder="1"/>
    <xf numFmtId="0" fontId="19" fillId="7" borderId="1" xfId="1" applyFont="1" applyFill="1" applyBorder="1" applyAlignment="1"/>
    <xf numFmtId="0" fontId="0" fillId="0" borderId="8" xfId="0" applyNumberFormat="1" applyBorder="1"/>
    <xf numFmtId="0" fontId="0" fillId="0" borderId="9" xfId="0" applyNumberFormat="1" applyBorder="1"/>
    <xf numFmtId="0" fontId="20" fillId="3" borderId="10" xfId="0" applyFont="1" applyFill="1" applyBorder="1" applyAlignment="1">
      <alignment horizontal="left" wrapText="1"/>
    </xf>
    <xf numFmtId="0" fontId="20" fillId="3" borderId="11" xfId="0" applyFont="1" applyFill="1" applyBorder="1" applyAlignment="1">
      <alignment horizontal="left" wrapText="1"/>
    </xf>
    <xf numFmtId="0" fontId="20" fillId="3" borderId="12" xfId="0" applyFont="1" applyFill="1" applyBorder="1" applyAlignment="1">
      <alignment horizontal="left" wrapText="1"/>
    </xf>
    <xf numFmtId="0" fontId="0" fillId="9" borderId="11" xfId="0" applyFill="1" applyBorder="1" applyAlignment="1">
      <alignment horizontal="left"/>
    </xf>
    <xf numFmtId="0" fontId="0" fillId="9" borderId="11" xfId="0" applyNumberFormat="1" applyFill="1" applyBorder="1"/>
    <xf numFmtId="0" fontId="0" fillId="9" borderId="12" xfId="0" applyNumberFormat="1" applyFill="1" applyBorder="1"/>
    <xf numFmtId="0" fontId="21" fillId="0" borderId="13" xfId="0" applyFont="1" applyBorder="1" applyAlignment="1">
      <alignment horizont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22" fillId="0" borderId="17" xfId="0" applyFont="1" applyBorder="1" applyAlignment="1">
      <alignment horizontal="left"/>
    </xf>
    <xf numFmtId="0" fontId="22" fillId="0" borderId="17" xfId="0" applyNumberFormat="1" applyFont="1" applyBorder="1"/>
    <xf numFmtId="0" fontId="22" fillId="0" borderId="18" xfId="0" applyNumberFormat="1" applyFont="1" applyBorder="1"/>
    <xf numFmtId="0" fontId="22" fillId="0" borderId="3" xfId="0" applyFont="1" applyBorder="1" applyAlignment="1">
      <alignment horizontal="left"/>
    </xf>
    <xf numFmtId="0" fontId="22" fillId="0" borderId="3" xfId="0" applyNumberFormat="1" applyFont="1" applyBorder="1"/>
    <xf numFmtId="0" fontId="22" fillId="0" borderId="4" xfId="0" applyNumberFormat="1" applyFont="1" applyBorder="1"/>
    <xf numFmtId="0" fontId="22" fillId="0" borderId="2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18" fillId="0" borderId="8" xfId="0" applyNumberFormat="1" applyFont="1" applyBorder="1"/>
    <xf numFmtId="0" fontId="18" fillId="0" borderId="9" xfId="0" applyNumberFormat="1" applyFont="1" applyBorder="1"/>
    <xf numFmtId="0" fontId="18" fillId="0" borderId="5" xfId="0" applyFont="1" applyBorder="1" applyAlignment="1">
      <alignment horizontal="left"/>
    </xf>
    <xf numFmtId="0" fontId="18" fillId="0" borderId="1" xfId="0" applyNumberFormat="1" applyFont="1" applyBorder="1"/>
    <xf numFmtId="0" fontId="18" fillId="0" borderId="6" xfId="0" applyNumberFormat="1" applyFont="1" applyBorder="1"/>
  </cellXfs>
  <cellStyles count="2">
    <cellStyle name="Normal" xfId="0" builtinId="0"/>
    <cellStyle name="Normal_Item Detail" xfId="1" xr:uid="{B328F352-5F32-4372-B022-2AD5D4D07715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0.76923076923076938</c:v>
                </c:pt>
                <c:pt idx="1">
                  <c:v>0.7</c:v>
                </c:pt>
                <c:pt idx="2">
                  <c:v>0.55000000000000004</c:v>
                </c:pt>
                <c:pt idx="3">
                  <c:v>0.71568627450980382</c:v>
                </c:pt>
                <c:pt idx="4">
                  <c:v>0.7862595419847328</c:v>
                </c:pt>
                <c:pt idx="5">
                  <c:v>0.80281690140845074</c:v>
                </c:pt>
                <c:pt idx="6">
                  <c:v>0.7807017543859649</c:v>
                </c:pt>
                <c:pt idx="7">
                  <c:v>0.81720430107526876</c:v>
                </c:pt>
                <c:pt idx="8">
                  <c:v>0.83006535947712423</c:v>
                </c:pt>
                <c:pt idx="9">
                  <c:v>0.85599999999999998</c:v>
                </c:pt>
                <c:pt idx="10">
                  <c:v>0.81379310344827582</c:v>
                </c:pt>
                <c:pt idx="11">
                  <c:v>0.83333333333333348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29-4357-BE30-41DD75EFC369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1</c:v>
                </c:pt>
                <c:pt idx="1">
                  <c:v>0.984375</c:v>
                </c:pt>
                <c:pt idx="2">
                  <c:v>0.86842105263157909</c:v>
                </c:pt>
                <c:pt idx="3">
                  <c:v>0.94805194805194803</c:v>
                </c:pt>
                <c:pt idx="4">
                  <c:v>0.96261682242990654</c:v>
                </c:pt>
                <c:pt idx="5">
                  <c:v>0.95</c:v>
                </c:pt>
                <c:pt idx="6">
                  <c:v>0.94680851063829796</c:v>
                </c:pt>
                <c:pt idx="7">
                  <c:v>0.95</c:v>
                </c:pt>
                <c:pt idx="8">
                  <c:v>0.98449612403100772</c:v>
                </c:pt>
                <c:pt idx="9">
                  <c:v>0.98165137614678899</c:v>
                </c:pt>
                <c:pt idx="10">
                  <c:v>0.97520661157024791</c:v>
                </c:pt>
                <c:pt idx="11">
                  <c:v>0.94827586206896552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B29-4357-BE30-41DD75EFC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0.68493150684931503</c:v>
                </c:pt>
                <c:pt idx="1">
                  <c:v>0.61165048543689315</c:v>
                </c:pt>
                <c:pt idx="2">
                  <c:v>0.51162790697674421</c:v>
                </c:pt>
                <c:pt idx="3">
                  <c:v>0.68867924528301883</c:v>
                </c:pt>
                <c:pt idx="4">
                  <c:v>0.74100719424460426</c:v>
                </c:pt>
                <c:pt idx="5">
                  <c:v>0.78620689655172415</c:v>
                </c:pt>
                <c:pt idx="6">
                  <c:v>0.76068376068376065</c:v>
                </c:pt>
                <c:pt idx="7">
                  <c:v>0.8</c:v>
                </c:pt>
                <c:pt idx="8">
                  <c:v>0.80379746835443033</c:v>
                </c:pt>
                <c:pt idx="9">
                  <c:v>0.8492063492063493</c:v>
                </c:pt>
                <c:pt idx="10">
                  <c:v>0.80272108843537415</c:v>
                </c:pt>
                <c:pt idx="11">
                  <c:v>0.79136690647482011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64-45C4-A3FD-F161A7AD87C2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0.8904109589041096</c:v>
                </c:pt>
                <c:pt idx="1">
                  <c:v>0.86407766990291246</c:v>
                </c:pt>
                <c:pt idx="2">
                  <c:v>0.8527131782945736</c:v>
                </c:pt>
                <c:pt idx="3">
                  <c:v>0.92452830188679247</c:v>
                </c:pt>
                <c:pt idx="4">
                  <c:v>0.91366906474820142</c:v>
                </c:pt>
                <c:pt idx="5">
                  <c:v>0.93793103448275861</c:v>
                </c:pt>
                <c:pt idx="6">
                  <c:v>0.93162393162393153</c:v>
                </c:pt>
                <c:pt idx="7">
                  <c:v>0.93684210526315792</c:v>
                </c:pt>
                <c:pt idx="8">
                  <c:v>0.95569620253164556</c:v>
                </c:pt>
                <c:pt idx="9">
                  <c:v>0.97619047619047616</c:v>
                </c:pt>
                <c:pt idx="10">
                  <c:v>0.96598639455782309</c:v>
                </c:pt>
                <c:pt idx="11">
                  <c:v>0.90647482014388492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64-45C4-A3FD-F161A7AD8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86.561295949075" createdVersion="6" refreshedVersion="6" minRefreshableVersion="3" recordCount="19" xr:uid="{1D385D31-9B3E-409B-ACF8-6FB4D45349D3}">
  <cacheSource type="worksheet">
    <worksheetSource ref="A2:N21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4"/>
    </cacheField>
    <cacheField name="QTY" numFmtId="0">
      <sharedItems containsSemiMixedTypes="0" containsString="0" containsNumber="1" containsInteger="1" minValue="1" maxValue="9"/>
    </cacheField>
    <cacheField name="Back_x000a_order%" numFmtId="166">
      <sharedItems containsSemiMixedTypes="0" containsString="0" containsNumber="1" containsInteger="1" minValue="0" maxValue="1"/>
    </cacheField>
    <cacheField name="Cross_x000a_Ship%" numFmtId="166">
      <sharedItems containsSemiMixedTypes="0" containsString="0" containsNumber="1" containsInteg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6">
        <s v="Demand increase - converted to stock"/>
        <s v="Corporate non-stock - demand too low to convert"/>
        <s v="Demand increase – forecast adjusted"/>
        <s v="Manufacturers back order"/>
        <s v="Non-stock in the primary DC - demand too low to convert"/>
        <s v="Low impact - only 1 line impact"/>
      </sharedItems>
    </cacheField>
    <cacheField name="Monthly Demand - Jax" numFmtId="0">
      <sharedItems containsString="0" containsBlank="1" containsNumber="1" containsInteger="1" minValue="8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6813809"/>
    <s v="Conforming Stretch Gauze Steri"/>
    <s v="4&quot;          "/>
    <s v="12/Pk   "/>
    <s v="DUKAL"/>
    <s v="8515"/>
    <n v="4"/>
    <n v="8"/>
    <n v="0"/>
    <n v="1"/>
    <n v="0"/>
    <n v="0"/>
    <x v="0"/>
    <n v="8"/>
  </r>
  <r>
    <s v="1336845"/>
    <s v="Tape Surgical Transpore Wht LF"/>
    <s v="1&quot;x1.5yd    "/>
    <s v="500/Ca  "/>
    <s v="3MMED"/>
    <s v="1534S-1"/>
    <n v="3"/>
    <n v="3"/>
    <n v="0"/>
    <n v="0"/>
    <n v="1"/>
    <n v="0"/>
    <x v="1"/>
    <m/>
  </r>
  <r>
    <s v="1248471"/>
    <s v="Cutimed Epiona Dressing Steril"/>
    <s v="2x2         "/>
    <s v="10/Bx   "/>
    <s v="SMINEP"/>
    <s v="7322700"/>
    <n v="3"/>
    <n v="5"/>
    <n v="0"/>
    <n v="1"/>
    <n v="0"/>
    <n v="0"/>
    <x v="2"/>
    <m/>
  </r>
  <r>
    <s v="1319808"/>
    <s v="Dressing Cutimed Siltec+      "/>
    <s v="6x8&quot;        "/>
    <s v="10/Bx   "/>
    <s v="SMINEP"/>
    <s v="7328802"/>
    <n v="2"/>
    <n v="3"/>
    <n v="1"/>
    <n v="0"/>
    <n v="0"/>
    <n v="0"/>
    <x v="3"/>
    <m/>
  </r>
  <r>
    <s v="3058366"/>
    <s v="Spandage Latex Free           "/>
    <s v="Sz 8        "/>
    <s v="Ea      "/>
    <s v="MEDI-T"/>
    <s v="MT08"/>
    <n v="2"/>
    <n v="2"/>
    <n v="0"/>
    <n v="1"/>
    <n v="0"/>
    <n v="0"/>
    <x v="4"/>
    <m/>
  </r>
  <r>
    <s v="1210954"/>
    <s v="Casting System TCC-EZ Fbgls   "/>
    <s v="4&quot;          "/>
    <s v="Ea      "/>
    <s v="DERM"/>
    <s v="TCC24002"/>
    <n v="2"/>
    <n v="9"/>
    <n v="0"/>
    <n v="0"/>
    <n v="0"/>
    <n v="1"/>
    <x v="1"/>
    <m/>
  </r>
  <r>
    <s v="3722936"/>
    <s v="Covaderm Dressing             "/>
    <s v="4x6         "/>
    <s v="25/Bx   "/>
    <s v="DEROYA"/>
    <s v="46-002"/>
    <n v="1"/>
    <n v="5"/>
    <n v="0"/>
    <n v="1"/>
    <n v="0"/>
    <n v="0"/>
    <x v="5"/>
    <m/>
  </r>
  <r>
    <s v="8364733"/>
    <s v="Aloe Vesta 3in1 Foam          "/>
    <s v="8oz         "/>
    <s v="12/Ca   "/>
    <s v="BRISTL"/>
    <s v="325208"/>
    <n v="1"/>
    <n v="1"/>
    <n v="0"/>
    <n v="1"/>
    <n v="0"/>
    <n v="0"/>
    <x v="5"/>
    <m/>
  </r>
  <r>
    <s v="6320008"/>
    <s v="Barrier Protective            "/>
    <s v="4oz         "/>
    <s v="Ea      "/>
    <s v="BRISTL"/>
    <s v="325614"/>
    <n v="1"/>
    <n v="5"/>
    <n v="0"/>
    <n v="1"/>
    <n v="0"/>
    <n v="0"/>
    <x v="4"/>
    <m/>
  </r>
  <r>
    <s v="1329069"/>
    <s v="Dressing Sorbion Sana LF      "/>
    <s v="6.5&quot;        "/>
    <s v="10/Bx   "/>
    <s v="SMINEP"/>
    <s v="73238-03"/>
    <n v="1"/>
    <n v="1"/>
    <n v="1"/>
    <n v="0"/>
    <n v="0"/>
    <n v="0"/>
    <x v="5"/>
    <m/>
  </r>
  <r>
    <s v="1924601"/>
    <s v="Tubegauz White                "/>
    <s v="#12 1&quot;      "/>
    <s v="Rl      "/>
    <s v="MEDACT"/>
    <s v="58201"/>
    <n v="1"/>
    <n v="1"/>
    <n v="0"/>
    <n v="1"/>
    <n v="0"/>
    <n v="0"/>
    <x v="4"/>
    <m/>
  </r>
  <r>
    <s v="8905193"/>
    <s v="Curity AMD Sponge Sterile     "/>
    <s v="2x2         "/>
    <s v="100/Bx  "/>
    <s v="CARDKN"/>
    <s v="2506-"/>
    <n v="1"/>
    <n v="2"/>
    <n v="1"/>
    <n v="0"/>
    <n v="0"/>
    <n v="0"/>
    <x v="5"/>
    <m/>
  </r>
  <r>
    <s v="4953856"/>
    <s v="Applicator Foam Tip w/Ruler   "/>
    <s v="6&quot;          "/>
    <s v="200/Ca  "/>
    <s v="HARDWO"/>
    <s v="25-15061PFDM"/>
    <n v="1"/>
    <n v="1"/>
    <n v="1"/>
    <n v="0"/>
    <n v="0"/>
    <n v="0"/>
    <x v="5"/>
    <m/>
  </r>
  <r>
    <s v="1223448"/>
    <s v="Dressing Aquacel Ag Foam      "/>
    <s v="3x3&quot;        "/>
    <s v="10/Bx   "/>
    <s v="BRISTL"/>
    <s v="420805"/>
    <n v="1"/>
    <n v="2"/>
    <n v="0"/>
    <n v="1"/>
    <n v="0"/>
    <n v="0"/>
    <x v="4"/>
    <m/>
  </r>
  <r>
    <s v="1218349"/>
    <s v="System Casting TCC-EZ         "/>
    <s v="3&quot;          "/>
    <s v="Ea      "/>
    <s v="DERM"/>
    <s v="TCC23002"/>
    <n v="1"/>
    <n v="3"/>
    <n v="0"/>
    <n v="1"/>
    <n v="0"/>
    <n v="0"/>
    <x v="4"/>
    <m/>
  </r>
  <r>
    <s v="1166381"/>
    <s v="Sorbion Sachet S 7-7/8 x 4&quot;   "/>
    <s v="            "/>
    <s v="10/Bx   "/>
    <s v="SMINEP"/>
    <s v="7323209"/>
    <n v="1"/>
    <n v="1"/>
    <n v="0"/>
    <n v="0"/>
    <n v="0"/>
    <n v="1"/>
    <x v="1"/>
    <m/>
  </r>
  <r>
    <s v="1319802"/>
    <s v="Dressing Cutimed Siltec B     "/>
    <s v="Strl 6x6&quot;   "/>
    <s v="10/Bx   "/>
    <s v="SMINEP"/>
    <s v="7328402"/>
    <n v="1"/>
    <n v="4"/>
    <n v="1"/>
    <n v="0"/>
    <n v="0"/>
    <n v="0"/>
    <x v="5"/>
    <m/>
  </r>
  <r>
    <s v="1210149"/>
    <s v="Boot Cast TCC-EZ XL Unisex    "/>
    <s v="Black       "/>
    <s v="Ea      "/>
    <s v="DERM"/>
    <s v="TCC21124"/>
    <n v="1"/>
    <n v="2"/>
    <n v="0"/>
    <n v="0"/>
    <n v="0"/>
    <n v="1"/>
    <x v="1"/>
    <m/>
  </r>
  <r>
    <s v="1093245"/>
    <s v="Skintegrity Hydrogel          "/>
    <s v="1oz Bottle  "/>
    <s v="30/Ca   "/>
    <s v="MEDLIN"/>
    <s v="MSC6102"/>
    <n v="1"/>
    <n v="1"/>
    <n v="0"/>
    <n v="1"/>
    <n v="0"/>
    <n v="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EB7CD-8CB6-40CD-BCE8-DB7677CE9CCA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9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7">
        <item x="1"/>
        <item x="4"/>
        <item x="0"/>
        <item x="5"/>
        <item x="2"/>
        <item x="3"/>
        <item t="default"/>
      </items>
    </pivotField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field="12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2">
            <x v="1"/>
            <x v="2"/>
          </reference>
        </references>
      </pivotArea>
    </format>
    <format dxfId="10">
      <pivotArea dataOnly="0" labelOnly="1" fieldPosition="0">
        <references count="1">
          <reference field="12" count="2">
            <x v="1"/>
            <x v="2"/>
          </reference>
        </references>
      </pivotArea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1"/>
          </reference>
        </references>
      </pivotArea>
    </format>
    <format dxfId="6">
      <pivotArea dataOnly="0" labelOnly="1" fieldPosition="0">
        <references count="1">
          <reference field="12" count="1">
            <x v="1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2"/>
          </reference>
        </references>
      </pivotArea>
    </format>
    <format dxfId="2">
      <pivotArea dataOnly="0" labelOnly="1" fieldPosition="0">
        <references count="1">
          <reference field="12" count="1">
            <x v="2"/>
          </reference>
        </references>
      </pivotArea>
    </format>
    <format dxfId="1">
      <pivotArea collapsedLevelsAreSubtotals="1" fieldPosition="0">
        <references count="1">
          <reference field="12" count="1">
            <x v="4"/>
          </reference>
        </references>
      </pivotArea>
    </format>
    <format dxfId="0">
      <pivotArea dataOnly="0" labelOnly="1" fieldPosition="0">
        <references count="1">
          <reference field="1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139</v>
      </c>
      <c r="D3" s="6">
        <v>110</v>
      </c>
      <c r="E3" s="5">
        <v>0.79136690647482011</v>
      </c>
      <c r="F3" s="6">
        <v>16</v>
      </c>
      <c r="G3" s="5">
        <v>0.90647482014388492</v>
      </c>
      <c r="H3" s="6">
        <v>6</v>
      </c>
      <c r="I3" s="6">
        <v>3</v>
      </c>
      <c r="J3" s="6">
        <v>4</v>
      </c>
    </row>
    <row r="4" spans="1:10" x14ac:dyDescent="0.3">
      <c r="A4" s="29" t="s">
        <v>12</v>
      </c>
      <c r="B4" s="29"/>
      <c r="C4" s="28"/>
      <c r="D4" s="28"/>
      <c r="E4" s="5">
        <v>0.84172661870503596</v>
      </c>
      <c r="F4" s="3"/>
      <c r="G4" s="5">
        <v>0.95683453237410077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139</v>
      </c>
      <c r="D5" s="8">
        <v>110</v>
      </c>
      <c r="E5" s="4">
        <v>0.79136690647482011</v>
      </c>
      <c r="F5" s="8">
        <v>16</v>
      </c>
      <c r="G5" s="4">
        <v>0.90647482014388492</v>
      </c>
      <c r="H5" s="8">
        <v>6</v>
      </c>
      <c r="I5" s="8">
        <v>3</v>
      </c>
      <c r="J5" s="8">
        <v>4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/>
  </sheetViews>
  <sheetFormatPr defaultRowHeight="14.4" x14ac:dyDescent="0.3"/>
  <sheetData>
    <row r="1" spans="1:13" x14ac:dyDescent="0.3">
      <c r="A1" s="30" t="s">
        <v>15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16</v>
      </c>
      <c r="B2" s="9" t="s">
        <v>17</v>
      </c>
      <c r="C2" s="9" t="s">
        <v>18</v>
      </c>
      <c r="D2" s="9" t="s">
        <v>19</v>
      </c>
      <c r="E2" s="9" t="s">
        <v>20</v>
      </c>
      <c r="F2" s="9" t="s">
        <v>21</v>
      </c>
      <c r="G2" s="9" t="s">
        <v>22</v>
      </c>
      <c r="H2" s="9" t="s">
        <v>23</v>
      </c>
      <c r="I2" s="9" t="s">
        <v>24</v>
      </c>
      <c r="J2" s="9" t="s">
        <v>25</v>
      </c>
      <c r="K2" s="9" t="s">
        <v>26</v>
      </c>
      <c r="L2" s="9" t="s">
        <v>27</v>
      </c>
      <c r="M2" s="9" t="s">
        <v>28</v>
      </c>
    </row>
    <row r="3" spans="1:13" x14ac:dyDescent="0.3">
      <c r="A3" s="10" t="s">
        <v>14</v>
      </c>
      <c r="B3" s="10" t="s">
        <v>29</v>
      </c>
      <c r="C3" s="10" t="s">
        <v>30</v>
      </c>
      <c r="D3" s="10" t="s">
        <v>31</v>
      </c>
      <c r="E3" s="10" t="s">
        <v>32</v>
      </c>
      <c r="F3" s="10" t="s">
        <v>33</v>
      </c>
      <c r="G3" s="10" t="s">
        <v>34</v>
      </c>
      <c r="H3" s="10" t="s">
        <v>35</v>
      </c>
      <c r="I3" s="11">
        <v>1</v>
      </c>
      <c r="J3" s="10" t="s">
        <v>13</v>
      </c>
      <c r="K3" s="10" t="s">
        <v>36</v>
      </c>
      <c r="L3" s="10" t="s">
        <v>37</v>
      </c>
      <c r="M3" s="10" t="s">
        <v>38</v>
      </c>
    </row>
    <row r="4" spans="1:13" x14ac:dyDescent="0.3">
      <c r="A4" s="10" t="s">
        <v>14</v>
      </c>
      <c r="B4" s="10" t="s">
        <v>29</v>
      </c>
      <c r="C4" s="10" t="s">
        <v>30</v>
      </c>
      <c r="D4" s="10" t="s">
        <v>31</v>
      </c>
      <c r="E4" s="10" t="s">
        <v>39</v>
      </c>
      <c r="F4" s="10" t="s">
        <v>33</v>
      </c>
      <c r="G4" s="10" t="s">
        <v>34</v>
      </c>
      <c r="H4" s="10" t="s">
        <v>35</v>
      </c>
      <c r="I4" s="11">
        <v>1</v>
      </c>
      <c r="J4" s="10" t="s">
        <v>13</v>
      </c>
      <c r="K4" s="10" t="s">
        <v>40</v>
      </c>
      <c r="L4" s="10" t="s">
        <v>37</v>
      </c>
      <c r="M4" s="10" t="s">
        <v>38</v>
      </c>
    </row>
    <row r="5" spans="1:13" x14ac:dyDescent="0.3">
      <c r="A5" s="10" t="s">
        <v>14</v>
      </c>
      <c r="B5" s="10" t="s">
        <v>29</v>
      </c>
      <c r="C5" s="10" t="s">
        <v>30</v>
      </c>
      <c r="D5" s="10" t="s">
        <v>31</v>
      </c>
      <c r="E5" s="10" t="s">
        <v>41</v>
      </c>
      <c r="F5" s="10" t="s">
        <v>33</v>
      </c>
      <c r="G5" s="10" t="s">
        <v>34</v>
      </c>
      <c r="H5" s="10" t="s">
        <v>35</v>
      </c>
      <c r="I5" s="11">
        <v>1</v>
      </c>
      <c r="J5" s="10" t="s">
        <v>13</v>
      </c>
      <c r="K5" s="10" t="s">
        <v>42</v>
      </c>
      <c r="L5" s="10" t="s">
        <v>37</v>
      </c>
      <c r="M5" s="10" t="s">
        <v>38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workbookViewId="0"/>
  </sheetViews>
  <sheetFormatPr defaultRowHeight="14.4" x14ac:dyDescent="0.3"/>
  <sheetData>
    <row r="1" spans="1:13" x14ac:dyDescent="0.3">
      <c r="A1" s="31" t="s">
        <v>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16</v>
      </c>
      <c r="B2" s="12" t="s">
        <v>17</v>
      </c>
      <c r="C2" s="12" t="s">
        <v>18</v>
      </c>
      <c r="D2" s="12" t="s">
        <v>19</v>
      </c>
      <c r="E2" s="12" t="s">
        <v>20</v>
      </c>
      <c r="F2" s="12" t="s">
        <v>21</v>
      </c>
      <c r="G2" s="12" t="s">
        <v>22</v>
      </c>
      <c r="H2" s="12" t="s">
        <v>23</v>
      </c>
      <c r="I2" s="12" t="s">
        <v>24</v>
      </c>
      <c r="J2" s="12" t="s">
        <v>25</v>
      </c>
      <c r="K2" s="12" t="s">
        <v>26</v>
      </c>
      <c r="L2" s="12" t="s">
        <v>27</v>
      </c>
      <c r="M2" s="12" t="s">
        <v>28</v>
      </c>
    </row>
    <row r="3" spans="1:13" x14ac:dyDescent="0.3">
      <c r="A3" s="13" t="s">
        <v>14</v>
      </c>
      <c r="B3" s="13" t="s">
        <v>29</v>
      </c>
      <c r="C3" s="13" t="s">
        <v>30</v>
      </c>
      <c r="D3" s="13" t="s">
        <v>31</v>
      </c>
      <c r="E3" s="13" t="s">
        <v>44</v>
      </c>
      <c r="F3" s="13" t="s">
        <v>33</v>
      </c>
      <c r="G3" s="13" t="s">
        <v>45</v>
      </c>
      <c r="H3" s="13" t="s">
        <v>46</v>
      </c>
      <c r="I3" s="14">
        <v>4</v>
      </c>
      <c r="J3" s="13" t="s">
        <v>13</v>
      </c>
      <c r="K3" s="13" t="s">
        <v>47</v>
      </c>
      <c r="L3" s="13" t="s">
        <v>48</v>
      </c>
      <c r="M3" s="13" t="s">
        <v>49</v>
      </c>
    </row>
    <row r="4" spans="1:13" x14ac:dyDescent="0.3">
      <c r="A4" s="13" t="s">
        <v>14</v>
      </c>
      <c r="B4" s="13" t="s">
        <v>29</v>
      </c>
      <c r="C4" s="13" t="s">
        <v>30</v>
      </c>
      <c r="D4" s="13" t="s">
        <v>31</v>
      </c>
      <c r="E4" s="13" t="s">
        <v>50</v>
      </c>
      <c r="F4" s="13" t="s">
        <v>33</v>
      </c>
      <c r="G4" s="13" t="s">
        <v>51</v>
      </c>
      <c r="H4" s="13" t="s">
        <v>52</v>
      </c>
      <c r="I4" s="14">
        <v>2</v>
      </c>
      <c r="J4" s="13" t="s">
        <v>13</v>
      </c>
      <c r="K4" s="13" t="s">
        <v>53</v>
      </c>
      <c r="L4" s="13" t="s">
        <v>48</v>
      </c>
      <c r="M4" s="13" t="s">
        <v>49</v>
      </c>
    </row>
    <row r="5" spans="1:13" x14ac:dyDescent="0.3">
      <c r="A5" s="13" t="s">
        <v>14</v>
      </c>
      <c r="B5" s="13" t="s">
        <v>29</v>
      </c>
      <c r="C5" s="13" t="s">
        <v>30</v>
      </c>
      <c r="D5" s="13" t="s">
        <v>31</v>
      </c>
      <c r="E5" s="13" t="s">
        <v>54</v>
      </c>
      <c r="F5" s="13" t="s">
        <v>33</v>
      </c>
      <c r="G5" s="13" t="s">
        <v>45</v>
      </c>
      <c r="H5" s="13" t="s">
        <v>46</v>
      </c>
      <c r="I5" s="14">
        <v>5</v>
      </c>
      <c r="J5" s="13" t="s">
        <v>13</v>
      </c>
      <c r="K5" s="13" t="s">
        <v>55</v>
      </c>
      <c r="L5" s="13" t="s">
        <v>48</v>
      </c>
      <c r="M5" s="13" t="s">
        <v>49</v>
      </c>
    </row>
    <row r="6" spans="1:13" x14ac:dyDescent="0.3">
      <c r="A6" s="13" t="s">
        <v>14</v>
      </c>
      <c r="B6" s="13" t="s">
        <v>29</v>
      </c>
      <c r="C6" s="13" t="s">
        <v>30</v>
      </c>
      <c r="D6" s="13" t="s">
        <v>31</v>
      </c>
      <c r="E6" s="13" t="s">
        <v>56</v>
      </c>
      <c r="F6" s="13" t="s">
        <v>33</v>
      </c>
      <c r="G6" s="13" t="s">
        <v>57</v>
      </c>
      <c r="H6" s="13" t="s">
        <v>58</v>
      </c>
      <c r="I6" s="14">
        <v>1</v>
      </c>
      <c r="J6" s="13" t="s">
        <v>13</v>
      </c>
      <c r="K6" s="13" t="s">
        <v>59</v>
      </c>
      <c r="L6" s="13" t="s">
        <v>48</v>
      </c>
      <c r="M6" s="13" t="s">
        <v>60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workbookViewId="0">
      <selection activeCell="N4" sqref="N4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27" t="s">
        <v>61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22</v>
      </c>
      <c r="B2" s="15" t="s">
        <v>62</v>
      </c>
      <c r="C2" s="15" t="s">
        <v>63</v>
      </c>
      <c r="D2" s="15" t="s">
        <v>64</v>
      </c>
      <c r="E2" s="15" t="s">
        <v>28</v>
      </c>
      <c r="F2" s="15" t="s">
        <v>65</v>
      </c>
      <c r="G2" s="16" t="s">
        <v>66</v>
      </c>
      <c r="H2" s="16" t="s">
        <v>24</v>
      </c>
      <c r="I2" s="16" t="s">
        <v>67</v>
      </c>
      <c r="J2" s="16" t="s">
        <v>68</v>
      </c>
      <c r="K2" s="16" t="s">
        <v>69</v>
      </c>
      <c r="L2" s="16" t="s">
        <v>70</v>
      </c>
      <c r="M2" s="16" t="s">
        <v>175</v>
      </c>
      <c r="N2" s="16" t="s">
        <v>176</v>
      </c>
    </row>
    <row r="3" spans="1:14" x14ac:dyDescent="0.3">
      <c r="A3" s="17" t="s">
        <v>71</v>
      </c>
      <c r="B3" s="17" t="s">
        <v>72</v>
      </c>
      <c r="C3" s="17" t="s">
        <v>73</v>
      </c>
      <c r="D3" s="17" t="s">
        <v>74</v>
      </c>
      <c r="E3" s="17" t="s">
        <v>75</v>
      </c>
      <c r="F3" s="17" t="s">
        <v>76</v>
      </c>
      <c r="G3" s="18">
        <v>4</v>
      </c>
      <c r="H3" s="18">
        <v>8</v>
      </c>
      <c r="I3" s="19">
        <v>0</v>
      </c>
      <c r="J3" s="20">
        <v>1</v>
      </c>
      <c r="K3" s="21">
        <v>0</v>
      </c>
      <c r="L3" s="22">
        <v>0</v>
      </c>
      <c r="M3" s="35" t="s">
        <v>179</v>
      </c>
      <c r="N3" s="35">
        <v>8</v>
      </c>
    </row>
    <row r="4" spans="1:14" x14ac:dyDescent="0.3">
      <c r="A4" s="17" t="s">
        <v>34</v>
      </c>
      <c r="B4" s="17" t="s">
        <v>35</v>
      </c>
      <c r="C4" s="17" t="s">
        <v>77</v>
      </c>
      <c r="D4" s="17" t="s">
        <v>78</v>
      </c>
      <c r="E4" s="17" t="s">
        <v>38</v>
      </c>
      <c r="F4" s="17" t="s">
        <v>79</v>
      </c>
      <c r="G4" s="18">
        <v>3</v>
      </c>
      <c r="H4" s="18">
        <v>3</v>
      </c>
      <c r="I4" s="19">
        <v>0</v>
      </c>
      <c r="J4" s="20">
        <v>0</v>
      </c>
      <c r="K4" s="21">
        <v>1</v>
      </c>
      <c r="L4" s="22">
        <v>0</v>
      </c>
      <c r="M4" s="35" t="s">
        <v>178</v>
      </c>
      <c r="N4" s="35"/>
    </row>
    <row r="5" spans="1:14" x14ac:dyDescent="0.3">
      <c r="A5" s="17" t="s">
        <v>80</v>
      </c>
      <c r="B5" s="17" t="s">
        <v>81</v>
      </c>
      <c r="C5" s="17" t="s">
        <v>82</v>
      </c>
      <c r="D5" s="17" t="s">
        <v>83</v>
      </c>
      <c r="E5" s="17" t="s">
        <v>60</v>
      </c>
      <c r="F5" s="17" t="s">
        <v>84</v>
      </c>
      <c r="G5" s="18">
        <v>3</v>
      </c>
      <c r="H5" s="18">
        <v>5</v>
      </c>
      <c r="I5" s="19">
        <v>0</v>
      </c>
      <c r="J5" s="20">
        <v>1</v>
      </c>
      <c r="K5" s="21">
        <v>0</v>
      </c>
      <c r="L5" s="22">
        <v>0</v>
      </c>
      <c r="M5" s="36" t="s">
        <v>182</v>
      </c>
      <c r="N5" s="35"/>
    </row>
    <row r="6" spans="1:14" x14ac:dyDescent="0.3">
      <c r="A6" s="17" t="s">
        <v>85</v>
      </c>
      <c r="B6" s="17" t="s">
        <v>86</v>
      </c>
      <c r="C6" s="17" t="s">
        <v>87</v>
      </c>
      <c r="D6" s="17" t="s">
        <v>83</v>
      </c>
      <c r="E6" s="17" t="s">
        <v>60</v>
      </c>
      <c r="F6" s="17" t="s">
        <v>88</v>
      </c>
      <c r="G6" s="18">
        <v>2</v>
      </c>
      <c r="H6" s="18">
        <v>3</v>
      </c>
      <c r="I6" s="19">
        <v>1</v>
      </c>
      <c r="J6" s="20">
        <v>0</v>
      </c>
      <c r="K6" s="21">
        <v>0</v>
      </c>
      <c r="L6" s="22">
        <v>0</v>
      </c>
      <c r="M6" s="35" t="s">
        <v>180</v>
      </c>
      <c r="N6" s="35"/>
    </row>
    <row r="7" spans="1:14" x14ac:dyDescent="0.3">
      <c r="A7" s="17" t="s">
        <v>89</v>
      </c>
      <c r="B7" s="17" t="s">
        <v>90</v>
      </c>
      <c r="C7" s="17" t="s">
        <v>91</v>
      </c>
      <c r="D7" s="17" t="s">
        <v>92</v>
      </c>
      <c r="E7" s="17" t="s">
        <v>93</v>
      </c>
      <c r="F7" s="17" t="s">
        <v>94</v>
      </c>
      <c r="G7" s="18">
        <v>2</v>
      </c>
      <c r="H7" s="18">
        <v>2</v>
      </c>
      <c r="I7" s="19">
        <v>0</v>
      </c>
      <c r="J7" s="20">
        <v>1</v>
      </c>
      <c r="K7" s="21">
        <v>0</v>
      </c>
      <c r="L7" s="22">
        <v>0</v>
      </c>
      <c r="M7" s="35" t="s">
        <v>177</v>
      </c>
      <c r="N7" s="35"/>
    </row>
    <row r="8" spans="1:14" x14ac:dyDescent="0.3">
      <c r="A8" s="17" t="s">
        <v>45</v>
      </c>
      <c r="B8" s="17" t="s">
        <v>95</v>
      </c>
      <c r="C8" s="17" t="s">
        <v>73</v>
      </c>
      <c r="D8" s="17" t="s">
        <v>92</v>
      </c>
      <c r="E8" s="17" t="s">
        <v>49</v>
      </c>
      <c r="F8" s="17" t="s">
        <v>96</v>
      </c>
      <c r="G8" s="18">
        <v>2</v>
      </c>
      <c r="H8" s="18">
        <v>9</v>
      </c>
      <c r="I8" s="19">
        <v>0</v>
      </c>
      <c r="J8" s="20">
        <v>0</v>
      </c>
      <c r="K8" s="21">
        <v>0</v>
      </c>
      <c r="L8" s="22">
        <v>1</v>
      </c>
      <c r="M8" s="35" t="s">
        <v>178</v>
      </c>
      <c r="N8" s="35"/>
    </row>
    <row r="9" spans="1:14" x14ac:dyDescent="0.3">
      <c r="A9" s="17" t="s">
        <v>97</v>
      </c>
      <c r="B9" s="17" t="s">
        <v>98</v>
      </c>
      <c r="C9" s="17" t="s">
        <v>99</v>
      </c>
      <c r="D9" s="17" t="s">
        <v>100</v>
      </c>
      <c r="E9" s="17" t="s">
        <v>101</v>
      </c>
      <c r="F9" s="17" t="s">
        <v>102</v>
      </c>
      <c r="G9" s="18">
        <v>1</v>
      </c>
      <c r="H9" s="18">
        <v>5</v>
      </c>
      <c r="I9" s="19">
        <v>0</v>
      </c>
      <c r="J9" s="20">
        <v>1</v>
      </c>
      <c r="K9" s="21">
        <v>0</v>
      </c>
      <c r="L9" s="22">
        <v>0</v>
      </c>
      <c r="M9" s="35" t="s">
        <v>181</v>
      </c>
      <c r="N9" s="35"/>
    </row>
    <row r="10" spans="1:14" x14ac:dyDescent="0.3">
      <c r="A10" s="17" t="s">
        <v>103</v>
      </c>
      <c r="B10" s="17" t="s">
        <v>104</v>
      </c>
      <c r="C10" s="17" t="s">
        <v>105</v>
      </c>
      <c r="D10" s="17" t="s">
        <v>106</v>
      </c>
      <c r="E10" s="17" t="s">
        <v>107</v>
      </c>
      <c r="F10" s="17" t="s">
        <v>108</v>
      </c>
      <c r="G10" s="18">
        <v>1</v>
      </c>
      <c r="H10" s="18">
        <v>1</v>
      </c>
      <c r="I10" s="19">
        <v>0</v>
      </c>
      <c r="J10" s="20">
        <v>1</v>
      </c>
      <c r="K10" s="21">
        <v>0</v>
      </c>
      <c r="L10" s="22">
        <v>0</v>
      </c>
      <c r="M10" s="35" t="s">
        <v>181</v>
      </c>
      <c r="N10" s="35"/>
    </row>
    <row r="11" spans="1:14" x14ac:dyDescent="0.3">
      <c r="A11" s="17" t="s">
        <v>109</v>
      </c>
      <c r="B11" s="17" t="s">
        <v>110</v>
      </c>
      <c r="C11" s="17" t="s">
        <v>111</v>
      </c>
      <c r="D11" s="17" t="s">
        <v>92</v>
      </c>
      <c r="E11" s="17" t="s">
        <v>107</v>
      </c>
      <c r="F11" s="17" t="s">
        <v>112</v>
      </c>
      <c r="G11" s="18">
        <v>1</v>
      </c>
      <c r="H11" s="18">
        <v>5</v>
      </c>
      <c r="I11" s="19">
        <v>0</v>
      </c>
      <c r="J11" s="20">
        <v>1</v>
      </c>
      <c r="K11" s="21">
        <v>0</v>
      </c>
      <c r="L11" s="22">
        <v>0</v>
      </c>
      <c r="M11" s="35" t="s">
        <v>177</v>
      </c>
      <c r="N11" s="35"/>
    </row>
    <row r="12" spans="1:14" x14ac:dyDescent="0.3">
      <c r="A12" s="17" t="s">
        <v>113</v>
      </c>
      <c r="B12" s="17" t="s">
        <v>114</v>
      </c>
      <c r="C12" s="17" t="s">
        <v>115</v>
      </c>
      <c r="D12" s="17" t="s">
        <v>83</v>
      </c>
      <c r="E12" s="17" t="s">
        <v>60</v>
      </c>
      <c r="F12" s="17" t="s">
        <v>116</v>
      </c>
      <c r="G12" s="18">
        <v>1</v>
      </c>
      <c r="H12" s="18">
        <v>1</v>
      </c>
      <c r="I12" s="19">
        <v>1</v>
      </c>
      <c r="J12" s="20">
        <v>0</v>
      </c>
      <c r="K12" s="21">
        <v>0</v>
      </c>
      <c r="L12" s="22">
        <v>0</v>
      </c>
      <c r="M12" s="35" t="s">
        <v>181</v>
      </c>
      <c r="N12" s="35"/>
    </row>
    <row r="13" spans="1:14" x14ac:dyDescent="0.3">
      <c r="A13" s="17" t="s">
        <v>117</v>
      </c>
      <c r="B13" s="17" t="s">
        <v>118</v>
      </c>
      <c r="C13" s="17" t="s">
        <v>119</v>
      </c>
      <c r="D13" s="17" t="s">
        <v>120</v>
      </c>
      <c r="E13" s="17" t="s">
        <v>121</v>
      </c>
      <c r="F13" s="17" t="s">
        <v>122</v>
      </c>
      <c r="G13" s="18">
        <v>1</v>
      </c>
      <c r="H13" s="18">
        <v>1</v>
      </c>
      <c r="I13" s="19">
        <v>0</v>
      </c>
      <c r="J13" s="20">
        <v>1</v>
      </c>
      <c r="K13" s="21">
        <v>0</v>
      </c>
      <c r="L13" s="22">
        <v>0</v>
      </c>
      <c r="M13" s="35" t="s">
        <v>177</v>
      </c>
      <c r="N13" s="35"/>
    </row>
    <row r="14" spans="1:14" x14ac:dyDescent="0.3">
      <c r="A14" s="17" t="s">
        <v>123</v>
      </c>
      <c r="B14" s="17" t="s">
        <v>124</v>
      </c>
      <c r="C14" s="17" t="s">
        <v>82</v>
      </c>
      <c r="D14" s="17" t="s">
        <v>125</v>
      </c>
      <c r="E14" s="17" t="s">
        <v>126</v>
      </c>
      <c r="F14" s="17" t="s">
        <v>127</v>
      </c>
      <c r="G14" s="18">
        <v>1</v>
      </c>
      <c r="H14" s="18">
        <v>2</v>
      </c>
      <c r="I14" s="19">
        <v>1</v>
      </c>
      <c r="J14" s="20">
        <v>0</v>
      </c>
      <c r="K14" s="21">
        <v>0</v>
      </c>
      <c r="L14" s="22">
        <v>0</v>
      </c>
      <c r="M14" s="35" t="s">
        <v>181</v>
      </c>
      <c r="N14" s="35"/>
    </row>
    <row r="15" spans="1:14" x14ac:dyDescent="0.3">
      <c r="A15" s="17" t="s">
        <v>128</v>
      </c>
      <c r="B15" s="17" t="s">
        <v>129</v>
      </c>
      <c r="C15" s="17" t="s">
        <v>130</v>
      </c>
      <c r="D15" s="17" t="s">
        <v>131</v>
      </c>
      <c r="E15" s="17" t="s">
        <v>132</v>
      </c>
      <c r="F15" s="17" t="s">
        <v>133</v>
      </c>
      <c r="G15" s="18">
        <v>1</v>
      </c>
      <c r="H15" s="18">
        <v>1</v>
      </c>
      <c r="I15" s="19">
        <v>1</v>
      </c>
      <c r="J15" s="20">
        <v>0</v>
      </c>
      <c r="K15" s="21">
        <v>0</v>
      </c>
      <c r="L15" s="22">
        <v>0</v>
      </c>
      <c r="M15" s="35" t="s">
        <v>181</v>
      </c>
      <c r="N15" s="35"/>
    </row>
    <row r="16" spans="1:14" x14ac:dyDescent="0.3">
      <c r="A16" s="17" t="s">
        <v>134</v>
      </c>
      <c r="B16" s="17" t="s">
        <v>135</v>
      </c>
      <c r="C16" s="17" t="s">
        <v>136</v>
      </c>
      <c r="D16" s="17" t="s">
        <v>83</v>
      </c>
      <c r="E16" s="17" t="s">
        <v>107</v>
      </c>
      <c r="F16" s="17" t="s">
        <v>137</v>
      </c>
      <c r="G16" s="18">
        <v>1</v>
      </c>
      <c r="H16" s="18">
        <v>2</v>
      </c>
      <c r="I16" s="19">
        <v>0</v>
      </c>
      <c r="J16" s="20">
        <v>1</v>
      </c>
      <c r="K16" s="21">
        <v>0</v>
      </c>
      <c r="L16" s="22">
        <v>0</v>
      </c>
      <c r="M16" s="35" t="s">
        <v>177</v>
      </c>
      <c r="N16" s="35"/>
    </row>
    <row r="17" spans="1:14" x14ac:dyDescent="0.3">
      <c r="A17" s="17" t="s">
        <v>138</v>
      </c>
      <c r="B17" s="17" t="s">
        <v>139</v>
      </c>
      <c r="C17" s="17" t="s">
        <v>140</v>
      </c>
      <c r="D17" s="17" t="s">
        <v>92</v>
      </c>
      <c r="E17" s="17" t="s">
        <v>49</v>
      </c>
      <c r="F17" s="17" t="s">
        <v>141</v>
      </c>
      <c r="G17" s="18">
        <v>1</v>
      </c>
      <c r="H17" s="18">
        <v>3</v>
      </c>
      <c r="I17" s="19">
        <v>0</v>
      </c>
      <c r="J17" s="20">
        <v>1</v>
      </c>
      <c r="K17" s="21">
        <v>0</v>
      </c>
      <c r="L17" s="22">
        <v>0</v>
      </c>
      <c r="M17" s="35" t="s">
        <v>177</v>
      </c>
      <c r="N17" s="35"/>
    </row>
    <row r="18" spans="1:14" x14ac:dyDescent="0.3">
      <c r="A18" s="17" t="s">
        <v>57</v>
      </c>
      <c r="B18" s="17" t="s">
        <v>142</v>
      </c>
      <c r="C18" s="17" t="s">
        <v>143</v>
      </c>
      <c r="D18" s="17" t="s">
        <v>83</v>
      </c>
      <c r="E18" s="17" t="s">
        <v>60</v>
      </c>
      <c r="F18" s="17" t="s">
        <v>144</v>
      </c>
      <c r="G18" s="18">
        <v>1</v>
      </c>
      <c r="H18" s="18">
        <v>1</v>
      </c>
      <c r="I18" s="19">
        <v>0</v>
      </c>
      <c r="J18" s="20">
        <v>0</v>
      </c>
      <c r="K18" s="21">
        <v>0</v>
      </c>
      <c r="L18" s="22">
        <v>1</v>
      </c>
      <c r="M18" s="35" t="s">
        <v>178</v>
      </c>
      <c r="N18" s="35"/>
    </row>
    <row r="19" spans="1:14" x14ac:dyDescent="0.3">
      <c r="A19" s="17" t="s">
        <v>145</v>
      </c>
      <c r="B19" s="17" t="s">
        <v>146</v>
      </c>
      <c r="C19" s="17" t="s">
        <v>147</v>
      </c>
      <c r="D19" s="17" t="s">
        <v>83</v>
      </c>
      <c r="E19" s="17" t="s">
        <v>60</v>
      </c>
      <c r="F19" s="17" t="s">
        <v>148</v>
      </c>
      <c r="G19" s="18">
        <v>1</v>
      </c>
      <c r="H19" s="18">
        <v>4</v>
      </c>
      <c r="I19" s="19">
        <v>1</v>
      </c>
      <c r="J19" s="20">
        <v>0</v>
      </c>
      <c r="K19" s="21">
        <v>0</v>
      </c>
      <c r="L19" s="22">
        <v>0</v>
      </c>
      <c r="M19" s="35" t="s">
        <v>181</v>
      </c>
      <c r="N19" s="35"/>
    </row>
    <row r="20" spans="1:14" x14ac:dyDescent="0.3">
      <c r="A20" s="17" t="s">
        <v>51</v>
      </c>
      <c r="B20" s="17" t="s">
        <v>149</v>
      </c>
      <c r="C20" s="17" t="s">
        <v>150</v>
      </c>
      <c r="D20" s="17" t="s">
        <v>92</v>
      </c>
      <c r="E20" s="17" t="s">
        <v>49</v>
      </c>
      <c r="F20" s="17" t="s">
        <v>151</v>
      </c>
      <c r="G20" s="18">
        <v>1</v>
      </c>
      <c r="H20" s="18">
        <v>2</v>
      </c>
      <c r="I20" s="19">
        <v>0</v>
      </c>
      <c r="J20" s="20">
        <v>0</v>
      </c>
      <c r="K20" s="21">
        <v>0</v>
      </c>
      <c r="L20" s="22">
        <v>1</v>
      </c>
      <c r="M20" s="35" t="s">
        <v>178</v>
      </c>
      <c r="N20" s="35"/>
    </row>
    <row r="21" spans="1:14" x14ac:dyDescent="0.3">
      <c r="A21" s="17" t="s">
        <v>152</v>
      </c>
      <c r="B21" s="17" t="s">
        <v>153</v>
      </c>
      <c r="C21" s="17" t="s">
        <v>154</v>
      </c>
      <c r="D21" s="17" t="s">
        <v>155</v>
      </c>
      <c r="E21" s="17" t="s">
        <v>156</v>
      </c>
      <c r="F21" s="17" t="s">
        <v>157</v>
      </c>
      <c r="G21" s="18">
        <v>1</v>
      </c>
      <c r="H21" s="18">
        <v>1</v>
      </c>
      <c r="I21" s="19">
        <v>0</v>
      </c>
      <c r="J21" s="20">
        <v>1</v>
      </c>
      <c r="K21" s="21">
        <v>0</v>
      </c>
      <c r="L21" s="22">
        <v>0</v>
      </c>
      <c r="M21" s="35" t="s">
        <v>177</v>
      </c>
      <c r="N21" s="35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992A-9264-4063-842F-95D322F6EAD9}">
  <dimension ref="A1:O21"/>
  <sheetViews>
    <sheetView showGridLines="0" tabSelected="1" workbookViewId="0">
      <selection sqref="A1:D9"/>
    </sheetView>
  </sheetViews>
  <sheetFormatPr defaultRowHeight="14.4" x14ac:dyDescent="0.3"/>
  <cols>
    <col min="1" max="1" width="23.88671875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45" t="s">
        <v>190</v>
      </c>
      <c r="B1" s="45"/>
      <c r="C1" s="45"/>
      <c r="D1" s="45"/>
    </row>
    <row r="2" spans="1:14" ht="15" thickBot="1" x14ac:dyDescent="0.35">
      <c r="A2" s="39" t="s">
        <v>186</v>
      </c>
      <c r="B2" s="40" t="s">
        <v>185</v>
      </c>
      <c r="C2" s="40" t="s">
        <v>184</v>
      </c>
      <c r="D2" s="41" t="s">
        <v>183</v>
      </c>
    </row>
    <row r="3" spans="1:14" ht="15" thickBot="1" x14ac:dyDescent="0.35">
      <c r="A3" s="48" t="s">
        <v>187</v>
      </c>
      <c r="B3" s="53" t="s">
        <v>178</v>
      </c>
      <c r="C3" s="54">
        <v>7</v>
      </c>
      <c r="D3" s="55">
        <v>4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7</v>
      </c>
      <c r="N3" t="str">
        <f>IF($L3=2,$C3,"")</f>
        <v/>
      </c>
    </row>
    <row r="4" spans="1:14" x14ac:dyDescent="0.3">
      <c r="A4" s="50" t="s">
        <v>188</v>
      </c>
      <c r="B4" s="56" t="s">
        <v>177</v>
      </c>
      <c r="C4" s="57">
        <v>7</v>
      </c>
      <c r="D4" s="58">
        <v>6</v>
      </c>
      <c r="K4">
        <f t="shared" ref="K4:K15" si="0">IF(OR($B4="Corporate non-stock - demand too low to convert",$B4="Non-stock in the primary DC - demand too low to convert",$B4="Low impact - only 1 or 2 line impact"),1,"")</f>
        <v>1</v>
      </c>
      <c r="L4" t="str">
        <f t="shared" ref="L4:L15" si="1">IF($B4="Grand Total",2,"")</f>
        <v/>
      </c>
      <c r="M4">
        <f t="shared" ref="M4:M15" si="2">IF($K4=1,$C4,"")</f>
        <v>7</v>
      </c>
      <c r="N4" t="str">
        <f t="shared" ref="N4:N15" si="3">IF($L4=2,$C4,"")</f>
        <v/>
      </c>
    </row>
    <row r="5" spans="1:14" ht="15" thickBot="1" x14ac:dyDescent="0.35">
      <c r="A5" s="51"/>
      <c r="B5" s="60" t="s">
        <v>179</v>
      </c>
      <c r="C5" s="61">
        <v>4</v>
      </c>
      <c r="D5" s="62">
        <v>1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49" t="s">
        <v>189</v>
      </c>
      <c r="B6" s="59" t="s">
        <v>181</v>
      </c>
      <c r="C6" s="57">
        <v>6</v>
      </c>
      <c r="D6" s="58">
        <v>6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46"/>
      <c r="B7" s="63" t="s">
        <v>182</v>
      </c>
      <c r="C7" s="64">
        <v>3</v>
      </c>
      <c r="D7" s="65">
        <v>1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ht="15" thickBot="1" x14ac:dyDescent="0.35">
      <c r="A8" s="47"/>
      <c r="B8" s="52" t="s">
        <v>180</v>
      </c>
      <c r="C8" s="37">
        <v>2</v>
      </c>
      <c r="D8" s="38">
        <v>1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B9" s="42" t="s">
        <v>11</v>
      </c>
      <c r="C9" s="43">
        <v>29</v>
      </c>
      <c r="D9" s="44">
        <v>19</v>
      </c>
      <c r="K9" t="str">
        <f t="shared" si="0"/>
        <v/>
      </c>
      <c r="L9">
        <f t="shared" si="1"/>
        <v>2</v>
      </c>
      <c r="M9" t="str">
        <f t="shared" si="2"/>
        <v/>
      </c>
      <c r="N9">
        <f t="shared" si="3"/>
        <v>29</v>
      </c>
    </row>
    <row r="10" spans="1:14" x14ac:dyDescent="0.3"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x14ac:dyDescent="0.3"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14</v>
      </c>
      <c r="N20">
        <f>SUM(N1:N19)</f>
        <v>29</v>
      </c>
      <c r="O20">
        <f>M20/N20</f>
        <v>0.48275862068965519</v>
      </c>
    </row>
    <row r="21" spans="13:15" x14ac:dyDescent="0.3">
      <c r="O21" t="str">
        <f>TEXT(O20,"0.0%")</f>
        <v>48.3%</v>
      </c>
    </row>
  </sheetData>
  <mergeCells count="3">
    <mergeCell ref="A6:A8"/>
    <mergeCell ref="A4:A5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3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2" t="s">
        <v>158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3" t="s">
        <v>159</v>
      </c>
      <c r="L2" s="33"/>
    </row>
    <row r="3" spans="1:12" ht="27.45" customHeight="1" x14ac:dyDescent="0.3">
      <c r="A3" s="23" t="s">
        <v>160</v>
      </c>
      <c r="B3" s="23" t="s">
        <v>161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162</v>
      </c>
    </row>
    <row r="4" spans="1:12" ht="14.4" x14ac:dyDescent="0.3">
      <c r="A4" s="34">
        <v>2018</v>
      </c>
      <c r="B4" s="25" t="s">
        <v>163</v>
      </c>
      <c r="C4" s="26">
        <v>73</v>
      </c>
      <c r="D4" s="26">
        <v>50</v>
      </c>
      <c r="E4" s="24">
        <v>0.68493150684931503</v>
      </c>
      <c r="F4" s="26">
        <v>15</v>
      </c>
      <c r="G4" s="24">
        <v>0.8904109589041096</v>
      </c>
      <c r="H4" s="26">
        <v>0</v>
      </c>
      <c r="I4" s="26">
        <v>4</v>
      </c>
      <c r="J4" s="26">
        <v>4</v>
      </c>
      <c r="K4" s="24">
        <v>0.76923076923076938</v>
      </c>
      <c r="L4" s="24">
        <v>1</v>
      </c>
    </row>
    <row r="5" spans="1:12" ht="14.4" x14ac:dyDescent="0.3">
      <c r="A5" s="34">
        <v>2018</v>
      </c>
      <c r="B5" s="25" t="s">
        <v>164</v>
      </c>
      <c r="C5" s="26">
        <v>103</v>
      </c>
      <c r="D5" s="26">
        <v>63</v>
      </c>
      <c r="E5" s="24">
        <v>0.61165048543689315</v>
      </c>
      <c r="F5" s="26">
        <v>26</v>
      </c>
      <c r="G5" s="24">
        <v>0.86407766990291246</v>
      </c>
      <c r="H5" s="26">
        <v>1</v>
      </c>
      <c r="I5" s="26">
        <v>9</v>
      </c>
      <c r="J5" s="26">
        <v>4</v>
      </c>
      <c r="K5" s="24">
        <v>0.7</v>
      </c>
      <c r="L5" s="24">
        <v>0.984375</v>
      </c>
    </row>
    <row r="6" spans="1:12" ht="14.4" x14ac:dyDescent="0.3">
      <c r="A6" s="34">
        <v>2018</v>
      </c>
      <c r="B6" s="25" t="s">
        <v>165</v>
      </c>
      <c r="C6" s="26">
        <v>129</v>
      </c>
      <c r="D6" s="26">
        <v>66</v>
      </c>
      <c r="E6" s="24">
        <v>0.51162790697674421</v>
      </c>
      <c r="F6" s="26">
        <v>44</v>
      </c>
      <c r="G6" s="24">
        <v>0.8527131782945736</v>
      </c>
      <c r="H6" s="26">
        <v>10</v>
      </c>
      <c r="I6" s="26">
        <v>0</v>
      </c>
      <c r="J6" s="26">
        <v>9</v>
      </c>
      <c r="K6" s="24">
        <v>0.55000000000000004</v>
      </c>
      <c r="L6" s="24">
        <v>0.86842105263157909</v>
      </c>
    </row>
    <row r="7" spans="1:12" ht="14.4" x14ac:dyDescent="0.3">
      <c r="A7" s="34">
        <v>2018</v>
      </c>
      <c r="B7" s="25" t="s">
        <v>166</v>
      </c>
      <c r="C7" s="26">
        <v>106</v>
      </c>
      <c r="D7" s="26">
        <v>73</v>
      </c>
      <c r="E7" s="24">
        <v>0.68867924528301883</v>
      </c>
      <c r="F7" s="26">
        <v>25</v>
      </c>
      <c r="G7" s="24">
        <v>0.92452830188679247</v>
      </c>
      <c r="H7" s="26">
        <v>4</v>
      </c>
      <c r="I7" s="26">
        <v>0</v>
      </c>
      <c r="J7" s="26">
        <v>4</v>
      </c>
      <c r="K7" s="24">
        <v>0.71568627450980382</v>
      </c>
      <c r="L7" s="24">
        <v>0.94805194805194803</v>
      </c>
    </row>
    <row r="8" spans="1:12" ht="14.4" x14ac:dyDescent="0.3">
      <c r="A8" s="34">
        <v>2018</v>
      </c>
      <c r="B8" s="25" t="s">
        <v>167</v>
      </c>
      <c r="C8" s="26">
        <v>139</v>
      </c>
      <c r="D8" s="26">
        <v>103</v>
      </c>
      <c r="E8" s="24">
        <v>0.74100719424460426</v>
      </c>
      <c r="F8" s="26">
        <v>24</v>
      </c>
      <c r="G8" s="24">
        <v>0.91366906474820142</v>
      </c>
      <c r="H8" s="26">
        <v>4</v>
      </c>
      <c r="I8" s="26">
        <v>5</v>
      </c>
      <c r="J8" s="26">
        <v>3</v>
      </c>
      <c r="K8" s="24">
        <v>0.7862595419847328</v>
      </c>
      <c r="L8" s="24">
        <v>0.96261682242990654</v>
      </c>
    </row>
    <row r="9" spans="1:12" ht="14.4" x14ac:dyDescent="0.3">
      <c r="A9" s="34">
        <v>2018</v>
      </c>
      <c r="B9" s="25" t="s">
        <v>168</v>
      </c>
      <c r="C9" s="26">
        <v>145</v>
      </c>
      <c r="D9" s="26">
        <v>114</v>
      </c>
      <c r="E9" s="24">
        <v>0.78620689655172415</v>
      </c>
      <c r="F9" s="26">
        <v>22</v>
      </c>
      <c r="G9" s="24">
        <v>0.93793103448275861</v>
      </c>
      <c r="H9" s="26">
        <v>6</v>
      </c>
      <c r="I9" s="26">
        <v>0</v>
      </c>
      <c r="J9" s="26">
        <v>3</v>
      </c>
      <c r="K9" s="24">
        <v>0.80281690140845074</v>
      </c>
      <c r="L9" s="24">
        <v>0.95</v>
      </c>
    </row>
    <row r="10" spans="1:12" ht="14.4" x14ac:dyDescent="0.3">
      <c r="A10" s="34">
        <v>2018</v>
      </c>
      <c r="B10" s="25" t="s">
        <v>169</v>
      </c>
      <c r="C10" s="26">
        <v>117</v>
      </c>
      <c r="D10" s="26">
        <v>89</v>
      </c>
      <c r="E10" s="24">
        <v>0.76068376068376065</v>
      </c>
      <c r="F10" s="26">
        <v>20</v>
      </c>
      <c r="G10" s="24">
        <v>0.93162393162393153</v>
      </c>
      <c r="H10" s="26">
        <v>5</v>
      </c>
      <c r="I10" s="26">
        <v>1</v>
      </c>
      <c r="J10" s="26">
        <v>2</v>
      </c>
      <c r="K10" s="24">
        <v>0.7807017543859649</v>
      </c>
      <c r="L10" s="24">
        <v>0.94680851063829796</v>
      </c>
    </row>
    <row r="11" spans="1:12" ht="14.4" x14ac:dyDescent="0.3">
      <c r="A11" s="34">
        <v>2018</v>
      </c>
      <c r="B11" s="25" t="s">
        <v>170</v>
      </c>
      <c r="C11" s="26">
        <v>95</v>
      </c>
      <c r="D11" s="26">
        <v>76</v>
      </c>
      <c r="E11" s="24">
        <v>0.8</v>
      </c>
      <c r="F11" s="26">
        <v>13</v>
      </c>
      <c r="G11" s="24">
        <v>0.93684210526315792</v>
      </c>
      <c r="H11" s="26">
        <v>4</v>
      </c>
      <c r="I11" s="26">
        <v>2</v>
      </c>
      <c r="J11" s="26">
        <v>0</v>
      </c>
      <c r="K11" s="24">
        <v>0.81720430107526876</v>
      </c>
      <c r="L11" s="24">
        <v>0.95</v>
      </c>
    </row>
    <row r="12" spans="1:12" ht="14.4" x14ac:dyDescent="0.3">
      <c r="A12" s="34">
        <v>2019</v>
      </c>
      <c r="B12" s="25" t="s">
        <v>171</v>
      </c>
      <c r="C12" s="26">
        <v>158</v>
      </c>
      <c r="D12" s="26">
        <v>127</v>
      </c>
      <c r="E12" s="24">
        <v>0.80379746835443033</v>
      </c>
      <c r="F12" s="26">
        <v>24</v>
      </c>
      <c r="G12" s="24">
        <v>0.95569620253164556</v>
      </c>
      <c r="H12" s="26">
        <v>2</v>
      </c>
      <c r="I12" s="26">
        <v>3</v>
      </c>
      <c r="J12" s="26">
        <v>2</v>
      </c>
      <c r="K12" s="24">
        <v>0.83006535947712423</v>
      </c>
      <c r="L12" s="24">
        <v>0.98449612403100772</v>
      </c>
    </row>
    <row r="13" spans="1:12" ht="14.4" x14ac:dyDescent="0.3">
      <c r="A13" s="34">
        <v>2019</v>
      </c>
      <c r="B13" s="25" t="s">
        <v>172</v>
      </c>
      <c r="C13" s="26">
        <v>126</v>
      </c>
      <c r="D13" s="26">
        <v>107</v>
      </c>
      <c r="E13" s="24">
        <v>0.8492063492063493</v>
      </c>
      <c r="F13" s="26">
        <v>16</v>
      </c>
      <c r="G13" s="24">
        <v>0.97619047619047616</v>
      </c>
      <c r="H13" s="26">
        <v>2</v>
      </c>
      <c r="I13" s="26">
        <v>0</v>
      </c>
      <c r="J13" s="26">
        <v>1</v>
      </c>
      <c r="K13" s="24">
        <v>0.85599999999999998</v>
      </c>
      <c r="L13" s="24">
        <v>0.98165137614678899</v>
      </c>
    </row>
    <row r="14" spans="1:12" ht="14.4" x14ac:dyDescent="0.3">
      <c r="A14" s="34">
        <v>2019</v>
      </c>
      <c r="B14" s="25" t="s">
        <v>173</v>
      </c>
      <c r="C14" s="26">
        <v>147</v>
      </c>
      <c r="D14" s="26">
        <v>118</v>
      </c>
      <c r="E14" s="24">
        <v>0.80272108843537415</v>
      </c>
      <c r="F14" s="26">
        <v>24</v>
      </c>
      <c r="G14" s="24">
        <v>0.96598639455782309</v>
      </c>
      <c r="H14" s="26">
        <v>3</v>
      </c>
      <c r="I14" s="26">
        <v>0</v>
      </c>
      <c r="J14" s="26">
        <v>2</v>
      </c>
      <c r="K14" s="24">
        <v>0.81379310344827582</v>
      </c>
      <c r="L14" s="24">
        <v>0.97520661157024791</v>
      </c>
    </row>
    <row r="15" spans="1:12" ht="14.4" x14ac:dyDescent="0.3">
      <c r="A15" s="34">
        <v>2019</v>
      </c>
      <c r="B15" s="25" t="s">
        <v>174</v>
      </c>
      <c r="C15" s="26">
        <v>139</v>
      </c>
      <c r="D15" s="26">
        <v>110</v>
      </c>
      <c r="E15" s="24">
        <v>0.79136690647482011</v>
      </c>
      <c r="F15" s="26">
        <v>16</v>
      </c>
      <c r="G15" s="24">
        <v>0.90647482014388492</v>
      </c>
      <c r="H15" s="26">
        <v>6</v>
      </c>
      <c r="I15" s="26">
        <v>3</v>
      </c>
      <c r="J15" s="26">
        <v>4</v>
      </c>
      <c r="K15" s="24">
        <v>0.83333333333333348</v>
      </c>
      <c r="L15" s="24">
        <v>0.94827586206896552</v>
      </c>
    </row>
  </sheetData>
  <mergeCells count="4">
    <mergeCell ref="B1:L1"/>
    <mergeCell ref="K2:L2"/>
    <mergeCell ref="A4:A11"/>
    <mergeCell ref="A12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2019-05-01T17:19:55Z</dcterms:created>
  <dcterms:modified xsi:type="dcterms:W3CDTF">2019-05-01T17:35:29Z</dcterms:modified>
</cp:coreProperties>
</file>