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Dimensional Dental\"/>
    </mc:Choice>
  </mc:AlternateContent>
  <xr:revisionPtr revIDLastSave="0" documentId="13_ncr:1_{AEC6AF02-1105-41CC-A9F5-1A67260AE9BC}" xr6:coauthVersionLast="36" xr6:coauthVersionMax="36" xr10:uidLastSave="{00000000-0000-0000-0000-000000000000}"/>
  <bookViews>
    <workbookView xWindow="0" yWindow="0" windowWidth="23040" windowHeight="9060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definedNames>
    <definedName name="_xlnm._FilterDatabase" localSheetId="3" hidden="1">'Item Detail'!$A$2:$N$51</definedName>
  </definedNames>
  <calcPr calcId="191029"/>
  <pivotCaches>
    <pivotCache cacheId="26" r:id="rId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<sst xmlns="http://schemas.openxmlformats.org/spreadsheetml/2006/main" count="796" uniqueCount="408">
  <si>
    <t>DIMENSIONAL DENTAL   Ship-To Fill Rate  -  Apr 2019 through Jun 2019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</si>
  <si>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</si>
  <si>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</si>
  <si>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</si>
  <si>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</si>
  <si>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</si>
  <si>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</si>
  <si>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</si>
  <si>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</si>
  <si>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</si>
  <si>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</si>
  <si>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</si>
  <si>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</si>
  <si>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3443967</t>
  </si>
  <si>
    <t>Eastern Dental Of Ewing Ortho</t>
  </si>
  <si>
    <t>3444022</t>
  </si>
  <si>
    <t>Eastern Dental Of Lawrenceville Ortho</t>
  </si>
  <si>
    <t>3443935</t>
  </si>
  <si>
    <t>Eastern Dental Of Burlington Ortho</t>
  </si>
  <si>
    <t>3438627</t>
  </si>
  <si>
    <t>Eastern Orthodontic Associates Ortho</t>
  </si>
  <si>
    <t>3444177</t>
  </si>
  <si>
    <t>Eastern Dental Of Toms River Ortho</t>
  </si>
  <si>
    <t>3444084</t>
  </si>
  <si>
    <t>Eastern Dental Of Old Bridge Ortho</t>
  </si>
  <si>
    <t>3444192</t>
  </si>
  <si>
    <t>Eastern Dental Of Woodbury Heights Ortho</t>
  </si>
  <si>
    <t>3443729</t>
  </si>
  <si>
    <t>Eastern Dental Of Union Perio</t>
  </si>
  <si>
    <t>3443960</t>
  </si>
  <si>
    <t>Eastern Dental Of Eatontown Ortho</t>
  </si>
  <si>
    <t>3444056</t>
  </si>
  <si>
    <t>Eastern Dental Of Northfield Ortho</t>
  </si>
  <si>
    <t>3444037</t>
  </si>
  <si>
    <t>Eastern Dental Of Manahawkin Ortho</t>
  </si>
  <si>
    <t>3443602</t>
  </si>
  <si>
    <t>Eastern Dental Of Manahawkin Perio</t>
  </si>
  <si>
    <t>3443615</t>
  </si>
  <si>
    <t>Eastern Dental Of Old Bridge Perio</t>
  </si>
  <si>
    <t>3443993</t>
  </si>
  <si>
    <t>Eastern Dental Of Flemington Ortho</t>
  </si>
  <si>
    <t>3444015</t>
  </si>
  <si>
    <t>Eastern Dental Of Lacey Ortho</t>
  </si>
  <si>
    <t>3444009</t>
  </si>
  <si>
    <t>Eastern Dental Of Howell Ortho</t>
  </si>
  <si>
    <t>3444091</t>
  </si>
  <si>
    <t>Eastern Dental Of Parsippany Ortho</t>
  </si>
  <si>
    <t>3443951</t>
  </si>
  <si>
    <t>Eastern Dental Of Clifton Ortho</t>
  </si>
  <si>
    <t>3443404</t>
  </si>
  <si>
    <t>Eastern Dental Of Eatontown Perio</t>
  </si>
  <si>
    <t>3444188</t>
  </si>
  <si>
    <t>Eastern Dental Of Union Ortho</t>
  </si>
  <si>
    <t>3443411</t>
  </si>
  <si>
    <t>Eastern Dental Of Ewing Perio</t>
  </si>
  <si>
    <t>3808390</t>
  </si>
  <si>
    <t>School Based Health Center</t>
  </si>
  <si>
    <t>3443731</t>
  </si>
  <si>
    <t>Eastern Dental Of Woodbury Heights Perio</t>
  </si>
  <si>
    <t>3443435</t>
  </si>
  <si>
    <t>Eastern Dental Of Hamilton Perio</t>
  </si>
  <si>
    <t>3443280</t>
  </si>
  <si>
    <t>Eastern Dental Of Burlington Perio</t>
  </si>
  <si>
    <t>3443587</t>
  </si>
  <si>
    <t>Eastern Dental Of Lawrenceville Perio</t>
  </si>
  <si>
    <t>3443726</t>
  </si>
  <si>
    <t>Eastern Dental Of Toms River Perio</t>
  </si>
  <si>
    <t>3443419</t>
  </si>
  <si>
    <t>Eastern Dental Of Flemington Perio</t>
  </si>
  <si>
    <t>3443268</t>
  </si>
  <si>
    <t>Eastern Dental Of Brick Perio</t>
  </si>
  <si>
    <t>3443466</t>
  </si>
  <si>
    <t>Eastern Dental Of Lacey Perio</t>
  </si>
  <si>
    <t>3443730</t>
  </si>
  <si>
    <t>Eastern Periodontic Associates Perio</t>
  </si>
  <si>
    <t>3443286</t>
  </si>
  <si>
    <t>Eastern Dental Of Clifton Perio</t>
  </si>
  <si>
    <t>3443451</t>
  </si>
  <si>
    <t>Eastern Dental Of Howell Perio</t>
  </si>
  <si>
    <t>3443609</t>
  </si>
  <si>
    <t>Eastern Dental Of Northfield Perio</t>
  </si>
  <si>
    <t>DIMENSIONAL DENTAL   NSI Items  -  Apr 2019 through Jun 2019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</si>
  <si>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</si>
  <si>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</si>
  <si>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</si>
  <si>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</si>
  <si>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</si>
  <si>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</si>
  <si>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</si>
  <si>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</si>
  <si>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</si>
  <si>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</si>
  <si>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</si>
  <si>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</si>
  <si>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</si>
  <si>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No records found</t>
  </si>
  <si>
    <t>DIMENSIONAL DENTAL   Drop-Ship Items  -  Apr 2019 through Jun 2019</t>
  </si>
  <si>
    <t>Parlin</t>
  </si>
  <si>
    <t>NJ</t>
  </si>
  <si>
    <t xml:space="preserve">088591588   </t>
  </si>
  <si>
    <t>77416270</t>
  </si>
  <si>
    <t>SE</t>
  </si>
  <si>
    <t>1301364</t>
  </si>
  <si>
    <t>859.36.010 Med Needle Surg</t>
  </si>
  <si>
    <t>06/17/2019</t>
  </si>
  <si>
    <t>D</t>
  </si>
  <si>
    <t>BRASS</t>
  </si>
  <si>
    <t>Oakhurst</t>
  </si>
  <si>
    <t xml:space="preserve">077552912   </t>
  </si>
  <si>
    <t>75851649</t>
  </si>
  <si>
    <t>6000820</t>
  </si>
  <si>
    <t>Scissor Mayo Curved</t>
  </si>
  <si>
    <t>05/02/2019</t>
  </si>
  <si>
    <t>HUFRID</t>
  </si>
  <si>
    <t>Cinnaminson</t>
  </si>
  <si>
    <t xml:space="preserve">080772840   </t>
  </si>
  <si>
    <t>74878726</t>
  </si>
  <si>
    <t>3374826</t>
  </si>
  <si>
    <t>Scrub Top Unisex V-Neck 1Pkt</t>
  </si>
  <si>
    <t>04/04/2019</t>
  </si>
  <si>
    <t>STRATE</t>
  </si>
  <si>
    <t>3373721</t>
  </si>
  <si>
    <t>Scrub Pant Unisex Cargo</t>
  </si>
  <si>
    <t>75989714</t>
  </si>
  <si>
    <t>3787440</t>
  </si>
  <si>
    <t>Probe SE Color Coded</t>
  </si>
  <si>
    <t>05/06/2019</t>
  </si>
  <si>
    <t>PREMER</t>
  </si>
  <si>
    <t>Woodbury Heights</t>
  </si>
  <si>
    <t xml:space="preserve">080971225   </t>
  </si>
  <si>
    <t>75250150</t>
  </si>
  <si>
    <t>3374555</t>
  </si>
  <si>
    <t>Jacket Warm-Up Snap Front 2Pkt</t>
  </si>
  <si>
    <t>04/15/2019</t>
  </si>
  <si>
    <t>Clifton</t>
  </si>
  <si>
    <t xml:space="preserve">070112161   </t>
  </si>
  <si>
    <t>77135685</t>
  </si>
  <si>
    <t>6009351</t>
  </si>
  <si>
    <t>Band Remover Replacement Pads</t>
  </si>
  <si>
    <t>06/07/2019</t>
  </si>
  <si>
    <t>Howell</t>
  </si>
  <si>
    <t xml:space="preserve">077314017   </t>
  </si>
  <si>
    <t>75811366</t>
  </si>
  <si>
    <t>05/01/2019</t>
  </si>
  <si>
    <t>Avenel</t>
  </si>
  <si>
    <t xml:space="preserve">070011390   </t>
  </si>
  <si>
    <t>74891929</t>
  </si>
  <si>
    <t>76632163</t>
  </si>
  <si>
    <t>1301557</t>
  </si>
  <si>
    <t>232.36.500 OchSEnbein/Becker</t>
  </si>
  <si>
    <t>05/23/2019</t>
  </si>
  <si>
    <t>75250282</t>
  </si>
  <si>
    <t>3374862</t>
  </si>
  <si>
    <t>3373758</t>
  </si>
  <si>
    <t>Brick</t>
  </si>
  <si>
    <t xml:space="preserve">087234160   </t>
  </si>
  <si>
    <t>75173372</t>
  </si>
  <si>
    <t>3376588</t>
  </si>
  <si>
    <t>Scrub Pant Womens Core Str Pet</t>
  </si>
  <si>
    <t>04/12/2019</t>
  </si>
  <si>
    <t>3391406</t>
  </si>
  <si>
    <t>Scrub Top V-Neck 2 Pkt BLK L</t>
  </si>
  <si>
    <t>75903320</t>
  </si>
  <si>
    <t>1301384</t>
  </si>
  <si>
    <t>H207.36.012 958 Surg Fg</t>
  </si>
  <si>
    <t>75796215</t>
  </si>
  <si>
    <t>3374866</t>
  </si>
  <si>
    <t>3373863</t>
  </si>
  <si>
    <t>Scrub Pant Unisex Cargo Short</t>
  </si>
  <si>
    <t>3374864</t>
  </si>
  <si>
    <t>3374863</t>
  </si>
  <si>
    <t>3376201</t>
  </si>
  <si>
    <t>Jacket Warm-Up Core Stretch</t>
  </si>
  <si>
    <t>Morris Plains</t>
  </si>
  <si>
    <t xml:space="preserve">079501244   </t>
  </si>
  <si>
    <t>77135146</t>
  </si>
  <si>
    <t>Manahawkin</t>
  </si>
  <si>
    <t xml:space="preserve">08050       </t>
  </si>
  <si>
    <t>77056593</t>
  </si>
  <si>
    <t>6005855</t>
  </si>
  <si>
    <t>Elevator Friedman Craig</t>
  </si>
  <si>
    <t>6006815</t>
  </si>
  <si>
    <t>6007717</t>
  </si>
  <si>
    <t>Needle Holder Boynton 4-3/4"</t>
  </si>
  <si>
    <t>DIMENSIONAL DENTAL   Item Detail  -  Apr 2019 through Jun 2019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</si>
  <si>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</si>
  <si>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</si>
  <si>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</si>
  <si>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</si>
  <si>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</si>
  <si>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</si>
  <si>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</si>
  <si>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</si>
  <si>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</si>
  <si>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2225854</t>
  </si>
  <si>
    <t xml:space="preserve">Aquasil Easy Mix Putty        </t>
  </si>
  <si>
    <t>Standard Kit</t>
  </si>
  <si>
    <t xml:space="preserve">Ea      </t>
  </si>
  <si>
    <t>CAULK</t>
  </si>
  <si>
    <t>678120</t>
  </si>
  <si>
    <t>3125022</t>
  </si>
  <si>
    <t xml:space="preserve">Sporox II Disinfect Solution  </t>
  </si>
  <si>
    <t xml:space="preserve">Gallon      </t>
  </si>
  <si>
    <t xml:space="preserve">Ga      </t>
  </si>
  <si>
    <t>SULTAN</t>
  </si>
  <si>
    <t>75156</t>
  </si>
  <si>
    <t>6006433</t>
  </si>
  <si>
    <t>Pads f/Adhesive Removing Plier</t>
  </si>
  <si>
    <t xml:space="preserve">Plier       </t>
  </si>
  <si>
    <t xml:space="preserve">6/Pk    </t>
  </si>
  <si>
    <t>678-014A</t>
  </si>
  <si>
    <t>2683077</t>
  </si>
  <si>
    <t xml:space="preserve">MPUS Plus Multi Ultrasonic    </t>
  </si>
  <si>
    <t xml:space="preserve">Solution    </t>
  </si>
  <si>
    <t>4-8oz/Ca</t>
  </si>
  <si>
    <t>DENRON</t>
  </si>
  <si>
    <t>DMP-USP</t>
  </si>
  <si>
    <t>9083300</t>
  </si>
  <si>
    <t xml:space="preserve">Gelfoam Sponges Sz12-7mm      </t>
  </si>
  <si>
    <t xml:space="preserve">1545        </t>
  </si>
  <si>
    <t xml:space="preserve">12/Bx   </t>
  </si>
  <si>
    <t>PFIINJ</t>
  </si>
  <si>
    <t>00009031508</t>
  </si>
  <si>
    <t xml:space="preserve">859.36.010 Med Needle Surg    </t>
  </si>
  <si>
    <t xml:space="preserve">            </t>
  </si>
  <si>
    <t xml:space="preserve">5/Pk    </t>
  </si>
  <si>
    <t>016014U0</t>
  </si>
  <si>
    <t>1004635</t>
  </si>
  <si>
    <t xml:space="preserve">Probe SE Williams Round       </t>
  </si>
  <si>
    <t>JINSTR</t>
  </si>
  <si>
    <t>100-4635</t>
  </si>
  <si>
    <t>3660511</t>
  </si>
  <si>
    <t xml:space="preserve">Tooth Mirror W/Braces         </t>
  </si>
  <si>
    <t>SHERMN</t>
  </si>
  <si>
    <t>STB65</t>
  </si>
  <si>
    <t xml:space="preserve">Band Remover Replacement Pads </t>
  </si>
  <si>
    <t xml:space="preserve">3/16"       </t>
  </si>
  <si>
    <t>678-036</t>
  </si>
  <si>
    <t>6543121</t>
  </si>
  <si>
    <t xml:space="preserve">Suture Vicryl Violet C-3      </t>
  </si>
  <si>
    <t xml:space="preserve">5-0 18"     </t>
  </si>
  <si>
    <t xml:space="preserve">36/Bx   </t>
  </si>
  <si>
    <t>ETHICO</t>
  </si>
  <si>
    <t>J385H</t>
  </si>
  <si>
    <t>2600021</t>
  </si>
  <si>
    <t xml:space="preserve">SO-826 15x30cm Film           </t>
  </si>
  <si>
    <t xml:space="preserve">T-Mat E     </t>
  </si>
  <si>
    <t xml:space="preserve">100/Bx  </t>
  </si>
  <si>
    <t>CARHEA</t>
  </si>
  <si>
    <t>5216742</t>
  </si>
  <si>
    <t xml:space="preserve">Needle Holder Boynton 4-3/4"  </t>
  </si>
  <si>
    <t>NHB</t>
  </si>
  <si>
    <t xml:space="preserve">Scrub Top Unisex V-Neck 1Pkt  </t>
  </si>
  <si>
    <t xml:space="preserve">Navy L      </t>
  </si>
  <si>
    <t>4777-NAVW-L</t>
  </si>
  <si>
    <t xml:space="preserve">Elevator Friedman Craig       </t>
  </si>
  <si>
    <t xml:space="preserve">#31         </t>
  </si>
  <si>
    <t>E31F</t>
  </si>
  <si>
    <t>9534098</t>
  </si>
  <si>
    <t xml:space="preserve">Integra Plain Gut C-7         </t>
  </si>
  <si>
    <t xml:space="preserve">3-0 18"     </t>
  </si>
  <si>
    <t>MILTEX</t>
  </si>
  <si>
    <t>62507</t>
  </si>
  <si>
    <t>6813642</t>
  </si>
  <si>
    <t>Bandage Adh Strips Flex Fabric</t>
  </si>
  <si>
    <t xml:space="preserve">X-Large     </t>
  </si>
  <si>
    <t>DUKAL</t>
  </si>
  <si>
    <t>7613</t>
  </si>
  <si>
    <t>7970186</t>
  </si>
  <si>
    <t xml:space="preserve">Pad Finger Curved             </t>
  </si>
  <si>
    <t xml:space="preserve">5/8x3.5"    </t>
  </si>
  <si>
    <t xml:space="preserve">12/Pk   </t>
  </si>
  <si>
    <t>SMTNEP</t>
  </si>
  <si>
    <t>79-71005</t>
  </si>
  <si>
    <t xml:space="preserve">Navy S      </t>
  </si>
  <si>
    <t>4777-NAVW-S</t>
  </si>
  <si>
    <t>9008022</t>
  </si>
  <si>
    <t xml:space="preserve">AIR PERIO PROBE WILLIAMS SE   </t>
  </si>
  <si>
    <t>900-8022</t>
  </si>
  <si>
    <t xml:space="preserve">H207.36.012 958 Surg Fg       </t>
  </si>
  <si>
    <t>017261U0</t>
  </si>
  <si>
    <t xml:space="preserve">Scrub Pant Unisex Cargo Short </t>
  </si>
  <si>
    <t xml:space="preserve">Navy XS     </t>
  </si>
  <si>
    <t>4100S-NAVWXS</t>
  </si>
  <si>
    <t xml:space="preserve">#32         </t>
  </si>
  <si>
    <t>E32F</t>
  </si>
  <si>
    <t>1677753</t>
  </si>
  <si>
    <t xml:space="preserve">Cavitron Slimline Insert      </t>
  </si>
  <si>
    <t xml:space="preserve">25K 10S     </t>
  </si>
  <si>
    <t>DNTEQU</t>
  </si>
  <si>
    <t>79290</t>
  </si>
  <si>
    <t xml:space="preserve">232.36.500 OchSEnbein/Becker  </t>
  </si>
  <si>
    <t xml:space="preserve">Crown Leng  </t>
  </si>
  <si>
    <t xml:space="preserve">1/Pk    </t>
  </si>
  <si>
    <t>5000131U0</t>
  </si>
  <si>
    <t xml:space="preserve">Navy M      </t>
  </si>
  <si>
    <t>4777-NAVW-M</t>
  </si>
  <si>
    <t xml:space="preserve">Scrub Top V-Neck 2 Pkt BLK L  </t>
  </si>
  <si>
    <t>2968-BLKB-L</t>
  </si>
  <si>
    <t>1016783</t>
  </si>
  <si>
    <t xml:space="preserve">Op-D-Op Visor Shield Kit      </t>
  </si>
  <si>
    <t xml:space="preserve">Teal        </t>
  </si>
  <si>
    <t>OPDOP</t>
  </si>
  <si>
    <t>308-TL</t>
  </si>
  <si>
    <t>9453050</t>
  </si>
  <si>
    <t>Virtual Refill w/Tips Fast Set</t>
  </si>
  <si>
    <t xml:space="preserve">Medium Body </t>
  </si>
  <si>
    <t xml:space="preserve">2/Pk    </t>
  </si>
  <si>
    <t>VIVADT</t>
  </si>
  <si>
    <t>573524AN</t>
  </si>
  <si>
    <t>1009802</t>
  </si>
  <si>
    <t xml:space="preserve">Pink        </t>
  </si>
  <si>
    <t>308-PK</t>
  </si>
  <si>
    <t>6586834</t>
  </si>
  <si>
    <t xml:space="preserve">Set Up Tray Divided B Neon    </t>
  </si>
  <si>
    <t>ZIRC</t>
  </si>
  <si>
    <t>20Z451S</t>
  </si>
  <si>
    <t xml:space="preserve">Scrub Pant Unisex Cargo       </t>
  </si>
  <si>
    <t xml:space="preserve">Ciel XS     </t>
  </si>
  <si>
    <t>4100-CIEW-XS</t>
  </si>
  <si>
    <t>1677725</t>
  </si>
  <si>
    <t xml:space="preserve">Cavitron FSI Powerline Insert </t>
  </si>
  <si>
    <t xml:space="preserve">25K 1000    </t>
  </si>
  <si>
    <t>80796</t>
  </si>
  <si>
    <t>1001158</t>
  </si>
  <si>
    <t xml:space="preserve">Carbide Bur FG   958          </t>
  </si>
  <si>
    <t xml:space="preserve">10/Pk   </t>
  </si>
  <si>
    <t>PRIMAD</t>
  </si>
  <si>
    <t>206100254200</t>
  </si>
  <si>
    <t xml:space="preserve">Scissor Mayo Curved           </t>
  </si>
  <si>
    <t>S3</t>
  </si>
  <si>
    <t xml:space="preserve">Probe SE Color Coded          </t>
  </si>
  <si>
    <t xml:space="preserve">Gf          </t>
  </si>
  <si>
    <t>1003667</t>
  </si>
  <si>
    <t>3218850</t>
  </si>
  <si>
    <t xml:space="preserve">Listerine Cool Mint           </t>
  </si>
  <si>
    <t xml:space="preserve">2/Ca    </t>
  </si>
  <si>
    <t>J&amp;JDNT</t>
  </si>
  <si>
    <t>42750</t>
  </si>
  <si>
    <t>4777-NAVW-XS</t>
  </si>
  <si>
    <t>7720520</t>
  </si>
  <si>
    <t xml:space="preserve">Midwest Carbide Bur           </t>
  </si>
  <si>
    <t xml:space="preserve">FG   39     </t>
  </si>
  <si>
    <t>MIDWES</t>
  </si>
  <si>
    <t>389215</t>
  </si>
  <si>
    <t>1127224</t>
  </si>
  <si>
    <t xml:space="preserve">Ortho Distal End Cutter 16 SM </t>
  </si>
  <si>
    <t xml:space="preserve">Screw Hinge </t>
  </si>
  <si>
    <t>112-7224</t>
  </si>
  <si>
    <t xml:space="preserve">Black LP    </t>
  </si>
  <si>
    <t>4044P-BLKW-L</t>
  </si>
  <si>
    <t>4100-NAVW-L</t>
  </si>
  <si>
    <t>6002551</t>
  </si>
  <si>
    <t xml:space="preserve">Forcep Split Beak             </t>
  </si>
  <si>
    <t xml:space="preserve">150AS       </t>
  </si>
  <si>
    <t>F150AS</t>
  </si>
  <si>
    <t xml:space="preserve">Jacket Warm-Up Core Stretch   </t>
  </si>
  <si>
    <t>4315-NAVW-XS</t>
  </si>
  <si>
    <t>6584908</t>
  </si>
  <si>
    <t xml:space="preserve">Blue        </t>
  </si>
  <si>
    <t>20Z451N</t>
  </si>
  <si>
    <t>1955811</t>
  </si>
  <si>
    <t xml:space="preserve">Dura-White Stones FG          </t>
  </si>
  <si>
    <t xml:space="preserve">FL2         </t>
  </si>
  <si>
    <t>SHOFU</t>
  </si>
  <si>
    <t>0244</t>
  </si>
  <si>
    <t>5617513</t>
  </si>
  <si>
    <t xml:space="preserve">Suture Plain Gut Bge DSM13    </t>
  </si>
  <si>
    <t xml:space="preserve">4-0 18"     </t>
  </si>
  <si>
    <t>LOOK</t>
  </si>
  <si>
    <t>1241B</t>
  </si>
  <si>
    <t>4777-CIEW-XS</t>
  </si>
  <si>
    <t>6002081</t>
  </si>
  <si>
    <t xml:space="preserve">Bone File DE 12/2S Sugarman   </t>
  </si>
  <si>
    <t>FS1/2S</t>
  </si>
  <si>
    <t>4350-NAVW-M</t>
  </si>
  <si>
    <t>DIMENSIONAL DENTAL MONTHLY FILL RATE LOG</t>
  </si>
  <si>
    <t>Stocking Items Only</t>
  </si>
  <si>
    <t>Year</t>
  </si>
  <si>
    <t>Month</t>
  </si>
  <si>
    <t>Total
 Fill Rate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</si>
  <si>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</si>
  <si>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</si>
  <si>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</si>
  <si>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</si>
  <si>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</si>
  <si>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</si>
  <si>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</si>
  <si>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</si>
  <si>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</si>
  <si>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</si>
  <si>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</si>
  <si>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</si>
  <si>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Low line impact</t>
  </si>
  <si>
    <t>Corporate non-stock - demand too low to convert</t>
  </si>
  <si>
    <t>Non-stock in the primary DC - demand too low to convert</t>
  </si>
  <si>
    <t>Demand increase - converted to stock</t>
  </si>
  <si>
    <t>Status</t>
  </si>
  <si>
    <t>Monthly Deamnd - Denver</t>
  </si>
  <si>
    <t>Manufacturers back order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</si>
  <si>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</si>
  <si>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</si>
  <si>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</si>
  <si>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</si>
  <si>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</si>
  <si>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</si>
  <si>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</si>
  <si>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DIMENSIONAL DENTAL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</si>
</sst>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1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7.5"/>
      <color indexed="10"/>
      <name val="Calibri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4" borderId="1" xfId="0" applyFont="1" applyFill="1" applyBorder="1" applyAlignment="1">
      <alignment horizontal="left" wrapText="1"/>
    </xf>
    <xf numFmtId="0" fontId="2" fillId="4" borderId="1" xfId="0" applyFont="1" applyFill="1" applyBorder="1" applyAlignment="1">
      <alignment horizontal="right" wrapText="1"/>
    </xf>
    <xf numFmtId="0" fontId="3" fillId="5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5" borderId="1" xfId="0" applyNumberFormat="1" applyFont="1" applyFill="1" applyBorder="1" applyAlignment="1">
      <alignment horizontal="right"/>
    </xf>
    <xf numFmtId="3" fontId="3" fillId="5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horizontal="left" wrapText="1"/>
    </xf>
    <xf numFmtId="0" fontId="9" fillId="4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1" fillId="4" borderId="1" xfId="0" applyFont="1" applyFill="1" applyBorder="1" applyAlignment="1">
      <alignment horizontal="left" wrapText="1"/>
    </xf>
    <xf numFmtId="0" fontId="11" fillId="4" borderId="1" xfId="0" applyFont="1" applyFill="1" applyBorder="1" applyAlignment="1">
      <alignment horizontal="right" wrapText="1"/>
    </xf>
    <xf numFmtId="0" fontId="12" fillId="0" borderId="1" xfId="0" applyFont="1" applyBorder="1" applyAlignment="1">
      <alignment horizontal="left"/>
    </xf>
    <xf numFmtId="0" fontId="12" fillId="6" borderId="1" xfId="0" applyFont="1" applyFill="1" applyBorder="1" applyAlignment="1">
      <alignment horizontal="right"/>
    </xf>
    <xf numFmtId="165" fontId="12" fillId="7" borderId="1" xfId="0" applyNumberFormat="1" applyFont="1" applyFill="1" applyBorder="1"/>
    <xf numFmtId="165" fontId="12" fillId="8" borderId="1" xfId="0" applyNumberFormat="1" applyFont="1" applyFill="1" applyBorder="1"/>
    <xf numFmtId="165" fontId="12" fillId="4" borderId="1" xfId="0" applyNumberFormat="1" applyFont="1" applyFill="1" applyBorder="1"/>
    <xf numFmtId="165" fontId="12" fillId="3" borderId="1" xfId="0" applyNumberFormat="1" applyFont="1" applyFill="1" applyBorder="1"/>
    <xf numFmtId="0" fontId="13" fillId="4" borderId="1" xfId="0" applyFont="1" applyFill="1" applyBorder="1" applyAlignment="1">
      <alignment horizontal="center" wrapText="1"/>
    </xf>
    <xf numFmtId="164" fontId="15" fillId="0" borderId="1" xfId="0" applyNumberFormat="1" applyFont="1" applyBorder="1" applyAlignment="1">
      <alignment horizontal="right"/>
    </xf>
    <xf numFmtId="0" fontId="16" fillId="0" borderId="1" xfId="0" applyFont="1" applyBorder="1" applyAlignment="1">
      <alignment horizontal="left"/>
    </xf>
    <xf numFmtId="3" fontId="16" fillId="0" borderId="1" xfId="0" applyNumberFormat="1" applyFont="1" applyBorder="1" applyAlignment="1">
      <alignment horizontal="right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3" fillId="5" borderId="1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5" fillId="2" borderId="0" xfId="0" applyFont="1" applyFill="1" applyAlignment="1">
      <alignment horizontal="left" wrapText="1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wrapText="1"/>
    </xf>
    <xf numFmtId="0" fontId="16" fillId="0" borderId="1" xfId="0" applyFont="1" applyBorder="1" applyAlignment="1">
      <alignment horizontal="left"/>
    </xf>
    <xf numFmtId="0" fontId="0" fillId="0" borderId="1" xfId="0" applyBorder="1"/>
    <xf numFmtId="0" fontId="18" fillId="4" borderId="8" xfId="0" applyFont="1" applyFill="1" applyBorder="1" applyAlignment="1">
      <alignment horizontal="left" wrapText="1"/>
    </xf>
    <xf numFmtId="0" fontId="18" fillId="4" borderId="9" xfId="0" applyFont="1" applyFill="1" applyBorder="1" applyAlignment="1">
      <alignment horizontal="left" wrapText="1"/>
    </xf>
    <xf numFmtId="0" fontId="18" fillId="4" borderId="10" xfId="0" applyFont="1" applyFill="1" applyBorder="1" applyAlignment="1">
      <alignment horizontal="left" wrapText="1"/>
    </xf>
    <xf numFmtId="0" fontId="0" fillId="9" borderId="14" xfId="0" applyFill="1" applyBorder="1" applyAlignment="1">
      <alignment horizontal="left"/>
    </xf>
    <xf numFmtId="0" fontId="0" fillId="9" borderId="14" xfId="0" applyNumberFormat="1" applyFill="1" applyBorder="1"/>
    <xf numFmtId="0" fontId="0" fillId="9" borderId="15" xfId="0" applyNumberFormat="1" applyFill="1" applyBorder="1"/>
    <xf numFmtId="0" fontId="0" fillId="0" borderId="3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19" fillId="0" borderId="12" xfId="0" applyFont="1" applyBorder="1" applyAlignment="1">
      <alignment horizontal="left"/>
    </xf>
    <xf numFmtId="0" fontId="19" fillId="0" borderId="12" xfId="0" applyNumberFormat="1" applyFont="1" applyBorder="1"/>
    <xf numFmtId="0" fontId="19" fillId="0" borderId="13" xfId="0" applyNumberFormat="1" applyFont="1" applyBorder="1"/>
    <xf numFmtId="0" fontId="19" fillId="0" borderId="3" xfId="0" applyFont="1" applyBorder="1" applyAlignment="1">
      <alignment horizontal="left"/>
    </xf>
    <xf numFmtId="0" fontId="19" fillId="0" borderId="3" xfId="0" applyNumberFormat="1" applyFont="1" applyBorder="1"/>
    <xf numFmtId="0" fontId="19" fillId="0" borderId="4" xfId="0" applyNumberFormat="1" applyFont="1" applyBorder="1"/>
    <xf numFmtId="0" fontId="19" fillId="0" borderId="6" xfId="0" applyFont="1" applyBorder="1" applyAlignment="1">
      <alignment horizontal="left"/>
    </xf>
    <xf numFmtId="0" fontId="19" fillId="0" borderId="6" xfId="0" applyNumberFormat="1" applyFont="1" applyBorder="1"/>
    <xf numFmtId="0" fontId="19" fillId="0" borderId="7" xfId="0" applyNumberFormat="1" applyFont="1" applyBorder="1"/>
    <xf numFmtId="0" fontId="17" fillId="0" borderId="6" xfId="0" applyFont="1" applyBorder="1" applyAlignment="1">
      <alignment horizontal="left"/>
    </xf>
    <xf numFmtId="0" fontId="17" fillId="0" borderId="6" xfId="0" applyNumberFormat="1" applyFont="1" applyBorder="1"/>
    <xf numFmtId="0" fontId="17" fillId="0" borderId="7" xfId="0" applyNumberFormat="1" applyFont="1" applyBorder="1"/>
    <xf numFmtId="0" fontId="20" fillId="0" borderId="16" xfId="0" applyFont="1" applyBorder="1" applyAlignment="1">
      <alignment horizontal="center"/>
    </xf>
  </cellXfs>
  <cellStyles count="1">
    <cellStyle name="Normal" xfId="0" builtinId="0"/>
  </cellStyles>
  <dxfs count="22"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0.93357933579335795</c:v>
                </c:pt>
                <c:pt idx="1">
                  <c:v>0.91712707182320441</c:v>
                </c:pt>
                <c:pt idx="2">
                  <c:v>0.95833333333333348</c:v>
                </c:pt>
                <c:pt idx="3">
                  <c:v>0.9490196078431371</c:v>
                </c:pt>
                <c:pt idx="4">
                  <c:v>0.97422680412371132</c:v>
                </c:pt>
                <c:pt idx="5">
                  <c:v>0.96442687747035583</c:v>
                </c:pt>
                <c:pt idx="6">
                  <c:v>0.97244094488188981</c:v>
                </c:pt>
                <c:pt idx="7">
                  <c:v>0.94921875</c:v>
                </c:pt>
                <c:pt idx="8">
                  <c:v>0.94930875576036866</c:v>
                </c:pt>
                <c:pt idx="9">
                  <c:v>0.92041522491349481</c:v>
                </c:pt>
                <c:pt idx="10">
                  <c:v>0.94782608695652171</c:v>
                </c:pt>
                <c:pt idx="11">
                  <c:v>0.92238805970149262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E6B-407A-8335-ACDD51CF3586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0.99215686274509807</c:v>
                </c:pt>
                <c:pt idx="1">
                  <c:v>0.98809523809523814</c:v>
                </c:pt>
                <c:pt idx="2">
                  <c:v>0.99519230769230771</c:v>
                </c:pt>
                <c:pt idx="3">
                  <c:v>0.99180327868852458</c:v>
                </c:pt>
                <c:pt idx="4">
                  <c:v>0.99473684210526314</c:v>
                </c:pt>
                <c:pt idx="5">
                  <c:v>0.98785425101214575</c:v>
                </c:pt>
                <c:pt idx="6">
                  <c:v>0.99196787148594379</c:v>
                </c:pt>
                <c:pt idx="7">
                  <c:v>0.98780487804878048</c:v>
                </c:pt>
                <c:pt idx="8">
                  <c:v>0.9856459330143541</c:v>
                </c:pt>
                <c:pt idx="9">
                  <c:v>0.97435897435897434</c:v>
                </c:pt>
                <c:pt idx="10">
                  <c:v>0.9732142857142857</c:v>
                </c:pt>
                <c:pt idx="11">
                  <c:v>0.95076923076923081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E6B-407A-8335-ACDD51CF3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0.91007194244604317</c:v>
                </c:pt>
                <c:pt idx="1">
                  <c:v>0.91208791208791207</c:v>
                </c:pt>
                <c:pt idx="2">
                  <c:v>0.95833333333333348</c:v>
                </c:pt>
                <c:pt idx="3">
                  <c:v>0.93798449612403101</c:v>
                </c:pt>
                <c:pt idx="4">
                  <c:v>0.94499999999999995</c:v>
                </c:pt>
                <c:pt idx="5">
                  <c:v>0.93129770992366412</c:v>
                </c:pt>
                <c:pt idx="6">
                  <c:v>0.95366795366795354</c:v>
                </c:pt>
                <c:pt idx="7">
                  <c:v>0.88363636363636355</c:v>
                </c:pt>
                <c:pt idx="8">
                  <c:v>0.91150442477876092</c:v>
                </c:pt>
                <c:pt idx="9">
                  <c:v>0.89562289562289565</c:v>
                </c:pt>
                <c:pt idx="10">
                  <c:v>0.90833333333333333</c:v>
                </c:pt>
                <c:pt idx="11">
                  <c:v>0.90615835777126097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669-4FD2-989C-1B768389B58D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0.96762589928057552</c:v>
                </c:pt>
                <c:pt idx="1">
                  <c:v>0.98351648351648346</c:v>
                </c:pt>
                <c:pt idx="2">
                  <c:v>0.99537037037037035</c:v>
                </c:pt>
                <c:pt idx="3">
                  <c:v>0.98062015503875966</c:v>
                </c:pt>
                <c:pt idx="4">
                  <c:v>0.96499999999999997</c:v>
                </c:pt>
                <c:pt idx="5">
                  <c:v>0.95419847328244278</c:v>
                </c:pt>
                <c:pt idx="6">
                  <c:v>0.97297297297297303</c:v>
                </c:pt>
                <c:pt idx="7">
                  <c:v>0.92</c:v>
                </c:pt>
                <c:pt idx="8">
                  <c:v>0.94690265486725667</c:v>
                </c:pt>
                <c:pt idx="9">
                  <c:v>0.9494949494949495</c:v>
                </c:pt>
                <c:pt idx="10">
                  <c:v>0.93333333333333324</c:v>
                </c:pt>
                <c:pt idx="11">
                  <c:v>0.93548387096774188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669-4FD2-989C-1B768389B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647.632982870367" createdVersion="6" refreshedVersion="6" minRefreshableVersion="3" recordCount="49" xr:uid="{C365126D-E176-4F53-8B24-E1A30BEE84E7}">
  <cacheSource type="worksheet">
    <worksheetSource ref="A2:N51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11"/>
    </cacheField>
    <cacheField name="QTY" numFmtId="0">
      <sharedItems containsSemiMixedTypes="0" containsString="0" containsNumber="1" containsInteger="1" minValue="1" maxValue="13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containsInteger="1" minValue="0" maxValue="0"/>
    </cacheField>
    <cacheField name="Drop_x000a_Ship%" numFmtId="165">
      <sharedItems containsSemiMixedTypes="0" containsString="0" containsNumber="1" containsInteger="1" minValue="0" maxValue="1"/>
    </cacheField>
    <cacheField name="Status" numFmtId="0">
      <sharedItems count="5">
        <s v="Manufacturers back order"/>
        <s v="Non-stock in the primary DC - demand too low to convert"/>
        <s v="Low line impact"/>
        <s v="Corporate non-stock - demand too low to convert"/>
        <s v="Demand increase - converted to stock"/>
      </sharedItems>
    </cacheField>
    <cacheField name="Monthly Deamnd - Denver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2225854"/>
    <s v="Aquasil Easy Mix Putty        "/>
    <s v="Standard Kit"/>
    <s v="Ea      "/>
    <s v="CAULK"/>
    <s v="678120"/>
    <n v="11"/>
    <n v="12"/>
    <n v="0.27272727272727271"/>
    <n v="0.72727272727272729"/>
    <n v="0"/>
    <n v="0"/>
    <x v="0"/>
    <m/>
  </r>
  <r>
    <s v="3125022"/>
    <s v="Sporox II Disinfect Solution  "/>
    <s v="Gallon      "/>
    <s v="Ga      "/>
    <s v="SULTAN"/>
    <s v="75156"/>
    <n v="11"/>
    <n v="13"/>
    <n v="1"/>
    <n v="0"/>
    <n v="0"/>
    <n v="0"/>
    <x v="0"/>
    <m/>
  </r>
  <r>
    <s v="6006433"/>
    <s v="Pads f/Adhesive Removing Plier"/>
    <s v="Plier       "/>
    <s v="6/Pk    "/>
    <s v="HUFRID"/>
    <s v="678-014A"/>
    <n v="5"/>
    <n v="5"/>
    <n v="1"/>
    <n v="0"/>
    <n v="0"/>
    <n v="0"/>
    <x v="1"/>
    <m/>
  </r>
  <r>
    <s v="2683077"/>
    <s v="MPUS Plus Multi Ultrasonic    "/>
    <s v="Solution    "/>
    <s v="4-8oz/Ca"/>
    <s v="DENRON"/>
    <s v="DMP-USP"/>
    <n v="5"/>
    <n v="8"/>
    <n v="0.2"/>
    <n v="0.8"/>
    <n v="0"/>
    <n v="0"/>
    <x v="0"/>
    <m/>
  </r>
  <r>
    <s v="9083300"/>
    <s v="Gelfoam Sponges Sz12-7mm      "/>
    <s v="1545        "/>
    <s v="12/Bx   "/>
    <s v="PFIINJ"/>
    <s v="00009031508"/>
    <n v="3"/>
    <n v="3"/>
    <n v="1"/>
    <n v="0"/>
    <n v="0"/>
    <n v="0"/>
    <x v="2"/>
    <m/>
  </r>
  <r>
    <s v="1301364"/>
    <s v="859.36.010 Med Needle Surg    "/>
    <s v="            "/>
    <s v="5/Pk    "/>
    <s v="BRASS"/>
    <s v="016014U0"/>
    <n v="3"/>
    <n v="11"/>
    <n v="0"/>
    <n v="0"/>
    <n v="0"/>
    <n v="1"/>
    <x v="3"/>
    <m/>
  </r>
  <r>
    <s v="1004635"/>
    <s v="Probe SE Williams Round       "/>
    <s v="            "/>
    <s v="Ea      "/>
    <s v="JINSTR"/>
    <s v="100-4635"/>
    <n v="2"/>
    <n v="10"/>
    <n v="1"/>
    <n v="0"/>
    <n v="0"/>
    <n v="0"/>
    <x v="2"/>
    <m/>
  </r>
  <r>
    <s v="3660511"/>
    <s v="Tooth Mirror W/Braces         "/>
    <s v="            "/>
    <s v="Ea      "/>
    <s v="SHERMN"/>
    <s v="STB65"/>
    <n v="2"/>
    <n v="4"/>
    <n v="0"/>
    <n v="1"/>
    <n v="0"/>
    <n v="0"/>
    <x v="1"/>
    <m/>
  </r>
  <r>
    <s v="6009351"/>
    <s v="Band Remover Replacement Pads "/>
    <s v="3/16&quot;       "/>
    <s v="6/Pk    "/>
    <s v="HUFRID"/>
    <s v="678-036"/>
    <n v="2"/>
    <n v="2"/>
    <n v="0"/>
    <n v="0"/>
    <n v="0"/>
    <n v="1"/>
    <x v="4"/>
    <m/>
  </r>
  <r>
    <s v="6543121"/>
    <s v="Suture Vicryl Violet C-3      "/>
    <s v="5-0 18&quot;     "/>
    <s v="36/Bx   "/>
    <s v="ETHICO"/>
    <s v="J385H"/>
    <n v="2"/>
    <n v="2"/>
    <n v="0"/>
    <n v="1"/>
    <n v="0"/>
    <n v="0"/>
    <x v="1"/>
    <m/>
  </r>
  <r>
    <s v="2600021"/>
    <s v="SO-826 15x30cm Film           "/>
    <s v="T-Mat E     "/>
    <s v="100/Bx  "/>
    <s v="CARHEA"/>
    <s v="5216742"/>
    <n v="1"/>
    <n v="1"/>
    <n v="0"/>
    <n v="1"/>
    <n v="0"/>
    <n v="0"/>
    <x v="1"/>
    <m/>
  </r>
  <r>
    <s v="6007717"/>
    <s v="Needle Holder Boynton 4-3/4&quot;  "/>
    <s v="            "/>
    <s v="Ea      "/>
    <s v="HUFRID"/>
    <s v="NHB"/>
    <n v="1"/>
    <n v="3"/>
    <n v="0"/>
    <n v="0"/>
    <n v="0"/>
    <n v="1"/>
    <x v="3"/>
    <m/>
  </r>
  <r>
    <s v="3374862"/>
    <s v="Scrub Top Unisex V-Neck 1Pkt  "/>
    <s v="Navy L      "/>
    <s v="Ea      "/>
    <s v="STRATE"/>
    <s v="4777-NAVW-L"/>
    <n v="1"/>
    <n v="2"/>
    <n v="0"/>
    <n v="0"/>
    <n v="0"/>
    <n v="1"/>
    <x v="3"/>
    <m/>
  </r>
  <r>
    <s v="6005855"/>
    <s v="Elevator Friedman Craig       "/>
    <s v="#31         "/>
    <s v="Ea      "/>
    <s v="HUFRID"/>
    <s v="E31F"/>
    <n v="1"/>
    <n v="1"/>
    <n v="0"/>
    <n v="0"/>
    <n v="0"/>
    <n v="1"/>
    <x v="3"/>
    <m/>
  </r>
  <r>
    <s v="9534098"/>
    <s v="Integra Plain Gut C-7         "/>
    <s v="3-0 18&quot;     "/>
    <s v="12/Bx   "/>
    <s v="MILTEX"/>
    <s v="62507"/>
    <n v="1"/>
    <n v="1"/>
    <n v="0"/>
    <n v="1"/>
    <n v="0"/>
    <n v="0"/>
    <x v="1"/>
    <m/>
  </r>
  <r>
    <s v="6813642"/>
    <s v="Bandage Adh Strips Flex Fabric"/>
    <s v="X-Large     "/>
    <s v="100/Bx  "/>
    <s v="DUKAL"/>
    <s v="7613"/>
    <n v="1"/>
    <n v="1"/>
    <n v="0"/>
    <n v="1"/>
    <n v="0"/>
    <n v="0"/>
    <x v="2"/>
    <m/>
  </r>
  <r>
    <s v="7970186"/>
    <s v="Pad Finger Curved             "/>
    <s v="5/8x3.5&quot;    "/>
    <s v="12/Pk   "/>
    <s v="SMTNEP"/>
    <s v="79-71005"/>
    <n v="1"/>
    <n v="1"/>
    <n v="0"/>
    <n v="1"/>
    <n v="0"/>
    <n v="0"/>
    <x v="2"/>
    <m/>
  </r>
  <r>
    <s v="3374864"/>
    <s v="Scrub Top Unisex V-Neck 1Pkt  "/>
    <s v="Navy S      "/>
    <s v="Ea      "/>
    <s v="STRATE"/>
    <s v="4777-NAVW-S"/>
    <n v="1"/>
    <n v="3"/>
    <n v="0"/>
    <n v="0"/>
    <n v="0"/>
    <n v="1"/>
    <x v="3"/>
    <m/>
  </r>
  <r>
    <s v="9008022"/>
    <s v="AIR PERIO PROBE WILLIAMS SE   "/>
    <s v="            "/>
    <s v="Ea      "/>
    <s v="JINSTR"/>
    <s v="900-8022"/>
    <n v="1"/>
    <n v="6"/>
    <n v="0"/>
    <n v="1"/>
    <n v="0"/>
    <n v="0"/>
    <x v="1"/>
    <m/>
  </r>
  <r>
    <s v="1301384"/>
    <s v="H207.36.012 958 Surg Fg       "/>
    <s v="            "/>
    <s v="5/Pk    "/>
    <s v="BRASS"/>
    <s v="017261U0"/>
    <n v="1"/>
    <n v="2"/>
    <n v="0"/>
    <n v="0"/>
    <n v="0"/>
    <n v="1"/>
    <x v="3"/>
    <m/>
  </r>
  <r>
    <s v="3373863"/>
    <s v="Scrub Pant Unisex Cargo Short "/>
    <s v="Navy XS     "/>
    <s v="Ea      "/>
    <s v="STRATE"/>
    <s v="4100S-NAVWXS"/>
    <n v="1"/>
    <n v="3"/>
    <n v="0"/>
    <n v="0"/>
    <n v="0"/>
    <n v="1"/>
    <x v="3"/>
    <m/>
  </r>
  <r>
    <s v="6006815"/>
    <s v="Elevator Friedman Craig       "/>
    <s v="#32         "/>
    <s v="Ea      "/>
    <s v="HUFRID"/>
    <s v="E32F"/>
    <n v="1"/>
    <n v="1"/>
    <n v="0"/>
    <n v="0"/>
    <n v="0"/>
    <n v="1"/>
    <x v="3"/>
    <m/>
  </r>
  <r>
    <s v="1677753"/>
    <s v="Cavitron Slimline Insert      "/>
    <s v="25K 10S     "/>
    <s v="Ea      "/>
    <s v="DNTEQU"/>
    <s v="79290"/>
    <n v="1"/>
    <n v="4"/>
    <n v="0"/>
    <n v="1"/>
    <n v="0"/>
    <n v="0"/>
    <x v="2"/>
    <m/>
  </r>
  <r>
    <s v="1301557"/>
    <s v="232.36.500 OchSEnbein/Becker  "/>
    <s v="Crown Leng  "/>
    <s v="1/Pk    "/>
    <s v="BRASS"/>
    <s v="5000131U0"/>
    <n v="1"/>
    <n v="1"/>
    <n v="0"/>
    <n v="0"/>
    <n v="0"/>
    <n v="1"/>
    <x v="3"/>
    <m/>
  </r>
  <r>
    <s v="3374863"/>
    <s v="Scrub Top Unisex V-Neck 1Pkt  "/>
    <s v="Navy M      "/>
    <s v="Ea      "/>
    <s v="STRATE"/>
    <s v="4777-NAVW-M"/>
    <n v="1"/>
    <n v="3"/>
    <n v="0"/>
    <n v="0"/>
    <n v="0"/>
    <n v="1"/>
    <x v="3"/>
    <m/>
  </r>
  <r>
    <s v="3391406"/>
    <s v="Scrub Top V-Neck 2 Pkt BLK L  "/>
    <s v="            "/>
    <s v="Ea      "/>
    <s v="STRATE"/>
    <s v="2968-BLKB-L"/>
    <n v="1"/>
    <n v="2"/>
    <n v="0"/>
    <n v="0"/>
    <n v="0"/>
    <n v="1"/>
    <x v="3"/>
    <m/>
  </r>
  <r>
    <s v="1016783"/>
    <s v="Op-D-Op Visor Shield Kit      "/>
    <s v="Teal        "/>
    <s v="Ea      "/>
    <s v="OPDOP"/>
    <s v="308-TL"/>
    <n v="1"/>
    <n v="1"/>
    <n v="0"/>
    <n v="1"/>
    <n v="0"/>
    <n v="0"/>
    <x v="2"/>
    <m/>
  </r>
  <r>
    <s v="9453050"/>
    <s v="Virtual Refill w/Tips Fast Set"/>
    <s v="Medium Body "/>
    <s v="2/Pk    "/>
    <s v="VIVADT"/>
    <s v="573524AN"/>
    <n v="1"/>
    <n v="8"/>
    <n v="0"/>
    <n v="1"/>
    <n v="0"/>
    <n v="0"/>
    <x v="2"/>
    <m/>
  </r>
  <r>
    <s v="1009802"/>
    <s v="Op-D-Op Visor Shield Kit      "/>
    <s v="Pink        "/>
    <s v="Ea      "/>
    <s v="OPDOP"/>
    <s v="308-PK"/>
    <n v="1"/>
    <n v="1"/>
    <n v="1"/>
    <n v="0"/>
    <n v="0"/>
    <n v="0"/>
    <x v="2"/>
    <m/>
  </r>
  <r>
    <s v="6586834"/>
    <s v="Set Up Tray Divided B Neon    "/>
    <s v="Pink        "/>
    <s v="Ea      "/>
    <s v="ZIRC"/>
    <s v="20Z451S"/>
    <n v="1"/>
    <n v="1"/>
    <n v="0"/>
    <n v="1"/>
    <n v="0"/>
    <n v="0"/>
    <x v="1"/>
    <m/>
  </r>
  <r>
    <s v="3373721"/>
    <s v="Scrub Pant Unisex Cargo       "/>
    <s v="Ciel XS     "/>
    <s v="Ea      "/>
    <s v="STRATE"/>
    <s v="4100-CIEW-XS"/>
    <n v="1"/>
    <n v="3"/>
    <n v="0"/>
    <n v="0"/>
    <n v="0"/>
    <n v="1"/>
    <x v="3"/>
    <m/>
  </r>
  <r>
    <s v="1677725"/>
    <s v="Cavitron FSI Powerline Insert "/>
    <s v="25K 1000    "/>
    <s v="Ea      "/>
    <s v="DNTEQU"/>
    <s v="80796"/>
    <n v="1"/>
    <n v="2"/>
    <n v="0"/>
    <n v="1"/>
    <n v="0"/>
    <n v="0"/>
    <x v="2"/>
    <m/>
  </r>
  <r>
    <s v="1001158"/>
    <s v="Carbide Bur FG   958          "/>
    <s v="            "/>
    <s v="10/Pk   "/>
    <s v="PRIMAD"/>
    <s v="206100254200"/>
    <n v="1"/>
    <n v="1"/>
    <n v="0"/>
    <n v="1"/>
    <n v="0"/>
    <n v="0"/>
    <x v="1"/>
    <m/>
  </r>
  <r>
    <s v="6000820"/>
    <s v="Scissor Mayo Curved           "/>
    <s v="            "/>
    <s v="Ea      "/>
    <s v="HUFRID"/>
    <s v="S3"/>
    <n v="1"/>
    <n v="1"/>
    <n v="0"/>
    <n v="0"/>
    <n v="0"/>
    <n v="1"/>
    <x v="3"/>
    <m/>
  </r>
  <r>
    <s v="3787440"/>
    <s v="Probe SE Color Coded          "/>
    <s v="Gf          "/>
    <s v="Ea      "/>
    <s v="PREMER"/>
    <s v="1003667"/>
    <n v="1"/>
    <n v="4"/>
    <n v="0"/>
    <n v="0"/>
    <n v="0"/>
    <n v="1"/>
    <x v="3"/>
    <m/>
  </r>
  <r>
    <s v="3218850"/>
    <s v="Listerine Cool Mint           "/>
    <s v="Gallon      "/>
    <s v="2/Ca    "/>
    <s v="J&amp;JDNT"/>
    <s v="42750"/>
    <n v="1"/>
    <n v="1"/>
    <n v="1"/>
    <n v="0"/>
    <n v="0"/>
    <n v="0"/>
    <x v="2"/>
    <m/>
  </r>
  <r>
    <s v="3374866"/>
    <s v="Scrub Top Unisex V-Neck 1Pkt  "/>
    <s v="Navy XS     "/>
    <s v="Ea      "/>
    <s v="STRATE"/>
    <s v="4777-NAVW-XS"/>
    <n v="1"/>
    <n v="3"/>
    <n v="0"/>
    <n v="0"/>
    <n v="0"/>
    <n v="1"/>
    <x v="3"/>
    <m/>
  </r>
  <r>
    <s v="7720520"/>
    <s v="Midwest Carbide Bur           "/>
    <s v="FG   39     "/>
    <s v="10/Pk   "/>
    <s v="MIDWES"/>
    <s v="389215"/>
    <n v="1"/>
    <n v="10"/>
    <n v="1"/>
    <n v="0"/>
    <n v="0"/>
    <n v="0"/>
    <x v="1"/>
    <m/>
  </r>
  <r>
    <s v="1127224"/>
    <s v="Ortho Distal End Cutter 16 SM "/>
    <s v="Screw Hinge "/>
    <s v="Ea      "/>
    <s v="JINSTR"/>
    <s v="112-7224"/>
    <n v="1"/>
    <n v="2"/>
    <n v="0"/>
    <n v="1"/>
    <n v="0"/>
    <n v="0"/>
    <x v="1"/>
    <m/>
  </r>
  <r>
    <s v="3376588"/>
    <s v="Scrub Pant Womens Core Str Pet"/>
    <s v="Black LP    "/>
    <s v="Ea      "/>
    <s v="STRATE"/>
    <s v="4044P-BLKW-L"/>
    <n v="1"/>
    <n v="2"/>
    <n v="0"/>
    <n v="0"/>
    <n v="0"/>
    <n v="1"/>
    <x v="3"/>
    <m/>
  </r>
  <r>
    <s v="3373758"/>
    <s v="Scrub Pant Unisex Cargo       "/>
    <s v="Navy L      "/>
    <s v="Ea      "/>
    <s v="STRATE"/>
    <s v="4100-NAVW-L"/>
    <n v="1"/>
    <n v="2"/>
    <n v="0"/>
    <n v="0"/>
    <n v="0"/>
    <n v="1"/>
    <x v="3"/>
    <m/>
  </r>
  <r>
    <s v="6002551"/>
    <s v="Forcep Split Beak             "/>
    <s v="150AS       "/>
    <s v="Ea      "/>
    <s v="HUFRID"/>
    <s v="F150AS"/>
    <n v="1"/>
    <n v="1"/>
    <n v="0"/>
    <n v="1"/>
    <n v="0"/>
    <n v="0"/>
    <x v="1"/>
    <m/>
  </r>
  <r>
    <s v="3376201"/>
    <s v="Jacket Warm-Up Core Stretch   "/>
    <s v="Navy XS     "/>
    <s v="Ea      "/>
    <s v="STRATE"/>
    <s v="4315-NAVW-XS"/>
    <n v="1"/>
    <n v="2"/>
    <n v="0"/>
    <n v="0"/>
    <n v="0"/>
    <n v="1"/>
    <x v="3"/>
    <m/>
  </r>
  <r>
    <s v="6584908"/>
    <s v="Set Up Tray Divided B Neon    "/>
    <s v="Blue        "/>
    <s v="Ea      "/>
    <s v="ZIRC"/>
    <s v="20Z451N"/>
    <n v="1"/>
    <n v="1"/>
    <n v="0"/>
    <n v="1"/>
    <n v="0"/>
    <n v="0"/>
    <x v="1"/>
    <m/>
  </r>
  <r>
    <s v="1955811"/>
    <s v="Dura-White Stones FG          "/>
    <s v="FL2         "/>
    <s v="12/Bx   "/>
    <s v="SHOFU"/>
    <s v="0244"/>
    <n v="1"/>
    <n v="2"/>
    <n v="0"/>
    <n v="1"/>
    <n v="0"/>
    <n v="0"/>
    <x v="2"/>
    <m/>
  </r>
  <r>
    <s v="5617513"/>
    <s v="Suture Plain Gut Bge DSM13    "/>
    <s v="4-0 18&quot;     "/>
    <s v="12/Bx   "/>
    <s v="LOOK"/>
    <s v="1241B"/>
    <n v="1"/>
    <n v="3"/>
    <n v="0"/>
    <n v="1"/>
    <n v="0"/>
    <n v="0"/>
    <x v="1"/>
    <m/>
  </r>
  <r>
    <s v="3374826"/>
    <s v="Scrub Top Unisex V-Neck 1Pkt  "/>
    <s v="Ciel XS     "/>
    <s v="Ea      "/>
    <s v="STRATE"/>
    <s v="4777-CIEW-XS"/>
    <n v="1"/>
    <n v="3"/>
    <n v="0"/>
    <n v="0"/>
    <n v="0"/>
    <n v="1"/>
    <x v="3"/>
    <m/>
  </r>
  <r>
    <s v="6002081"/>
    <s v="Bone File DE 12/2S Sugarman   "/>
    <s v="            "/>
    <s v="Ea      "/>
    <s v="HUFRID"/>
    <s v="FS1/2S"/>
    <n v="1"/>
    <n v="3"/>
    <n v="1"/>
    <n v="0"/>
    <n v="0"/>
    <n v="0"/>
    <x v="1"/>
    <m/>
  </r>
  <r>
    <s v="3374555"/>
    <s v="Jacket Warm-Up Snap Front 2Pkt"/>
    <s v="Navy M      "/>
    <s v="Ea      "/>
    <s v="STRATE"/>
    <s v="4350-NAVW-M"/>
    <n v="1"/>
    <n v="1"/>
    <n v="0"/>
    <n v="0"/>
    <n v="0"/>
    <n v="1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4DE2BA-66F7-4015-9746-518803957468}" name="PivotTable6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8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6">
        <item x="3"/>
        <item x="4"/>
        <item x="1"/>
        <item x="0"/>
        <item x="2"/>
        <item t="default"/>
      </items>
    </pivotField>
    <pivotField showAll="0"/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2">
    <format dxfId="21">
      <pivotArea grandRow="1" outline="0" collapsedLevelsAreSubtotals="1" fieldPosition="0"/>
    </format>
    <format dxfId="20">
      <pivotArea dataOnly="0" labelOnly="1" grandRow="1" outline="0" fieldPosition="0"/>
    </format>
    <format dxfId="19">
      <pivotArea field="12" type="button" dataOnly="0" labelOnly="1" outline="0" axis="axisRow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12" type="button" dataOnly="0" labelOnly="1" outline="0" axis="axisRow" fieldPosition="0"/>
    </format>
    <format dxfId="14">
      <pivotArea dataOnly="0" labelOnly="1" fieldPosition="0">
        <references count="1">
          <reference field="12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collapsedLevelsAreSubtotals="1" fieldPosition="0">
        <references count="1">
          <reference field="12" count="2">
            <x v="0"/>
            <x v="1"/>
          </reference>
        </references>
      </pivotArea>
    </format>
    <format dxfId="10">
      <pivotArea dataOnly="0" labelOnly="1" fieldPosition="0">
        <references count="1">
          <reference field="12" count="2">
            <x v="0"/>
            <x v="1"/>
          </reference>
        </references>
      </pivotArea>
    </format>
    <format dxfId="9">
      <pivotArea collapsedLevelsAreSubtotals="1" fieldPosition="0">
        <references count="1">
          <reference field="12" count="2">
            <x v="3"/>
            <x v="4"/>
          </reference>
        </references>
      </pivotArea>
    </format>
    <format dxfId="8">
      <pivotArea dataOnly="0" labelOnly="1" fieldPosition="0">
        <references count="1">
          <reference field="12" count="2">
            <x v="3"/>
            <x v="4"/>
          </reference>
        </references>
      </pivotArea>
    </format>
    <format dxfId="7">
      <pivotArea collapsedLevelsAreSubtotals="1" fieldPosition="0">
        <references count="1">
          <reference field="12" count="1">
            <x v="2"/>
          </reference>
        </references>
      </pivotArea>
    </format>
    <format dxfId="6">
      <pivotArea dataOnly="0" labelOnly="1" fieldPosition="0">
        <references count="1">
          <reference field="12" count="1">
            <x v="2"/>
          </reference>
        </references>
      </pivotArea>
    </format>
    <format dxfId="5">
      <pivotArea collapsedLevelsAreSubtotals="1" fieldPosition="0">
        <references count="1">
          <reference field="12" count="1">
            <x v="0"/>
          </reference>
        </references>
      </pivotArea>
    </format>
    <format dxfId="4">
      <pivotArea dataOnly="0" labelOnly="1" fieldPosition="0">
        <references count="1">
          <reference field="12" count="1">
            <x v="0"/>
          </reference>
        </references>
      </pivotArea>
    </format>
    <format dxfId="3">
      <pivotArea collapsedLevelsAreSubtotals="1" fieldPosition="0">
        <references count="1">
          <reference field="12" count="1">
            <x v="4"/>
          </reference>
        </references>
      </pivotArea>
    </format>
    <format dxfId="2">
      <pivotArea dataOnly="0" labelOnly="1" fieldPosition="0">
        <references count="1">
          <reference field="12" count="1">
            <x v="4"/>
          </reference>
        </references>
      </pivotArea>
    </format>
    <format dxfId="1">
      <pivotArea collapsedLevelsAreSubtotals="1" fieldPosition="0">
        <references count="1">
          <reference field="12" count="1">
            <x v="1"/>
          </reference>
        </references>
      </pivotArea>
    </format>
    <format dxfId="0">
      <pivotArea dataOnly="0" labelOnly="1" fieldPosition="0">
        <references count="1">
          <reference field="12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workbookViewId="0">
      <selection activeCell="G4" sqref="G4"/>
    </sheetView>
  </sheetViews>
  <sheetFormatPr defaultRowHeight="14.4" x14ac:dyDescent="0.3"/>
  <sheetData>
    <row r="1" spans="1:10" x14ac:dyDescent="0.3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8" t="s">
        <v>11</v>
      </c>
      <c r="B3" s="27"/>
      <c r="C3" s="6">
        <v>878</v>
      </c>
      <c r="D3" s="6">
        <v>793</v>
      </c>
      <c r="E3" s="5">
        <v>0.90318906605922544</v>
      </c>
      <c r="F3" s="6">
        <v>32</v>
      </c>
      <c r="G3" s="5">
        <v>0.93963553530751709</v>
      </c>
      <c r="H3" s="6">
        <v>29</v>
      </c>
      <c r="I3" s="6">
        <v>0</v>
      </c>
      <c r="J3" s="6">
        <v>24</v>
      </c>
    </row>
    <row r="4" spans="1:10" x14ac:dyDescent="0.3">
      <c r="A4" s="28" t="s">
        <v>12</v>
      </c>
      <c r="B4" s="28"/>
      <c r="C4" s="27"/>
      <c r="D4" s="27"/>
      <c r="E4" s="5">
        <v>0.93052391799544421</v>
      </c>
      <c r="F4" s="3"/>
      <c r="G4" s="5">
        <v>0.96697038724373574</v>
      </c>
      <c r="H4" s="28"/>
      <c r="I4" s="27"/>
      <c r="J4" s="3"/>
    </row>
    <row r="5" spans="1:10" x14ac:dyDescent="0.3">
      <c r="A5" s="7" t="s">
        <v>13</v>
      </c>
      <c r="B5" s="7" t="s">
        <v>14</v>
      </c>
      <c r="C5" s="8">
        <v>65</v>
      </c>
      <c r="D5" s="8">
        <v>60</v>
      </c>
      <c r="E5" s="4">
        <v>0.92307692307692302</v>
      </c>
      <c r="F5" s="8">
        <v>3</v>
      </c>
      <c r="G5" s="4">
        <v>0.96923076923076923</v>
      </c>
      <c r="H5" s="8">
        <v>2</v>
      </c>
      <c r="I5" s="8">
        <v>0</v>
      </c>
      <c r="J5" s="8">
        <v>0</v>
      </c>
    </row>
    <row r="6" spans="1:10" x14ac:dyDescent="0.3">
      <c r="A6" s="7" t="s">
        <v>15</v>
      </c>
      <c r="B6" s="7" t="s">
        <v>16</v>
      </c>
      <c r="C6" s="8">
        <v>64</v>
      </c>
      <c r="D6" s="8">
        <v>60</v>
      </c>
      <c r="E6" s="4">
        <v>0.9375</v>
      </c>
      <c r="F6" s="8">
        <v>2</v>
      </c>
      <c r="G6" s="4">
        <v>0.96875</v>
      </c>
      <c r="H6" s="8">
        <v>2</v>
      </c>
      <c r="I6" s="8">
        <v>0</v>
      </c>
      <c r="J6" s="8">
        <v>0</v>
      </c>
    </row>
    <row r="7" spans="1:10" x14ac:dyDescent="0.3">
      <c r="A7" s="7" t="s">
        <v>17</v>
      </c>
      <c r="B7" s="7" t="s">
        <v>18</v>
      </c>
      <c r="C7" s="8">
        <v>64</v>
      </c>
      <c r="D7" s="8">
        <v>58</v>
      </c>
      <c r="E7" s="4">
        <v>0.90625</v>
      </c>
      <c r="F7" s="8">
        <v>0</v>
      </c>
      <c r="G7" s="4">
        <v>0.90625</v>
      </c>
      <c r="H7" s="8">
        <v>3</v>
      </c>
      <c r="I7" s="8">
        <v>0</v>
      </c>
      <c r="J7" s="8">
        <v>3</v>
      </c>
    </row>
    <row r="8" spans="1:10" x14ac:dyDescent="0.3">
      <c r="A8" s="7" t="s">
        <v>19</v>
      </c>
      <c r="B8" s="7" t="s">
        <v>20</v>
      </c>
      <c r="C8" s="8">
        <v>58</v>
      </c>
      <c r="D8" s="8">
        <v>51</v>
      </c>
      <c r="E8" s="4">
        <v>0.87931034482758619</v>
      </c>
      <c r="F8" s="8">
        <v>2</v>
      </c>
      <c r="G8" s="4">
        <v>0.91379310344827591</v>
      </c>
      <c r="H8" s="8">
        <v>3</v>
      </c>
      <c r="I8" s="8">
        <v>0</v>
      </c>
      <c r="J8" s="8">
        <v>2</v>
      </c>
    </row>
    <row r="9" spans="1:10" x14ac:dyDescent="0.3">
      <c r="A9" s="7" t="s">
        <v>21</v>
      </c>
      <c r="B9" s="7" t="s">
        <v>22</v>
      </c>
      <c r="C9" s="8">
        <v>51</v>
      </c>
      <c r="D9" s="8">
        <v>45</v>
      </c>
      <c r="E9" s="4">
        <v>0.88235294117647056</v>
      </c>
      <c r="F9" s="8">
        <v>5</v>
      </c>
      <c r="G9" s="4">
        <v>0.98039215686274506</v>
      </c>
      <c r="H9" s="8">
        <v>1</v>
      </c>
      <c r="I9" s="8">
        <v>0</v>
      </c>
      <c r="J9" s="8">
        <v>0</v>
      </c>
    </row>
    <row r="10" spans="1:10" x14ac:dyDescent="0.3">
      <c r="A10" s="7" t="s">
        <v>23</v>
      </c>
      <c r="B10" s="7" t="s">
        <v>24</v>
      </c>
      <c r="C10" s="8">
        <v>51</v>
      </c>
      <c r="D10" s="8">
        <v>50</v>
      </c>
      <c r="E10" s="4">
        <v>0.98039215686274506</v>
      </c>
      <c r="F10" s="8">
        <v>1</v>
      </c>
      <c r="G10" s="4">
        <v>1</v>
      </c>
      <c r="H10" s="8">
        <v>0</v>
      </c>
      <c r="I10" s="8">
        <v>0</v>
      </c>
      <c r="J10" s="8">
        <v>0</v>
      </c>
    </row>
    <row r="11" spans="1:10" x14ac:dyDescent="0.3">
      <c r="A11" s="7" t="s">
        <v>25</v>
      </c>
      <c r="B11" s="7" t="s">
        <v>26</v>
      </c>
      <c r="C11" s="8">
        <v>43</v>
      </c>
      <c r="D11" s="8">
        <v>40</v>
      </c>
      <c r="E11" s="4">
        <v>0.93023255813953487</v>
      </c>
      <c r="F11" s="8">
        <v>0</v>
      </c>
      <c r="G11" s="4">
        <v>0.93023255813953487</v>
      </c>
      <c r="H11" s="8">
        <v>2</v>
      </c>
      <c r="I11" s="8">
        <v>0</v>
      </c>
      <c r="J11" s="8">
        <v>1</v>
      </c>
    </row>
    <row r="12" spans="1:10" x14ac:dyDescent="0.3">
      <c r="A12" s="7" t="s">
        <v>27</v>
      </c>
      <c r="B12" s="7" t="s">
        <v>28</v>
      </c>
      <c r="C12" s="8">
        <v>33</v>
      </c>
      <c r="D12" s="8">
        <v>32</v>
      </c>
      <c r="E12" s="4">
        <v>0.96969696969696972</v>
      </c>
      <c r="F12" s="8">
        <v>1</v>
      </c>
      <c r="G12" s="4">
        <v>1</v>
      </c>
      <c r="H12" s="8">
        <v>0</v>
      </c>
      <c r="I12" s="8">
        <v>0</v>
      </c>
      <c r="J12" s="8">
        <v>0</v>
      </c>
    </row>
    <row r="13" spans="1:10" x14ac:dyDescent="0.3">
      <c r="A13" s="7" t="s">
        <v>29</v>
      </c>
      <c r="B13" s="7" t="s">
        <v>30</v>
      </c>
      <c r="C13" s="8">
        <v>31</v>
      </c>
      <c r="D13" s="8">
        <v>29</v>
      </c>
      <c r="E13" s="4">
        <v>0.93548387096774188</v>
      </c>
      <c r="F13" s="8">
        <v>1</v>
      </c>
      <c r="G13" s="4">
        <v>0.967741935483871</v>
      </c>
      <c r="H13" s="8">
        <v>1</v>
      </c>
      <c r="I13" s="8">
        <v>0</v>
      </c>
      <c r="J13" s="8">
        <v>0</v>
      </c>
    </row>
    <row r="14" spans="1:10" x14ac:dyDescent="0.3">
      <c r="A14" s="7" t="s">
        <v>31</v>
      </c>
      <c r="B14" s="7" t="s">
        <v>32</v>
      </c>
      <c r="C14" s="8">
        <v>31</v>
      </c>
      <c r="D14" s="8">
        <v>29</v>
      </c>
      <c r="E14" s="4">
        <v>0.93548387096774188</v>
      </c>
      <c r="F14" s="8">
        <v>1</v>
      </c>
      <c r="G14" s="4">
        <v>0.967741935483871</v>
      </c>
      <c r="H14" s="8">
        <v>1</v>
      </c>
      <c r="I14" s="8">
        <v>0</v>
      </c>
      <c r="J14" s="8">
        <v>0</v>
      </c>
    </row>
    <row r="15" spans="1:10" x14ac:dyDescent="0.3">
      <c r="A15" s="7" t="s">
        <v>33</v>
      </c>
      <c r="B15" s="7" t="s">
        <v>34</v>
      </c>
      <c r="C15" s="8">
        <v>30</v>
      </c>
      <c r="D15" s="8">
        <v>27</v>
      </c>
      <c r="E15" s="4">
        <v>0.9</v>
      </c>
      <c r="F15" s="8">
        <v>2</v>
      </c>
      <c r="G15" s="4">
        <v>0.96666666666666667</v>
      </c>
      <c r="H15" s="8">
        <v>1</v>
      </c>
      <c r="I15" s="8">
        <v>0</v>
      </c>
      <c r="J15" s="8">
        <v>0</v>
      </c>
    </row>
    <row r="16" spans="1:10" x14ac:dyDescent="0.3">
      <c r="A16" s="7" t="s">
        <v>35</v>
      </c>
      <c r="B16" s="7" t="s">
        <v>36</v>
      </c>
      <c r="C16" s="8">
        <v>28</v>
      </c>
      <c r="D16" s="8">
        <v>21</v>
      </c>
      <c r="E16" s="4">
        <v>0.75</v>
      </c>
      <c r="F16" s="8">
        <v>2</v>
      </c>
      <c r="G16" s="4">
        <v>0.8214285714285714</v>
      </c>
      <c r="H16" s="8">
        <v>2</v>
      </c>
      <c r="I16" s="8">
        <v>0</v>
      </c>
      <c r="J16" s="8">
        <v>3</v>
      </c>
    </row>
    <row r="17" spans="1:10" x14ac:dyDescent="0.3">
      <c r="A17" s="7" t="s">
        <v>37</v>
      </c>
      <c r="B17" s="7" t="s">
        <v>38</v>
      </c>
      <c r="C17" s="8">
        <v>28</v>
      </c>
      <c r="D17" s="8">
        <v>26</v>
      </c>
      <c r="E17" s="4">
        <v>0.9285714285714286</v>
      </c>
      <c r="F17" s="8">
        <v>1</v>
      </c>
      <c r="G17" s="4">
        <v>0.9642857142857143</v>
      </c>
      <c r="H17" s="8">
        <v>0</v>
      </c>
      <c r="I17" s="8">
        <v>0</v>
      </c>
      <c r="J17" s="8">
        <v>1</v>
      </c>
    </row>
    <row r="18" spans="1:10" x14ac:dyDescent="0.3">
      <c r="A18" s="7" t="s">
        <v>39</v>
      </c>
      <c r="B18" s="7" t="s">
        <v>40</v>
      </c>
      <c r="C18" s="8">
        <v>27</v>
      </c>
      <c r="D18" s="8">
        <v>26</v>
      </c>
      <c r="E18" s="4">
        <v>0.96296296296296291</v>
      </c>
      <c r="F18" s="8">
        <v>1</v>
      </c>
      <c r="G18" s="4">
        <v>1</v>
      </c>
      <c r="H18" s="8">
        <v>0</v>
      </c>
      <c r="I18" s="8">
        <v>0</v>
      </c>
      <c r="J18" s="8">
        <v>0</v>
      </c>
    </row>
    <row r="19" spans="1:10" x14ac:dyDescent="0.3">
      <c r="A19" s="7" t="s">
        <v>41</v>
      </c>
      <c r="B19" s="7" t="s">
        <v>42</v>
      </c>
      <c r="C19" s="8">
        <v>27</v>
      </c>
      <c r="D19" s="8">
        <v>26</v>
      </c>
      <c r="E19" s="4">
        <v>0.96296296296296291</v>
      </c>
      <c r="F19" s="8">
        <v>1</v>
      </c>
      <c r="G19" s="4">
        <v>1</v>
      </c>
      <c r="H19" s="8">
        <v>0</v>
      </c>
      <c r="I19" s="8">
        <v>0</v>
      </c>
      <c r="J19" s="8">
        <v>0</v>
      </c>
    </row>
    <row r="20" spans="1:10" x14ac:dyDescent="0.3">
      <c r="A20" s="7" t="s">
        <v>43</v>
      </c>
      <c r="B20" s="7" t="s">
        <v>44</v>
      </c>
      <c r="C20" s="8">
        <v>26</v>
      </c>
      <c r="D20" s="8">
        <v>24</v>
      </c>
      <c r="E20" s="4">
        <v>0.92307692307692302</v>
      </c>
      <c r="F20" s="8">
        <v>1</v>
      </c>
      <c r="G20" s="4">
        <v>0.96153846153846156</v>
      </c>
      <c r="H20" s="8">
        <v>1</v>
      </c>
      <c r="I20" s="8">
        <v>0</v>
      </c>
      <c r="J20" s="8">
        <v>0</v>
      </c>
    </row>
    <row r="21" spans="1:10" x14ac:dyDescent="0.3">
      <c r="A21" s="7" t="s">
        <v>45</v>
      </c>
      <c r="B21" s="7" t="s">
        <v>46</v>
      </c>
      <c r="C21" s="8">
        <v>25</v>
      </c>
      <c r="D21" s="8">
        <v>22</v>
      </c>
      <c r="E21" s="4">
        <v>0.88</v>
      </c>
      <c r="F21" s="8">
        <v>0</v>
      </c>
      <c r="G21" s="4">
        <v>0.88</v>
      </c>
      <c r="H21" s="8">
        <v>2</v>
      </c>
      <c r="I21" s="8">
        <v>0</v>
      </c>
      <c r="J21" s="8">
        <v>1</v>
      </c>
    </row>
    <row r="22" spans="1:10" x14ac:dyDescent="0.3">
      <c r="A22" s="7" t="s">
        <v>47</v>
      </c>
      <c r="B22" s="7" t="s">
        <v>48</v>
      </c>
      <c r="C22" s="8">
        <v>21</v>
      </c>
      <c r="D22" s="8">
        <v>19</v>
      </c>
      <c r="E22" s="4">
        <v>0.90476190476190477</v>
      </c>
      <c r="F22" s="8">
        <v>0</v>
      </c>
      <c r="G22" s="4">
        <v>0.90476190476190477</v>
      </c>
      <c r="H22" s="8">
        <v>1</v>
      </c>
      <c r="I22" s="8">
        <v>0</v>
      </c>
      <c r="J22" s="8">
        <v>1</v>
      </c>
    </row>
    <row r="23" spans="1:10" x14ac:dyDescent="0.3">
      <c r="A23" s="7" t="s">
        <v>49</v>
      </c>
      <c r="B23" s="7" t="s">
        <v>50</v>
      </c>
      <c r="C23" s="8">
        <v>19</v>
      </c>
      <c r="D23" s="8">
        <v>17</v>
      </c>
      <c r="E23" s="4">
        <v>0.89473684210526316</v>
      </c>
      <c r="F23" s="8">
        <v>0</v>
      </c>
      <c r="G23" s="4">
        <v>0.89473684210526316</v>
      </c>
      <c r="H23" s="8">
        <v>1</v>
      </c>
      <c r="I23" s="8">
        <v>0</v>
      </c>
      <c r="J23" s="8">
        <v>1</v>
      </c>
    </row>
    <row r="24" spans="1:10" x14ac:dyDescent="0.3">
      <c r="A24" s="7" t="s">
        <v>51</v>
      </c>
      <c r="B24" s="7" t="s">
        <v>52</v>
      </c>
      <c r="C24" s="8">
        <v>18</v>
      </c>
      <c r="D24" s="8">
        <v>16</v>
      </c>
      <c r="E24" s="4">
        <v>0.88888888888888884</v>
      </c>
      <c r="F24" s="8">
        <v>0</v>
      </c>
      <c r="G24" s="4">
        <v>0.88888888888888884</v>
      </c>
      <c r="H24" s="8">
        <v>2</v>
      </c>
      <c r="I24" s="8">
        <v>0</v>
      </c>
      <c r="J24" s="8">
        <v>0</v>
      </c>
    </row>
    <row r="25" spans="1:10" x14ac:dyDescent="0.3">
      <c r="A25" s="7" t="s">
        <v>53</v>
      </c>
      <c r="B25" s="7" t="s">
        <v>54</v>
      </c>
      <c r="C25" s="8">
        <v>18</v>
      </c>
      <c r="D25" s="8">
        <v>15</v>
      </c>
      <c r="E25" s="4">
        <v>0.83333333333333348</v>
      </c>
      <c r="F25" s="8">
        <v>2</v>
      </c>
      <c r="G25" s="4">
        <v>0.94444444444444442</v>
      </c>
      <c r="H25" s="8">
        <v>1</v>
      </c>
      <c r="I25" s="8">
        <v>0</v>
      </c>
      <c r="J25" s="8">
        <v>0</v>
      </c>
    </row>
    <row r="26" spans="1:10" x14ac:dyDescent="0.3">
      <c r="A26" s="7" t="s">
        <v>55</v>
      </c>
      <c r="B26" s="7" t="s">
        <v>56</v>
      </c>
      <c r="C26" s="8">
        <v>16</v>
      </c>
      <c r="D26" s="8">
        <v>14</v>
      </c>
      <c r="E26" s="4">
        <v>0.875</v>
      </c>
      <c r="F26" s="8">
        <v>2</v>
      </c>
      <c r="G26" s="4">
        <v>1</v>
      </c>
      <c r="H26" s="8">
        <v>0</v>
      </c>
      <c r="I26" s="8">
        <v>0</v>
      </c>
      <c r="J26" s="8">
        <v>0</v>
      </c>
    </row>
    <row r="27" spans="1:10" x14ac:dyDescent="0.3">
      <c r="A27" s="7" t="s">
        <v>57</v>
      </c>
      <c r="B27" s="7" t="s">
        <v>58</v>
      </c>
      <c r="C27" s="8">
        <v>15</v>
      </c>
      <c r="D27" s="8">
        <v>15</v>
      </c>
      <c r="E27" s="4">
        <v>1</v>
      </c>
      <c r="F27" s="8">
        <v>0</v>
      </c>
      <c r="G27" s="4">
        <v>1</v>
      </c>
      <c r="H27" s="8">
        <v>0</v>
      </c>
      <c r="I27" s="8">
        <v>0</v>
      </c>
      <c r="J27" s="8">
        <v>0</v>
      </c>
    </row>
    <row r="28" spans="1:10" x14ac:dyDescent="0.3">
      <c r="A28" s="7" t="s">
        <v>59</v>
      </c>
      <c r="B28" s="7" t="s">
        <v>60</v>
      </c>
      <c r="C28" s="8">
        <v>14</v>
      </c>
      <c r="D28" s="8">
        <v>13</v>
      </c>
      <c r="E28" s="4">
        <v>0.9285714285714286</v>
      </c>
      <c r="F28" s="8">
        <v>1</v>
      </c>
      <c r="G28" s="4">
        <v>1</v>
      </c>
      <c r="H28" s="8">
        <v>0</v>
      </c>
      <c r="I28" s="8">
        <v>0</v>
      </c>
      <c r="J28" s="8">
        <v>0</v>
      </c>
    </row>
    <row r="29" spans="1:10" x14ac:dyDescent="0.3">
      <c r="A29" s="7" t="s">
        <v>61</v>
      </c>
      <c r="B29" s="7" t="s">
        <v>62</v>
      </c>
      <c r="C29" s="8">
        <v>14</v>
      </c>
      <c r="D29" s="8">
        <v>7</v>
      </c>
      <c r="E29" s="4">
        <v>0.5</v>
      </c>
      <c r="F29" s="8">
        <v>1</v>
      </c>
      <c r="G29" s="4">
        <v>0.5714285714285714</v>
      </c>
      <c r="H29" s="8">
        <v>1</v>
      </c>
      <c r="I29" s="8">
        <v>0</v>
      </c>
      <c r="J29" s="8">
        <v>5</v>
      </c>
    </row>
    <row r="30" spans="1:10" x14ac:dyDescent="0.3">
      <c r="A30" s="7" t="s">
        <v>63</v>
      </c>
      <c r="B30" s="7" t="s">
        <v>64</v>
      </c>
      <c r="C30" s="8">
        <v>13</v>
      </c>
      <c r="D30" s="8">
        <v>13</v>
      </c>
      <c r="E30" s="4">
        <v>1</v>
      </c>
      <c r="F30" s="8">
        <v>0</v>
      </c>
      <c r="G30" s="4">
        <v>1</v>
      </c>
      <c r="H30" s="8">
        <v>0</v>
      </c>
      <c r="I30" s="8">
        <v>0</v>
      </c>
      <c r="J30" s="8">
        <v>0</v>
      </c>
    </row>
    <row r="31" spans="1:10" x14ac:dyDescent="0.3">
      <c r="A31" s="7" t="s">
        <v>65</v>
      </c>
      <c r="B31" s="7" t="s">
        <v>66</v>
      </c>
      <c r="C31" s="8">
        <v>12</v>
      </c>
      <c r="D31" s="8">
        <v>11</v>
      </c>
      <c r="E31" s="4">
        <v>0.91666666666666652</v>
      </c>
      <c r="F31" s="8">
        <v>1</v>
      </c>
      <c r="G31" s="4">
        <v>1</v>
      </c>
      <c r="H31" s="8">
        <v>0</v>
      </c>
      <c r="I31" s="8">
        <v>0</v>
      </c>
      <c r="J31" s="8">
        <v>0</v>
      </c>
    </row>
    <row r="32" spans="1:10" x14ac:dyDescent="0.3">
      <c r="A32" s="7" t="s">
        <v>67</v>
      </c>
      <c r="B32" s="7" t="s">
        <v>68</v>
      </c>
      <c r="C32" s="8">
        <v>10</v>
      </c>
      <c r="D32" s="8">
        <v>9</v>
      </c>
      <c r="E32" s="4">
        <v>0.9</v>
      </c>
      <c r="F32" s="8">
        <v>0</v>
      </c>
      <c r="G32" s="4">
        <v>0.9</v>
      </c>
      <c r="H32" s="8">
        <v>1</v>
      </c>
      <c r="I32" s="8">
        <v>0</v>
      </c>
      <c r="J32" s="8">
        <v>0</v>
      </c>
    </row>
    <row r="33" spans="1:10" x14ac:dyDescent="0.3">
      <c r="A33" s="7" t="s">
        <v>69</v>
      </c>
      <c r="B33" s="7" t="s">
        <v>70</v>
      </c>
      <c r="C33" s="8">
        <v>8</v>
      </c>
      <c r="D33" s="8">
        <v>4</v>
      </c>
      <c r="E33" s="4">
        <v>0.5</v>
      </c>
      <c r="F33" s="8">
        <v>1</v>
      </c>
      <c r="G33" s="4">
        <v>0.625</v>
      </c>
      <c r="H33" s="8">
        <v>0</v>
      </c>
      <c r="I33" s="8">
        <v>0</v>
      </c>
      <c r="J33" s="8">
        <v>3</v>
      </c>
    </row>
    <row r="34" spans="1:10" x14ac:dyDescent="0.3">
      <c r="A34" s="7" t="s">
        <v>71</v>
      </c>
      <c r="B34" s="7" t="s">
        <v>72</v>
      </c>
      <c r="C34" s="8">
        <v>5</v>
      </c>
      <c r="D34" s="8">
        <v>5</v>
      </c>
      <c r="E34" s="4">
        <v>1</v>
      </c>
      <c r="F34" s="8">
        <v>0</v>
      </c>
      <c r="G34" s="4">
        <v>1</v>
      </c>
      <c r="H34" s="8">
        <v>0</v>
      </c>
      <c r="I34" s="8">
        <v>0</v>
      </c>
      <c r="J34" s="8">
        <v>0</v>
      </c>
    </row>
    <row r="35" spans="1:10" x14ac:dyDescent="0.3">
      <c r="A35" s="7" t="s">
        <v>73</v>
      </c>
      <c r="B35" s="7" t="s">
        <v>74</v>
      </c>
      <c r="C35" s="8">
        <v>5</v>
      </c>
      <c r="D35" s="8">
        <v>2</v>
      </c>
      <c r="E35" s="4">
        <v>0.4</v>
      </c>
      <c r="F35" s="8">
        <v>0</v>
      </c>
      <c r="G35" s="4">
        <v>0.4</v>
      </c>
      <c r="H35" s="8">
        <v>1</v>
      </c>
      <c r="I35" s="8">
        <v>0</v>
      </c>
      <c r="J35" s="8">
        <v>2</v>
      </c>
    </row>
    <row r="36" spans="1:10" x14ac:dyDescent="0.3">
      <c r="A36" s="7" t="s">
        <v>75</v>
      </c>
      <c r="B36" s="7" t="s">
        <v>76</v>
      </c>
      <c r="C36" s="8">
        <v>4</v>
      </c>
      <c r="D36" s="8">
        <v>4</v>
      </c>
      <c r="E36" s="4">
        <v>1</v>
      </c>
      <c r="F36" s="8">
        <v>0</v>
      </c>
      <c r="G36" s="4">
        <v>1</v>
      </c>
      <c r="H36" s="8">
        <v>0</v>
      </c>
      <c r="I36" s="8">
        <v>0</v>
      </c>
      <c r="J36" s="8">
        <v>0</v>
      </c>
    </row>
    <row r="37" spans="1:10" x14ac:dyDescent="0.3">
      <c r="A37" s="7" t="s">
        <v>77</v>
      </c>
      <c r="B37" s="7" t="s">
        <v>78</v>
      </c>
      <c r="C37" s="8">
        <v>2</v>
      </c>
      <c r="D37" s="8">
        <v>1</v>
      </c>
      <c r="E37" s="4">
        <v>0.5</v>
      </c>
      <c r="F37" s="8">
        <v>0</v>
      </c>
      <c r="G37" s="4">
        <v>0.5</v>
      </c>
      <c r="H37" s="8">
        <v>0</v>
      </c>
      <c r="I37" s="8">
        <v>0</v>
      </c>
      <c r="J37" s="8">
        <v>1</v>
      </c>
    </row>
    <row r="38" spans="1:10" x14ac:dyDescent="0.3">
      <c r="A38" s="7" t="s">
        <v>79</v>
      </c>
      <c r="B38" s="7" t="s">
        <v>80</v>
      </c>
      <c r="C38" s="8">
        <v>2</v>
      </c>
      <c r="D38" s="8">
        <v>2</v>
      </c>
      <c r="E38" s="4">
        <v>1</v>
      </c>
      <c r="F38" s="8">
        <v>0</v>
      </c>
      <c r="G38" s="4">
        <v>1</v>
      </c>
      <c r="H38" s="8">
        <v>0</v>
      </c>
      <c r="I38" s="8">
        <v>0</v>
      </c>
      <c r="J38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"/>
  <sheetViews>
    <sheetView workbookViewId="0"/>
  </sheetViews>
  <sheetFormatPr defaultRowHeight="14.4" x14ac:dyDescent="0.3"/>
  <sheetData>
    <row r="1" spans="1:13" x14ac:dyDescent="0.3">
      <c r="A1" s="29" t="s">
        <v>81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x14ac:dyDescent="0.3">
      <c r="A2" s="9" t="s">
        <v>82</v>
      </c>
      <c r="B2" s="9" t="s">
        <v>83</v>
      </c>
      <c r="C2" s="9" t="s">
        <v>84</v>
      </c>
      <c r="D2" s="9" t="s">
        <v>85</v>
      </c>
      <c r="E2" s="9" t="s">
        <v>86</v>
      </c>
      <c r="F2" s="9" t="s">
        <v>87</v>
      </c>
      <c r="G2" s="9" t="s">
        <v>88</v>
      </c>
      <c r="H2" s="9" t="s">
        <v>89</v>
      </c>
      <c r="I2" s="9" t="s">
        <v>90</v>
      </c>
      <c r="J2" s="9" t="s">
        <v>91</v>
      </c>
      <c r="K2" s="9" t="s">
        <v>92</v>
      </c>
      <c r="L2" s="9" t="s">
        <v>93</v>
      </c>
      <c r="M2" s="9" t="s">
        <v>94</v>
      </c>
    </row>
    <row r="3" spans="1:13" x14ac:dyDescent="0.3">
      <c r="A3" s="30" t="s">
        <v>95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</row>
  </sheetData>
  <mergeCells count="2">
    <mergeCell ref="A1:M1"/>
    <mergeCell ref="A3:M3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6"/>
  <sheetViews>
    <sheetView workbookViewId="0"/>
  </sheetViews>
  <sheetFormatPr defaultRowHeight="14.4" x14ac:dyDescent="0.3"/>
  <sheetData>
    <row r="1" spans="1:13" x14ac:dyDescent="0.3">
      <c r="A1" s="31" t="s">
        <v>96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x14ac:dyDescent="0.3">
      <c r="A2" s="10" t="s">
        <v>82</v>
      </c>
      <c r="B2" s="10" t="s">
        <v>83</v>
      </c>
      <c r="C2" s="10" t="s">
        <v>84</v>
      </c>
      <c r="D2" s="10" t="s">
        <v>85</v>
      </c>
      <c r="E2" s="10" t="s">
        <v>86</v>
      </c>
      <c r="F2" s="10" t="s">
        <v>87</v>
      </c>
      <c r="G2" s="10" t="s">
        <v>88</v>
      </c>
      <c r="H2" s="10" t="s">
        <v>89</v>
      </c>
      <c r="I2" s="10" t="s">
        <v>90</v>
      </c>
      <c r="J2" s="10" t="s">
        <v>91</v>
      </c>
      <c r="K2" s="10" t="s">
        <v>92</v>
      </c>
      <c r="L2" s="10" t="s">
        <v>93</v>
      </c>
      <c r="M2" s="10" t="s">
        <v>94</v>
      </c>
    </row>
    <row r="3" spans="1:13" x14ac:dyDescent="0.3">
      <c r="A3" s="11" t="s">
        <v>38</v>
      </c>
      <c r="B3" s="11" t="s">
        <v>97</v>
      </c>
      <c r="C3" s="11" t="s">
        <v>98</v>
      </c>
      <c r="D3" s="11" t="s">
        <v>99</v>
      </c>
      <c r="E3" s="11" t="s">
        <v>100</v>
      </c>
      <c r="F3" s="11" t="s">
        <v>101</v>
      </c>
      <c r="G3" s="11" t="s">
        <v>102</v>
      </c>
      <c r="H3" s="11" t="s">
        <v>103</v>
      </c>
      <c r="I3" s="12">
        <v>5</v>
      </c>
      <c r="J3" s="11" t="s">
        <v>37</v>
      </c>
      <c r="K3" s="11" t="s">
        <v>104</v>
      </c>
      <c r="L3" s="11" t="s">
        <v>105</v>
      </c>
      <c r="M3" s="11" t="s">
        <v>106</v>
      </c>
    </row>
    <row r="4" spans="1:13" x14ac:dyDescent="0.3">
      <c r="A4" s="11" t="s">
        <v>50</v>
      </c>
      <c r="B4" s="11" t="s">
        <v>107</v>
      </c>
      <c r="C4" s="11" t="s">
        <v>98</v>
      </c>
      <c r="D4" s="11" t="s">
        <v>108</v>
      </c>
      <c r="E4" s="11" t="s">
        <v>109</v>
      </c>
      <c r="F4" s="11" t="s">
        <v>101</v>
      </c>
      <c r="G4" s="11" t="s">
        <v>110</v>
      </c>
      <c r="H4" s="11" t="s">
        <v>111</v>
      </c>
      <c r="I4" s="12">
        <v>1</v>
      </c>
      <c r="J4" s="11" t="s">
        <v>49</v>
      </c>
      <c r="K4" s="11" t="s">
        <v>112</v>
      </c>
      <c r="L4" s="11" t="s">
        <v>105</v>
      </c>
      <c r="M4" s="11" t="s">
        <v>113</v>
      </c>
    </row>
    <row r="5" spans="1:13" x14ac:dyDescent="0.3">
      <c r="A5" s="11" t="s">
        <v>18</v>
      </c>
      <c r="B5" s="11" t="s">
        <v>114</v>
      </c>
      <c r="C5" s="11" t="s">
        <v>98</v>
      </c>
      <c r="D5" s="11" t="s">
        <v>115</v>
      </c>
      <c r="E5" s="11" t="s">
        <v>116</v>
      </c>
      <c r="F5" s="11" t="s">
        <v>101</v>
      </c>
      <c r="G5" s="11" t="s">
        <v>117</v>
      </c>
      <c r="H5" s="11" t="s">
        <v>118</v>
      </c>
      <c r="I5" s="12">
        <v>3</v>
      </c>
      <c r="J5" s="11" t="s">
        <v>17</v>
      </c>
      <c r="K5" s="11" t="s">
        <v>119</v>
      </c>
      <c r="L5" s="11" t="s">
        <v>105</v>
      </c>
      <c r="M5" s="11" t="s">
        <v>120</v>
      </c>
    </row>
    <row r="6" spans="1:13" x14ac:dyDescent="0.3">
      <c r="A6" s="11" t="s">
        <v>18</v>
      </c>
      <c r="B6" s="11" t="s">
        <v>114</v>
      </c>
      <c r="C6" s="11" t="s">
        <v>98</v>
      </c>
      <c r="D6" s="11" t="s">
        <v>115</v>
      </c>
      <c r="E6" s="11" t="s">
        <v>116</v>
      </c>
      <c r="F6" s="11" t="s">
        <v>101</v>
      </c>
      <c r="G6" s="11" t="s">
        <v>121</v>
      </c>
      <c r="H6" s="11" t="s">
        <v>122</v>
      </c>
      <c r="I6" s="12">
        <v>3</v>
      </c>
      <c r="J6" s="11" t="s">
        <v>17</v>
      </c>
      <c r="K6" s="11" t="s">
        <v>119</v>
      </c>
      <c r="L6" s="11" t="s">
        <v>105</v>
      </c>
      <c r="M6" s="11" t="s">
        <v>120</v>
      </c>
    </row>
    <row r="7" spans="1:13" x14ac:dyDescent="0.3">
      <c r="A7" s="11" t="s">
        <v>18</v>
      </c>
      <c r="B7" s="11" t="s">
        <v>114</v>
      </c>
      <c r="C7" s="11" t="s">
        <v>98</v>
      </c>
      <c r="D7" s="11" t="s">
        <v>115</v>
      </c>
      <c r="E7" s="11" t="s">
        <v>123</v>
      </c>
      <c r="F7" s="11" t="s">
        <v>101</v>
      </c>
      <c r="G7" s="11" t="s">
        <v>124</v>
      </c>
      <c r="H7" s="11" t="s">
        <v>125</v>
      </c>
      <c r="I7" s="12">
        <v>4</v>
      </c>
      <c r="J7" s="11" t="s">
        <v>17</v>
      </c>
      <c r="K7" s="11" t="s">
        <v>126</v>
      </c>
      <c r="L7" s="11" t="s">
        <v>105</v>
      </c>
      <c r="M7" s="11" t="s">
        <v>127</v>
      </c>
    </row>
    <row r="8" spans="1:13" x14ac:dyDescent="0.3">
      <c r="A8" s="11" t="s">
        <v>26</v>
      </c>
      <c r="B8" s="11" t="s">
        <v>128</v>
      </c>
      <c r="C8" s="11" t="s">
        <v>98</v>
      </c>
      <c r="D8" s="11" t="s">
        <v>129</v>
      </c>
      <c r="E8" s="11" t="s">
        <v>130</v>
      </c>
      <c r="F8" s="11" t="s">
        <v>101</v>
      </c>
      <c r="G8" s="11" t="s">
        <v>131</v>
      </c>
      <c r="H8" s="11" t="s">
        <v>132</v>
      </c>
      <c r="I8" s="12">
        <v>1</v>
      </c>
      <c r="J8" s="11" t="s">
        <v>25</v>
      </c>
      <c r="K8" s="11" t="s">
        <v>133</v>
      </c>
      <c r="L8" s="11" t="s">
        <v>105</v>
      </c>
      <c r="M8" s="11" t="s">
        <v>120</v>
      </c>
    </row>
    <row r="9" spans="1:13" x14ac:dyDescent="0.3">
      <c r="A9" s="11" t="s">
        <v>48</v>
      </c>
      <c r="B9" s="11" t="s">
        <v>134</v>
      </c>
      <c r="C9" s="11" t="s">
        <v>98</v>
      </c>
      <c r="D9" s="11" t="s">
        <v>135</v>
      </c>
      <c r="E9" s="11" t="s">
        <v>136</v>
      </c>
      <c r="F9" s="11" t="s">
        <v>101</v>
      </c>
      <c r="G9" s="11" t="s">
        <v>137</v>
      </c>
      <c r="H9" s="11" t="s">
        <v>138</v>
      </c>
      <c r="I9" s="12">
        <v>1</v>
      </c>
      <c r="J9" s="11" t="s">
        <v>47</v>
      </c>
      <c r="K9" s="11" t="s">
        <v>139</v>
      </c>
      <c r="L9" s="11" t="s">
        <v>105</v>
      </c>
      <c r="M9" s="11" t="s">
        <v>113</v>
      </c>
    </row>
    <row r="10" spans="1:13" x14ac:dyDescent="0.3">
      <c r="A10" s="11" t="s">
        <v>78</v>
      </c>
      <c r="B10" s="11" t="s">
        <v>140</v>
      </c>
      <c r="C10" s="11" t="s">
        <v>98</v>
      </c>
      <c r="D10" s="11" t="s">
        <v>141</v>
      </c>
      <c r="E10" s="11" t="s">
        <v>142</v>
      </c>
      <c r="F10" s="11" t="s">
        <v>101</v>
      </c>
      <c r="G10" s="11" t="s">
        <v>102</v>
      </c>
      <c r="H10" s="11" t="s">
        <v>103</v>
      </c>
      <c r="I10" s="12">
        <v>3</v>
      </c>
      <c r="J10" s="11" t="s">
        <v>77</v>
      </c>
      <c r="K10" s="11" t="s">
        <v>143</v>
      </c>
      <c r="L10" s="11" t="s">
        <v>105</v>
      </c>
      <c r="M10" s="11" t="s">
        <v>106</v>
      </c>
    </row>
    <row r="11" spans="1:13" x14ac:dyDescent="0.3">
      <c r="A11" s="11" t="s">
        <v>74</v>
      </c>
      <c r="B11" s="11" t="s">
        <v>144</v>
      </c>
      <c r="C11" s="11" t="s">
        <v>98</v>
      </c>
      <c r="D11" s="11" t="s">
        <v>145</v>
      </c>
      <c r="E11" s="11" t="s">
        <v>146</v>
      </c>
      <c r="F11" s="11" t="s">
        <v>101</v>
      </c>
      <c r="G11" s="11" t="s">
        <v>102</v>
      </c>
      <c r="H11" s="11" t="s">
        <v>103</v>
      </c>
      <c r="I11" s="12">
        <v>3</v>
      </c>
      <c r="J11" s="11" t="s">
        <v>73</v>
      </c>
      <c r="K11" s="11" t="s">
        <v>119</v>
      </c>
      <c r="L11" s="11" t="s">
        <v>105</v>
      </c>
      <c r="M11" s="11" t="s">
        <v>106</v>
      </c>
    </row>
    <row r="12" spans="1:13" x14ac:dyDescent="0.3">
      <c r="A12" s="11" t="s">
        <v>74</v>
      </c>
      <c r="B12" s="11" t="s">
        <v>144</v>
      </c>
      <c r="C12" s="11" t="s">
        <v>98</v>
      </c>
      <c r="D12" s="11" t="s">
        <v>145</v>
      </c>
      <c r="E12" s="11" t="s">
        <v>147</v>
      </c>
      <c r="F12" s="11" t="s">
        <v>101</v>
      </c>
      <c r="G12" s="11" t="s">
        <v>148</v>
      </c>
      <c r="H12" s="11" t="s">
        <v>149</v>
      </c>
      <c r="I12" s="12">
        <v>1</v>
      </c>
      <c r="J12" s="11" t="s">
        <v>73</v>
      </c>
      <c r="K12" s="11" t="s">
        <v>150</v>
      </c>
      <c r="L12" s="11" t="s">
        <v>105</v>
      </c>
      <c r="M12" s="11" t="s">
        <v>106</v>
      </c>
    </row>
    <row r="13" spans="1:13" x14ac:dyDescent="0.3">
      <c r="A13" s="11" t="s">
        <v>20</v>
      </c>
      <c r="B13" s="11" t="s">
        <v>144</v>
      </c>
      <c r="C13" s="11" t="s">
        <v>98</v>
      </c>
      <c r="D13" s="11" t="s">
        <v>145</v>
      </c>
      <c r="E13" s="11" t="s">
        <v>151</v>
      </c>
      <c r="F13" s="11" t="s">
        <v>101</v>
      </c>
      <c r="G13" s="11" t="s">
        <v>152</v>
      </c>
      <c r="H13" s="11" t="s">
        <v>118</v>
      </c>
      <c r="I13" s="12">
        <v>2</v>
      </c>
      <c r="J13" s="11" t="s">
        <v>19</v>
      </c>
      <c r="K13" s="11" t="s">
        <v>133</v>
      </c>
      <c r="L13" s="11" t="s">
        <v>105</v>
      </c>
      <c r="M13" s="11" t="s">
        <v>120</v>
      </c>
    </row>
    <row r="14" spans="1:13" x14ac:dyDescent="0.3">
      <c r="A14" s="11" t="s">
        <v>20</v>
      </c>
      <c r="B14" s="11" t="s">
        <v>144</v>
      </c>
      <c r="C14" s="11" t="s">
        <v>98</v>
      </c>
      <c r="D14" s="11" t="s">
        <v>145</v>
      </c>
      <c r="E14" s="11" t="s">
        <v>151</v>
      </c>
      <c r="F14" s="11" t="s">
        <v>101</v>
      </c>
      <c r="G14" s="11" t="s">
        <v>153</v>
      </c>
      <c r="H14" s="11" t="s">
        <v>122</v>
      </c>
      <c r="I14" s="12">
        <v>2</v>
      </c>
      <c r="J14" s="11" t="s">
        <v>19</v>
      </c>
      <c r="K14" s="11" t="s">
        <v>133</v>
      </c>
      <c r="L14" s="11" t="s">
        <v>105</v>
      </c>
      <c r="M14" s="11" t="s">
        <v>120</v>
      </c>
    </row>
    <row r="15" spans="1:13" x14ac:dyDescent="0.3">
      <c r="A15" s="11" t="s">
        <v>70</v>
      </c>
      <c r="B15" s="11" t="s">
        <v>154</v>
      </c>
      <c r="C15" s="11" t="s">
        <v>98</v>
      </c>
      <c r="D15" s="11" t="s">
        <v>155</v>
      </c>
      <c r="E15" s="11" t="s">
        <v>156</v>
      </c>
      <c r="F15" s="11" t="s">
        <v>101</v>
      </c>
      <c r="G15" s="11" t="s">
        <v>157</v>
      </c>
      <c r="H15" s="11" t="s">
        <v>158</v>
      </c>
      <c r="I15" s="12">
        <v>2</v>
      </c>
      <c r="J15" s="11" t="s">
        <v>69</v>
      </c>
      <c r="K15" s="11" t="s">
        <v>159</v>
      </c>
      <c r="L15" s="11" t="s">
        <v>105</v>
      </c>
      <c r="M15" s="11" t="s">
        <v>120</v>
      </c>
    </row>
    <row r="16" spans="1:13" x14ac:dyDescent="0.3">
      <c r="A16" s="11" t="s">
        <v>70</v>
      </c>
      <c r="B16" s="11" t="s">
        <v>154</v>
      </c>
      <c r="C16" s="11" t="s">
        <v>98</v>
      </c>
      <c r="D16" s="11" t="s">
        <v>155</v>
      </c>
      <c r="E16" s="11" t="s">
        <v>156</v>
      </c>
      <c r="F16" s="11" t="s">
        <v>101</v>
      </c>
      <c r="G16" s="11" t="s">
        <v>160</v>
      </c>
      <c r="H16" s="11" t="s">
        <v>161</v>
      </c>
      <c r="I16" s="12">
        <v>2</v>
      </c>
      <c r="J16" s="11" t="s">
        <v>69</v>
      </c>
      <c r="K16" s="11" t="s">
        <v>159</v>
      </c>
      <c r="L16" s="11" t="s">
        <v>105</v>
      </c>
      <c r="M16" s="11" t="s">
        <v>120</v>
      </c>
    </row>
    <row r="17" spans="1:13" x14ac:dyDescent="0.3">
      <c r="A17" s="11" t="s">
        <v>70</v>
      </c>
      <c r="B17" s="11" t="s">
        <v>154</v>
      </c>
      <c r="C17" s="11" t="s">
        <v>98</v>
      </c>
      <c r="D17" s="11" t="s">
        <v>155</v>
      </c>
      <c r="E17" s="11" t="s">
        <v>162</v>
      </c>
      <c r="F17" s="11" t="s">
        <v>101</v>
      </c>
      <c r="G17" s="11" t="s">
        <v>163</v>
      </c>
      <c r="H17" s="11" t="s">
        <v>164</v>
      </c>
      <c r="I17" s="12">
        <v>2</v>
      </c>
      <c r="J17" s="11" t="s">
        <v>69</v>
      </c>
      <c r="K17" s="11" t="s">
        <v>112</v>
      </c>
      <c r="L17" s="11" t="s">
        <v>105</v>
      </c>
      <c r="M17" s="11" t="s">
        <v>106</v>
      </c>
    </row>
    <row r="18" spans="1:13" x14ac:dyDescent="0.3">
      <c r="A18" s="11" t="s">
        <v>62</v>
      </c>
      <c r="B18" s="11" t="s">
        <v>114</v>
      </c>
      <c r="C18" s="11" t="s">
        <v>98</v>
      </c>
      <c r="D18" s="11" t="s">
        <v>115</v>
      </c>
      <c r="E18" s="11" t="s">
        <v>165</v>
      </c>
      <c r="F18" s="11" t="s">
        <v>101</v>
      </c>
      <c r="G18" s="11" t="s">
        <v>166</v>
      </c>
      <c r="H18" s="11" t="s">
        <v>118</v>
      </c>
      <c r="I18" s="12">
        <v>3</v>
      </c>
      <c r="J18" s="11" t="s">
        <v>61</v>
      </c>
      <c r="K18" s="11" t="s">
        <v>143</v>
      </c>
      <c r="L18" s="11" t="s">
        <v>105</v>
      </c>
      <c r="M18" s="11" t="s">
        <v>120</v>
      </c>
    </row>
    <row r="19" spans="1:13" x14ac:dyDescent="0.3">
      <c r="A19" s="11" t="s">
        <v>62</v>
      </c>
      <c r="B19" s="11" t="s">
        <v>114</v>
      </c>
      <c r="C19" s="11" t="s">
        <v>98</v>
      </c>
      <c r="D19" s="11" t="s">
        <v>115</v>
      </c>
      <c r="E19" s="11" t="s">
        <v>165</v>
      </c>
      <c r="F19" s="11" t="s">
        <v>101</v>
      </c>
      <c r="G19" s="11" t="s">
        <v>167</v>
      </c>
      <c r="H19" s="11" t="s">
        <v>168</v>
      </c>
      <c r="I19" s="12">
        <v>3</v>
      </c>
      <c r="J19" s="11" t="s">
        <v>61</v>
      </c>
      <c r="K19" s="11" t="s">
        <v>143</v>
      </c>
      <c r="L19" s="11" t="s">
        <v>105</v>
      </c>
      <c r="M19" s="11" t="s">
        <v>120</v>
      </c>
    </row>
    <row r="20" spans="1:13" x14ac:dyDescent="0.3">
      <c r="A20" s="11" t="s">
        <v>62</v>
      </c>
      <c r="B20" s="11" t="s">
        <v>114</v>
      </c>
      <c r="C20" s="11" t="s">
        <v>98</v>
      </c>
      <c r="D20" s="11" t="s">
        <v>115</v>
      </c>
      <c r="E20" s="11" t="s">
        <v>165</v>
      </c>
      <c r="F20" s="11" t="s">
        <v>101</v>
      </c>
      <c r="G20" s="11" t="s">
        <v>169</v>
      </c>
      <c r="H20" s="11" t="s">
        <v>118</v>
      </c>
      <c r="I20" s="12">
        <v>3</v>
      </c>
      <c r="J20" s="11" t="s">
        <v>61</v>
      </c>
      <c r="K20" s="11" t="s">
        <v>143</v>
      </c>
      <c r="L20" s="11" t="s">
        <v>105</v>
      </c>
      <c r="M20" s="11" t="s">
        <v>120</v>
      </c>
    </row>
    <row r="21" spans="1:13" x14ac:dyDescent="0.3">
      <c r="A21" s="11" t="s">
        <v>62</v>
      </c>
      <c r="B21" s="11" t="s">
        <v>114</v>
      </c>
      <c r="C21" s="11" t="s">
        <v>98</v>
      </c>
      <c r="D21" s="11" t="s">
        <v>115</v>
      </c>
      <c r="E21" s="11" t="s">
        <v>165</v>
      </c>
      <c r="F21" s="11" t="s">
        <v>101</v>
      </c>
      <c r="G21" s="11" t="s">
        <v>170</v>
      </c>
      <c r="H21" s="11" t="s">
        <v>118</v>
      </c>
      <c r="I21" s="12">
        <v>3</v>
      </c>
      <c r="J21" s="11" t="s">
        <v>61</v>
      </c>
      <c r="K21" s="11" t="s">
        <v>143</v>
      </c>
      <c r="L21" s="11" t="s">
        <v>105</v>
      </c>
      <c r="M21" s="11" t="s">
        <v>120</v>
      </c>
    </row>
    <row r="22" spans="1:13" x14ac:dyDescent="0.3">
      <c r="A22" s="11" t="s">
        <v>62</v>
      </c>
      <c r="B22" s="11" t="s">
        <v>114</v>
      </c>
      <c r="C22" s="11" t="s">
        <v>98</v>
      </c>
      <c r="D22" s="11" t="s">
        <v>115</v>
      </c>
      <c r="E22" s="11" t="s">
        <v>165</v>
      </c>
      <c r="F22" s="11" t="s">
        <v>101</v>
      </c>
      <c r="G22" s="11" t="s">
        <v>171</v>
      </c>
      <c r="H22" s="11" t="s">
        <v>172</v>
      </c>
      <c r="I22" s="12">
        <v>2</v>
      </c>
      <c r="J22" s="11" t="s">
        <v>61</v>
      </c>
      <c r="K22" s="11" t="s">
        <v>143</v>
      </c>
      <c r="L22" s="11" t="s">
        <v>105</v>
      </c>
      <c r="M22" s="11" t="s">
        <v>120</v>
      </c>
    </row>
    <row r="23" spans="1:13" x14ac:dyDescent="0.3">
      <c r="A23" s="11" t="s">
        <v>46</v>
      </c>
      <c r="B23" s="11" t="s">
        <v>173</v>
      </c>
      <c r="C23" s="11" t="s">
        <v>98</v>
      </c>
      <c r="D23" s="11" t="s">
        <v>174</v>
      </c>
      <c r="E23" s="11" t="s">
        <v>175</v>
      </c>
      <c r="F23" s="11" t="s">
        <v>101</v>
      </c>
      <c r="G23" s="11" t="s">
        <v>137</v>
      </c>
      <c r="H23" s="11" t="s">
        <v>138</v>
      </c>
      <c r="I23" s="12">
        <v>1</v>
      </c>
      <c r="J23" s="11" t="s">
        <v>45</v>
      </c>
      <c r="K23" s="11" t="s">
        <v>139</v>
      </c>
      <c r="L23" s="11" t="s">
        <v>105</v>
      </c>
      <c r="M23" s="11" t="s">
        <v>113</v>
      </c>
    </row>
    <row r="24" spans="1:13" x14ac:dyDescent="0.3">
      <c r="A24" s="11" t="s">
        <v>36</v>
      </c>
      <c r="B24" s="11" t="s">
        <v>176</v>
      </c>
      <c r="C24" s="11" t="s">
        <v>98</v>
      </c>
      <c r="D24" s="11" t="s">
        <v>177</v>
      </c>
      <c r="E24" s="11" t="s">
        <v>178</v>
      </c>
      <c r="F24" s="11" t="s">
        <v>101</v>
      </c>
      <c r="G24" s="11" t="s">
        <v>179</v>
      </c>
      <c r="H24" s="11" t="s">
        <v>180</v>
      </c>
      <c r="I24" s="12">
        <v>1</v>
      </c>
      <c r="J24" s="11" t="s">
        <v>35</v>
      </c>
      <c r="K24" s="11" t="s">
        <v>139</v>
      </c>
      <c r="L24" s="11" t="s">
        <v>105</v>
      </c>
      <c r="M24" s="11" t="s">
        <v>113</v>
      </c>
    </row>
    <row r="25" spans="1:13" x14ac:dyDescent="0.3">
      <c r="A25" s="11" t="s">
        <v>36</v>
      </c>
      <c r="B25" s="11" t="s">
        <v>176</v>
      </c>
      <c r="C25" s="11" t="s">
        <v>98</v>
      </c>
      <c r="D25" s="11" t="s">
        <v>177</v>
      </c>
      <c r="E25" s="11" t="s">
        <v>178</v>
      </c>
      <c r="F25" s="11" t="s">
        <v>101</v>
      </c>
      <c r="G25" s="11" t="s">
        <v>181</v>
      </c>
      <c r="H25" s="11" t="s">
        <v>180</v>
      </c>
      <c r="I25" s="12">
        <v>1</v>
      </c>
      <c r="J25" s="11" t="s">
        <v>35</v>
      </c>
      <c r="K25" s="11" t="s">
        <v>139</v>
      </c>
      <c r="L25" s="11" t="s">
        <v>105</v>
      </c>
      <c r="M25" s="11" t="s">
        <v>113</v>
      </c>
    </row>
    <row r="26" spans="1:13" x14ac:dyDescent="0.3">
      <c r="A26" s="11" t="s">
        <v>36</v>
      </c>
      <c r="B26" s="11" t="s">
        <v>176</v>
      </c>
      <c r="C26" s="11" t="s">
        <v>98</v>
      </c>
      <c r="D26" s="11" t="s">
        <v>177</v>
      </c>
      <c r="E26" s="11" t="s">
        <v>178</v>
      </c>
      <c r="F26" s="11" t="s">
        <v>101</v>
      </c>
      <c r="G26" s="11" t="s">
        <v>182</v>
      </c>
      <c r="H26" s="11" t="s">
        <v>183</v>
      </c>
      <c r="I26" s="12">
        <v>3</v>
      </c>
      <c r="J26" s="11" t="s">
        <v>35</v>
      </c>
      <c r="K26" s="11" t="s">
        <v>139</v>
      </c>
      <c r="L26" s="11" t="s">
        <v>105</v>
      </c>
      <c r="M26" s="11" t="s">
        <v>113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1"/>
  <sheetViews>
    <sheetView workbookViewId="0">
      <selection sqref="A1:L1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48.6640625" bestFit="1" customWidth="1"/>
  </cols>
  <sheetData>
    <row r="1" spans="1:14" x14ac:dyDescent="0.3">
      <c r="A1" s="26" t="s">
        <v>184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4" ht="27.45" customHeight="1" x14ac:dyDescent="0.3">
      <c r="A2" s="13" t="s">
        <v>88</v>
      </c>
      <c r="B2" s="13" t="s">
        <v>185</v>
      </c>
      <c r="C2" s="13" t="s">
        <v>186</v>
      </c>
      <c r="D2" s="13" t="s">
        <v>187</v>
      </c>
      <c r="E2" s="13" t="s">
        <v>94</v>
      </c>
      <c r="F2" s="13" t="s">
        <v>188</v>
      </c>
      <c r="G2" s="14" t="s">
        <v>189</v>
      </c>
      <c r="H2" s="14" t="s">
        <v>90</v>
      </c>
      <c r="I2" s="14" t="s">
        <v>190</v>
      </c>
      <c r="J2" s="14" t="s">
        <v>191</v>
      </c>
      <c r="K2" s="14" t="s">
        <v>192</v>
      </c>
      <c r="L2" s="14" t="s">
        <v>193</v>
      </c>
      <c r="M2" s="14" t="s">
        <v>397</v>
      </c>
      <c r="N2" s="14" t="s">
        <v>398</v>
      </c>
    </row>
    <row r="3" spans="1:14" x14ac:dyDescent="0.3">
      <c r="A3" s="15" t="s">
        <v>194</v>
      </c>
      <c r="B3" s="15" t="s">
        <v>195</v>
      </c>
      <c r="C3" s="15" t="s">
        <v>196</v>
      </c>
      <c r="D3" s="15" t="s">
        <v>197</v>
      </c>
      <c r="E3" s="15" t="s">
        <v>198</v>
      </c>
      <c r="F3" s="15" t="s">
        <v>199</v>
      </c>
      <c r="G3" s="16">
        <v>11</v>
      </c>
      <c r="H3" s="16">
        <v>12</v>
      </c>
      <c r="I3" s="17">
        <v>0.27272727272727271</v>
      </c>
      <c r="J3" s="18">
        <v>0.72727272727272729</v>
      </c>
      <c r="K3" s="19">
        <v>0</v>
      </c>
      <c r="L3" s="20">
        <v>0</v>
      </c>
      <c r="M3" s="35" t="s">
        <v>399</v>
      </c>
      <c r="N3" s="35"/>
    </row>
    <row r="4" spans="1:14" x14ac:dyDescent="0.3">
      <c r="A4" s="15" t="s">
        <v>200</v>
      </c>
      <c r="B4" s="15" t="s">
        <v>201</v>
      </c>
      <c r="C4" s="15" t="s">
        <v>202</v>
      </c>
      <c r="D4" s="15" t="s">
        <v>203</v>
      </c>
      <c r="E4" s="15" t="s">
        <v>204</v>
      </c>
      <c r="F4" s="15" t="s">
        <v>205</v>
      </c>
      <c r="G4" s="16">
        <v>11</v>
      </c>
      <c r="H4" s="16">
        <v>13</v>
      </c>
      <c r="I4" s="17">
        <v>1</v>
      </c>
      <c r="J4" s="18">
        <v>0</v>
      </c>
      <c r="K4" s="19">
        <v>0</v>
      </c>
      <c r="L4" s="20">
        <v>0</v>
      </c>
      <c r="M4" s="35" t="s">
        <v>399</v>
      </c>
      <c r="N4" s="35"/>
    </row>
    <row r="5" spans="1:14" x14ac:dyDescent="0.3">
      <c r="A5" s="15" t="s">
        <v>206</v>
      </c>
      <c r="B5" s="15" t="s">
        <v>207</v>
      </c>
      <c r="C5" s="15" t="s">
        <v>208</v>
      </c>
      <c r="D5" s="15" t="s">
        <v>209</v>
      </c>
      <c r="E5" s="15" t="s">
        <v>113</v>
      </c>
      <c r="F5" s="15" t="s">
        <v>210</v>
      </c>
      <c r="G5" s="16">
        <v>5</v>
      </c>
      <c r="H5" s="16">
        <v>5</v>
      </c>
      <c r="I5" s="17">
        <v>1</v>
      </c>
      <c r="J5" s="18">
        <v>0</v>
      </c>
      <c r="K5" s="19">
        <v>0</v>
      </c>
      <c r="L5" s="20">
        <v>0</v>
      </c>
      <c r="M5" s="35" t="s">
        <v>395</v>
      </c>
      <c r="N5" s="35"/>
    </row>
    <row r="6" spans="1:14" x14ac:dyDescent="0.3">
      <c r="A6" s="15" t="s">
        <v>211</v>
      </c>
      <c r="B6" s="15" t="s">
        <v>212</v>
      </c>
      <c r="C6" s="15" t="s">
        <v>213</v>
      </c>
      <c r="D6" s="15" t="s">
        <v>214</v>
      </c>
      <c r="E6" s="15" t="s">
        <v>215</v>
      </c>
      <c r="F6" s="15" t="s">
        <v>216</v>
      </c>
      <c r="G6" s="16">
        <v>5</v>
      </c>
      <c r="H6" s="16">
        <v>8</v>
      </c>
      <c r="I6" s="17">
        <v>0.2</v>
      </c>
      <c r="J6" s="18">
        <v>0.8</v>
      </c>
      <c r="K6" s="19">
        <v>0</v>
      </c>
      <c r="L6" s="20">
        <v>0</v>
      </c>
      <c r="M6" s="35" t="s">
        <v>399</v>
      </c>
      <c r="N6" s="35"/>
    </row>
    <row r="7" spans="1:14" x14ac:dyDescent="0.3">
      <c r="A7" s="15" t="s">
        <v>217</v>
      </c>
      <c r="B7" s="15" t="s">
        <v>218</v>
      </c>
      <c r="C7" s="15" t="s">
        <v>219</v>
      </c>
      <c r="D7" s="15" t="s">
        <v>220</v>
      </c>
      <c r="E7" s="15" t="s">
        <v>221</v>
      </c>
      <c r="F7" s="15" t="s">
        <v>222</v>
      </c>
      <c r="G7" s="16">
        <v>3</v>
      </c>
      <c r="H7" s="16">
        <v>3</v>
      </c>
      <c r="I7" s="17">
        <v>1</v>
      </c>
      <c r="J7" s="18">
        <v>0</v>
      </c>
      <c r="K7" s="19">
        <v>0</v>
      </c>
      <c r="L7" s="20">
        <v>0</v>
      </c>
      <c r="M7" s="35" t="s">
        <v>393</v>
      </c>
      <c r="N7" s="35"/>
    </row>
    <row r="8" spans="1:14" x14ac:dyDescent="0.3">
      <c r="A8" s="15" t="s">
        <v>102</v>
      </c>
      <c r="B8" s="15" t="s">
        <v>223</v>
      </c>
      <c r="C8" s="15" t="s">
        <v>224</v>
      </c>
      <c r="D8" s="15" t="s">
        <v>225</v>
      </c>
      <c r="E8" s="15" t="s">
        <v>106</v>
      </c>
      <c r="F8" s="15" t="s">
        <v>226</v>
      </c>
      <c r="G8" s="16">
        <v>3</v>
      </c>
      <c r="H8" s="16">
        <v>11</v>
      </c>
      <c r="I8" s="17">
        <v>0</v>
      </c>
      <c r="J8" s="18">
        <v>0</v>
      </c>
      <c r="K8" s="19">
        <v>0</v>
      </c>
      <c r="L8" s="20">
        <v>1</v>
      </c>
      <c r="M8" s="35" t="s">
        <v>394</v>
      </c>
      <c r="N8" s="35"/>
    </row>
    <row r="9" spans="1:14" x14ac:dyDescent="0.3">
      <c r="A9" s="15" t="s">
        <v>227</v>
      </c>
      <c r="B9" s="15" t="s">
        <v>228</v>
      </c>
      <c r="C9" s="15" t="s">
        <v>224</v>
      </c>
      <c r="D9" s="15" t="s">
        <v>197</v>
      </c>
      <c r="E9" s="15" t="s">
        <v>229</v>
      </c>
      <c r="F9" s="15" t="s">
        <v>230</v>
      </c>
      <c r="G9" s="16">
        <v>2</v>
      </c>
      <c r="H9" s="16">
        <v>10</v>
      </c>
      <c r="I9" s="17">
        <v>1</v>
      </c>
      <c r="J9" s="18">
        <v>0</v>
      </c>
      <c r="K9" s="19">
        <v>0</v>
      </c>
      <c r="L9" s="20">
        <v>0</v>
      </c>
      <c r="M9" s="35" t="s">
        <v>393</v>
      </c>
      <c r="N9" s="35"/>
    </row>
    <row r="10" spans="1:14" x14ac:dyDescent="0.3">
      <c r="A10" s="15" t="s">
        <v>231</v>
      </c>
      <c r="B10" s="15" t="s">
        <v>232</v>
      </c>
      <c r="C10" s="15" t="s">
        <v>224</v>
      </c>
      <c r="D10" s="15" t="s">
        <v>197</v>
      </c>
      <c r="E10" s="15" t="s">
        <v>233</v>
      </c>
      <c r="F10" s="15" t="s">
        <v>234</v>
      </c>
      <c r="G10" s="16">
        <v>2</v>
      </c>
      <c r="H10" s="16">
        <v>4</v>
      </c>
      <c r="I10" s="17">
        <v>0</v>
      </c>
      <c r="J10" s="18">
        <v>1</v>
      </c>
      <c r="K10" s="19">
        <v>0</v>
      </c>
      <c r="L10" s="20">
        <v>0</v>
      </c>
      <c r="M10" s="35" t="s">
        <v>395</v>
      </c>
      <c r="N10" s="35"/>
    </row>
    <row r="11" spans="1:14" x14ac:dyDescent="0.3">
      <c r="A11" s="15" t="s">
        <v>137</v>
      </c>
      <c r="B11" s="15" t="s">
        <v>235</v>
      </c>
      <c r="C11" s="15" t="s">
        <v>236</v>
      </c>
      <c r="D11" s="15" t="s">
        <v>209</v>
      </c>
      <c r="E11" s="15" t="s">
        <v>113</v>
      </c>
      <c r="F11" s="15" t="s">
        <v>237</v>
      </c>
      <c r="G11" s="16">
        <v>2</v>
      </c>
      <c r="H11" s="16">
        <v>2</v>
      </c>
      <c r="I11" s="17">
        <v>0</v>
      </c>
      <c r="J11" s="18">
        <v>0</v>
      </c>
      <c r="K11" s="19">
        <v>0</v>
      </c>
      <c r="L11" s="20">
        <v>1</v>
      </c>
      <c r="M11" s="35" t="s">
        <v>396</v>
      </c>
      <c r="N11" s="35"/>
    </row>
    <row r="12" spans="1:14" x14ac:dyDescent="0.3">
      <c r="A12" s="15" t="s">
        <v>238</v>
      </c>
      <c r="B12" s="15" t="s">
        <v>239</v>
      </c>
      <c r="C12" s="15" t="s">
        <v>240</v>
      </c>
      <c r="D12" s="15" t="s">
        <v>241</v>
      </c>
      <c r="E12" s="15" t="s">
        <v>242</v>
      </c>
      <c r="F12" s="15" t="s">
        <v>243</v>
      </c>
      <c r="G12" s="16">
        <v>2</v>
      </c>
      <c r="H12" s="16">
        <v>2</v>
      </c>
      <c r="I12" s="17">
        <v>0</v>
      </c>
      <c r="J12" s="18">
        <v>1</v>
      </c>
      <c r="K12" s="19">
        <v>0</v>
      </c>
      <c r="L12" s="20">
        <v>0</v>
      </c>
      <c r="M12" s="35" t="s">
        <v>395</v>
      </c>
      <c r="N12" s="35"/>
    </row>
    <row r="13" spans="1:14" x14ac:dyDescent="0.3">
      <c r="A13" s="15" t="s">
        <v>244</v>
      </c>
      <c r="B13" s="15" t="s">
        <v>245</v>
      </c>
      <c r="C13" s="15" t="s">
        <v>246</v>
      </c>
      <c r="D13" s="15" t="s">
        <v>247</v>
      </c>
      <c r="E13" s="15" t="s">
        <v>248</v>
      </c>
      <c r="F13" s="15" t="s">
        <v>249</v>
      </c>
      <c r="G13" s="16">
        <v>1</v>
      </c>
      <c r="H13" s="16">
        <v>1</v>
      </c>
      <c r="I13" s="17">
        <v>0</v>
      </c>
      <c r="J13" s="18">
        <v>1</v>
      </c>
      <c r="K13" s="19">
        <v>0</v>
      </c>
      <c r="L13" s="20">
        <v>0</v>
      </c>
      <c r="M13" s="35" t="s">
        <v>395</v>
      </c>
      <c r="N13" s="35"/>
    </row>
    <row r="14" spans="1:14" x14ac:dyDescent="0.3">
      <c r="A14" s="15" t="s">
        <v>182</v>
      </c>
      <c r="B14" s="15" t="s">
        <v>250</v>
      </c>
      <c r="C14" s="15" t="s">
        <v>224</v>
      </c>
      <c r="D14" s="15" t="s">
        <v>197</v>
      </c>
      <c r="E14" s="15" t="s">
        <v>113</v>
      </c>
      <c r="F14" s="15" t="s">
        <v>251</v>
      </c>
      <c r="G14" s="16">
        <v>1</v>
      </c>
      <c r="H14" s="16">
        <v>3</v>
      </c>
      <c r="I14" s="17">
        <v>0</v>
      </c>
      <c r="J14" s="18">
        <v>0</v>
      </c>
      <c r="K14" s="19">
        <v>0</v>
      </c>
      <c r="L14" s="20">
        <v>1</v>
      </c>
      <c r="M14" s="35" t="s">
        <v>394</v>
      </c>
      <c r="N14" s="35"/>
    </row>
    <row r="15" spans="1:14" x14ac:dyDescent="0.3">
      <c r="A15" s="15" t="s">
        <v>152</v>
      </c>
      <c r="B15" s="15" t="s">
        <v>252</v>
      </c>
      <c r="C15" s="15" t="s">
        <v>253</v>
      </c>
      <c r="D15" s="15" t="s">
        <v>197</v>
      </c>
      <c r="E15" s="15" t="s">
        <v>120</v>
      </c>
      <c r="F15" s="15" t="s">
        <v>254</v>
      </c>
      <c r="G15" s="16">
        <v>1</v>
      </c>
      <c r="H15" s="16">
        <v>2</v>
      </c>
      <c r="I15" s="17">
        <v>0</v>
      </c>
      <c r="J15" s="18">
        <v>0</v>
      </c>
      <c r="K15" s="19">
        <v>0</v>
      </c>
      <c r="L15" s="20">
        <v>1</v>
      </c>
      <c r="M15" s="35" t="s">
        <v>394</v>
      </c>
      <c r="N15" s="35"/>
    </row>
    <row r="16" spans="1:14" x14ac:dyDescent="0.3">
      <c r="A16" s="15" t="s">
        <v>179</v>
      </c>
      <c r="B16" s="15" t="s">
        <v>255</v>
      </c>
      <c r="C16" s="15" t="s">
        <v>256</v>
      </c>
      <c r="D16" s="15" t="s">
        <v>197</v>
      </c>
      <c r="E16" s="15" t="s">
        <v>113</v>
      </c>
      <c r="F16" s="15" t="s">
        <v>257</v>
      </c>
      <c r="G16" s="16">
        <v>1</v>
      </c>
      <c r="H16" s="16">
        <v>1</v>
      </c>
      <c r="I16" s="17">
        <v>0</v>
      </c>
      <c r="J16" s="18">
        <v>0</v>
      </c>
      <c r="K16" s="19">
        <v>0</v>
      </c>
      <c r="L16" s="20">
        <v>1</v>
      </c>
      <c r="M16" s="35" t="s">
        <v>394</v>
      </c>
      <c r="N16" s="35"/>
    </row>
    <row r="17" spans="1:14" x14ac:dyDescent="0.3">
      <c r="A17" s="15" t="s">
        <v>258</v>
      </c>
      <c r="B17" s="15" t="s">
        <v>259</v>
      </c>
      <c r="C17" s="15" t="s">
        <v>260</v>
      </c>
      <c r="D17" s="15" t="s">
        <v>220</v>
      </c>
      <c r="E17" s="15" t="s">
        <v>261</v>
      </c>
      <c r="F17" s="15" t="s">
        <v>262</v>
      </c>
      <c r="G17" s="16">
        <v>1</v>
      </c>
      <c r="H17" s="16">
        <v>1</v>
      </c>
      <c r="I17" s="17">
        <v>0</v>
      </c>
      <c r="J17" s="18">
        <v>1</v>
      </c>
      <c r="K17" s="19">
        <v>0</v>
      </c>
      <c r="L17" s="20">
        <v>0</v>
      </c>
      <c r="M17" s="35" t="s">
        <v>395</v>
      </c>
      <c r="N17" s="35"/>
    </row>
    <row r="18" spans="1:14" x14ac:dyDescent="0.3">
      <c r="A18" s="15" t="s">
        <v>263</v>
      </c>
      <c r="B18" s="15" t="s">
        <v>264</v>
      </c>
      <c r="C18" s="15" t="s">
        <v>265</v>
      </c>
      <c r="D18" s="15" t="s">
        <v>247</v>
      </c>
      <c r="E18" s="15" t="s">
        <v>266</v>
      </c>
      <c r="F18" s="15" t="s">
        <v>267</v>
      </c>
      <c r="G18" s="16">
        <v>1</v>
      </c>
      <c r="H18" s="16">
        <v>1</v>
      </c>
      <c r="I18" s="17">
        <v>0</v>
      </c>
      <c r="J18" s="18">
        <v>1</v>
      </c>
      <c r="K18" s="19">
        <v>0</v>
      </c>
      <c r="L18" s="20">
        <v>0</v>
      </c>
      <c r="M18" s="35" t="s">
        <v>393</v>
      </c>
      <c r="N18" s="35"/>
    </row>
    <row r="19" spans="1:14" x14ac:dyDescent="0.3">
      <c r="A19" s="15" t="s">
        <v>268</v>
      </c>
      <c r="B19" s="15" t="s">
        <v>269</v>
      </c>
      <c r="C19" s="15" t="s">
        <v>270</v>
      </c>
      <c r="D19" s="15" t="s">
        <v>271</v>
      </c>
      <c r="E19" s="15" t="s">
        <v>272</v>
      </c>
      <c r="F19" s="15" t="s">
        <v>273</v>
      </c>
      <c r="G19" s="16">
        <v>1</v>
      </c>
      <c r="H19" s="16">
        <v>1</v>
      </c>
      <c r="I19" s="17">
        <v>0</v>
      </c>
      <c r="J19" s="18">
        <v>1</v>
      </c>
      <c r="K19" s="19">
        <v>0</v>
      </c>
      <c r="L19" s="20">
        <v>0</v>
      </c>
      <c r="M19" s="35" t="s">
        <v>393</v>
      </c>
      <c r="N19" s="35"/>
    </row>
    <row r="20" spans="1:14" x14ac:dyDescent="0.3">
      <c r="A20" s="15" t="s">
        <v>169</v>
      </c>
      <c r="B20" s="15" t="s">
        <v>252</v>
      </c>
      <c r="C20" s="15" t="s">
        <v>274</v>
      </c>
      <c r="D20" s="15" t="s">
        <v>197</v>
      </c>
      <c r="E20" s="15" t="s">
        <v>120</v>
      </c>
      <c r="F20" s="15" t="s">
        <v>275</v>
      </c>
      <c r="G20" s="16">
        <v>1</v>
      </c>
      <c r="H20" s="16">
        <v>3</v>
      </c>
      <c r="I20" s="17">
        <v>0</v>
      </c>
      <c r="J20" s="18">
        <v>0</v>
      </c>
      <c r="K20" s="19">
        <v>0</v>
      </c>
      <c r="L20" s="20">
        <v>1</v>
      </c>
      <c r="M20" s="35" t="s">
        <v>394</v>
      </c>
      <c r="N20" s="35"/>
    </row>
    <row r="21" spans="1:14" x14ac:dyDescent="0.3">
      <c r="A21" s="15" t="s">
        <v>276</v>
      </c>
      <c r="B21" s="15" t="s">
        <v>277</v>
      </c>
      <c r="C21" s="15" t="s">
        <v>224</v>
      </c>
      <c r="D21" s="15" t="s">
        <v>197</v>
      </c>
      <c r="E21" s="15" t="s">
        <v>229</v>
      </c>
      <c r="F21" s="15" t="s">
        <v>278</v>
      </c>
      <c r="G21" s="16">
        <v>1</v>
      </c>
      <c r="H21" s="16">
        <v>6</v>
      </c>
      <c r="I21" s="17">
        <v>0</v>
      </c>
      <c r="J21" s="18">
        <v>1</v>
      </c>
      <c r="K21" s="19">
        <v>0</v>
      </c>
      <c r="L21" s="20">
        <v>0</v>
      </c>
      <c r="M21" s="35" t="s">
        <v>395</v>
      </c>
      <c r="N21" s="35"/>
    </row>
    <row r="22" spans="1:14" x14ac:dyDescent="0.3">
      <c r="A22" s="15" t="s">
        <v>163</v>
      </c>
      <c r="B22" s="15" t="s">
        <v>279</v>
      </c>
      <c r="C22" s="15" t="s">
        <v>224</v>
      </c>
      <c r="D22" s="15" t="s">
        <v>225</v>
      </c>
      <c r="E22" s="15" t="s">
        <v>106</v>
      </c>
      <c r="F22" s="15" t="s">
        <v>280</v>
      </c>
      <c r="G22" s="16">
        <v>1</v>
      </c>
      <c r="H22" s="16">
        <v>2</v>
      </c>
      <c r="I22" s="17">
        <v>0</v>
      </c>
      <c r="J22" s="18">
        <v>0</v>
      </c>
      <c r="K22" s="19">
        <v>0</v>
      </c>
      <c r="L22" s="20">
        <v>1</v>
      </c>
      <c r="M22" s="35" t="s">
        <v>394</v>
      </c>
      <c r="N22" s="35"/>
    </row>
    <row r="23" spans="1:14" x14ac:dyDescent="0.3">
      <c r="A23" s="15" t="s">
        <v>167</v>
      </c>
      <c r="B23" s="15" t="s">
        <v>281</v>
      </c>
      <c r="C23" s="15" t="s">
        <v>282</v>
      </c>
      <c r="D23" s="15" t="s">
        <v>197</v>
      </c>
      <c r="E23" s="15" t="s">
        <v>120</v>
      </c>
      <c r="F23" s="15" t="s">
        <v>283</v>
      </c>
      <c r="G23" s="16">
        <v>1</v>
      </c>
      <c r="H23" s="16">
        <v>3</v>
      </c>
      <c r="I23" s="17">
        <v>0</v>
      </c>
      <c r="J23" s="18">
        <v>0</v>
      </c>
      <c r="K23" s="19">
        <v>0</v>
      </c>
      <c r="L23" s="20">
        <v>1</v>
      </c>
      <c r="M23" s="35" t="s">
        <v>394</v>
      </c>
      <c r="N23" s="35"/>
    </row>
    <row r="24" spans="1:14" x14ac:dyDescent="0.3">
      <c r="A24" s="15" t="s">
        <v>181</v>
      </c>
      <c r="B24" s="15" t="s">
        <v>255</v>
      </c>
      <c r="C24" s="15" t="s">
        <v>284</v>
      </c>
      <c r="D24" s="15" t="s">
        <v>197</v>
      </c>
      <c r="E24" s="15" t="s">
        <v>113</v>
      </c>
      <c r="F24" s="15" t="s">
        <v>285</v>
      </c>
      <c r="G24" s="16">
        <v>1</v>
      </c>
      <c r="H24" s="16">
        <v>1</v>
      </c>
      <c r="I24" s="17">
        <v>0</v>
      </c>
      <c r="J24" s="18">
        <v>0</v>
      </c>
      <c r="K24" s="19">
        <v>0</v>
      </c>
      <c r="L24" s="20">
        <v>1</v>
      </c>
      <c r="M24" s="35" t="s">
        <v>394</v>
      </c>
      <c r="N24" s="35"/>
    </row>
    <row r="25" spans="1:14" x14ac:dyDescent="0.3">
      <c r="A25" s="15" t="s">
        <v>286</v>
      </c>
      <c r="B25" s="15" t="s">
        <v>287</v>
      </c>
      <c r="C25" s="15" t="s">
        <v>288</v>
      </c>
      <c r="D25" s="15" t="s">
        <v>197</v>
      </c>
      <c r="E25" s="15" t="s">
        <v>289</v>
      </c>
      <c r="F25" s="15" t="s">
        <v>290</v>
      </c>
      <c r="G25" s="16">
        <v>1</v>
      </c>
      <c r="H25" s="16">
        <v>4</v>
      </c>
      <c r="I25" s="17">
        <v>0</v>
      </c>
      <c r="J25" s="18">
        <v>1</v>
      </c>
      <c r="K25" s="19">
        <v>0</v>
      </c>
      <c r="L25" s="20">
        <v>0</v>
      </c>
      <c r="M25" s="35" t="s">
        <v>393</v>
      </c>
      <c r="N25" s="35"/>
    </row>
    <row r="26" spans="1:14" x14ac:dyDescent="0.3">
      <c r="A26" s="15" t="s">
        <v>148</v>
      </c>
      <c r="B26" s="15" t="s">
        <v>291</v>
      </c>
      <c r="C26" s="15" t="s">
        <v>292</v>
      </c>
      <c r="D26" s="15" t="s">
        <v>293</v>
      </c>
      <c r="E26" s="15" t="s">
        <v>106</v>
      </c>
      <c r="F26" s="15" t="s">
        <v>294</v>
      </c>
      <c r="G26" s="16">
        <v>1</v>
      </c>
      <c r="H26" s="16">
        <v>1</v>
      </c>
      <c r="I26" s="17">
        <v>0</v>
      </c>
      <c r="J26" s="18">
        <v>0</v>
      </c>
      <c r="K26" s="19">
        <v>0</v>
      </c>
      <c r="L26" s="20">
        <v>1</v>
      </c>
      <c r="M26" s="35" t="s">
        <v>394</v>
      </c>
      <c r="N26" s="35"/>
    </row>
    <row r="27" spans="1:14" x14ac:dyDescent="0.3">
      <c r="A27" s="15" t="s">
        <v>170</v>
      </c>
      <c r="B27" s="15" t="s">
        <v>252</v>
      </c>
      <c r="C27" s="15" t="s">
        <v>295</v>
      </c>
      <c r="D27" s="15" t="s">
        <v>197</v>
      </c>
      <c r="E27" s="15" t="s">
        <v>120</v>
      </c>
      <c r="F27" s="15" t="s">
        <v>296</v>
      </c>
      <c r="G27" s="16">
        <v>1</v>
      </c>
      <c r="H27" s="16">
        <v>3</v>
      </c>
      <c r="I27" s="17">
        <v>0</v>
      </c>
      <c r="J27" s="18">
        <v>0</v>
      </c>
      <c r="K27" s="19">
        <v>0</v>
      </c>
      <c r="L27" s="20">
        <v>1</v>
      </c>
      <c r="M27" s="35" t="s">
        <v>394</v>
      </c>
      <c r="N27" s="35"/>
    </row>
    <row r="28" spans="1:14" x14ac:dyDescent="0.3">
      <c r="A28" s="15" t="s">
        <v>160</v>
      </c>
      <c r="B28" s="15" t="s">
        <v>297</v>
      </c>
      <c r="C28" s="15" t="s">
        <v>224</v>
      </c>
      <c r="D28" s="15" t="s">
        <v>197</v>
      </c>
      <c r="E28" s="15" t="s">
        <v>120</v>
      </c>
      <c r="F28" s="15" t="s">
        <v>298</v>
      </c>
      <c r="G28" s="16">
        <v>1</v>
      </c>
      <c r="H28" s="16">
        <v>2</v>
      </c>
      <c r="I28" s="17">
        <v>0</v>
      </c>
      <c r="J28" s="18">
        <v>0</v>
      </c>
      <c r="K28" s="19">
        <v>0</v>
      </c>
      <c r="L28" s="20">
        <v>1</v>
      </c>
      <c r="M28" s="35" t="s">
        <v>394</v>
      </c>
      <c r="N28" s="35"/>
    </row>
    <row r="29" spans="1:14" x14ac:dyDescent="0.3">
      <c r="A29" s="15" t="s">
        <v>299</v>
      </c>
      <c r="B29" s="15" t="s">
        <v>300</v>
      </c>
      <c r="C29" s="15" t="s">
        <v>301</v>
      </c>
      <c r="D29" s="15" t="s">
        <v>197</v>
      </c>
      <c r="E29" s="15" t="s">
        <v>302</v>
      </c>
      <c r="F29" s="15" t="s">
        <v>303</v>
      </c>
      <c r="G29" s="16">
        <v>1</v>
      </c>
      <c r="H29" s="16">
        <v>1</v>
      </c>
      <c r="I29" s="17">
        <v>0</v>
      </c>
      <c r="J29" s="18">
        <v>1</v>
      </c>
      <c r="K29" s="19">
        <v>0</v>
      </c>
      <c r="L29" s="20">
        <v>0</v>
      </c>
      <c r="M29" s="35" t="s">
        <v>393</v>
      </c>
      <c r="N29" s="35"/>
    </row>
    <row r="30" spans="1:14" x14ac:dyDescent="0.3">
      <c r="A30" s="15" t="s">
        <v>304</v>
      </c>
      <c r="B30" s="15" t="s">
        <v>305</v>
      </c>
      <c r="C30" s="15" t="s">
        <v>306</v>
      </c>
      <c r="D30" s="15" t="s">
        <v>307</v>
      </c>
      <c r="E30" s="15" t="s">
        <v>308</v>
      </c>
      <c r="F30" s="15" t="s">
        <v>309</v>
      </c>
      <c r="G30" s="16">
        <v>1</v>
      </c>
      <c r="H30" s="16">
        <v>8</v>
      </c>
      <c r="I30" s="17">
        <v>0</v>
      </c>
      <c r="J30" s="18">
        <v>1</v>
      </c>
      <c r="K30" s="19">
        <v>0</v>
      </c>
      <c r="L30" s="20">
        <v>0</v>
      </c>
      <c r="M30" s="35" t="s">
        <v>393</v>
      </c>
      <c r="N30" s="35"/>
    </row>
    <row r="31" spans="1:14" x14ac:dyDescent="0.3">
      <c r="A31" s="15" t="s">
        <v>310</v>
      </c>
      <c r="B31" s="15" t="s">
        <v>300</v>
      </c>
      <c r="C31" s="15" t="s">
        <v>311</v>
      </c>
      <c r="D31" s="15" t="s">
        <v>197</v>
      </c>
      <c r="E31" s="15" t="s">
        <v>302</v>
      </c>
      <c r="F31" s="15" t="s">
        <v>312</v>
      </c>
      <c r="G31" s="16">
        <v>1</v>
      </c>
      <c r="H31" s="16">
        <v>1</v>
      </c>
      <c r="I31" s="17">
        <v>1</v>
      </c>
      <c r="J31" s="18">
        <v>0</v>
      </c>
      <c r="K31" s="19">
        <v>0</v>
      </c>
      <c r="L31" s="20">
        <v>0</v>
      </c>
      <c r="M31" s="35" t="s">
        <v>393</v>
      </c>
      <c r="N31" s="35"/>
    </row>
    <row r="32" spans="1:14" x14ac:dyDescent="0.3">
      <c r="A32" s="15" t="s">
        <v>313</v>
      </c>
      <c r="B32" s="15" t="s">
        <v>314</v>
      </c>
      <c r="C32" s="15" t="s">
        <v>311</v>
      </c>
      <c r="D32" s="15" t="s">
        <v>197</v>
      </c>
      <c r="E32" s="15" t="s">
        <v>315</v>
      </c>
      <c r="F32" s="15" t="s">
        <v>316</v>
      </c>
      <c r="G32" s="16">
        <v>1</v>
      </c>
      <c r="H32" s="16">
        <v>1</v>
      </c>
      <c r="I32" s="17">
        <v>0</v>
      </c>
      <c r="J32" s="18">
        <v>1</v>
      </c>
      <c r="K32" s="19">
        <v>0</v>
      </c>
      <c r="L32" s="20">
        <v>0</v>
      </c>
      <c r="M32" s="35" t="s">
        <v>395</v>
      </c>
      <c r="N32" s="35"/>
    </row>
    <row r="33" spans="1:14" x14ac:dyDescent="0.3">
      <c r="A33" s="15" t="s">
        <v>121</v>
      </c>
      <c r="B33" s="15" t="s">
        <v>317</v>
      </c>
      <c r="C33" s="15" t="s">
        <v>318</v>
      </c>
      <c r="D33" s="15" t="s">
        <v>197</v>
      </c>
      <c r="E33" s="15" t="s">
        <v>120</v>
      </c>
      <c r="F33" s="15" t="s">
        <v>319</v>
      </c>
      <c r="G33" s="16">
        <v>1</v>
      </c>
      <c r="H33" s="16">
        <v>3</v>
      </c>
      <c r="I33" s="17">
        <v>0</v>
      </c>
      <c r="J33" s="18">
        <v>0</v>
      </c>
      <c r="K33" s="19">
        <v>0</v>
      </c>
      <c r="L33" s="20">
        <v>1</v>
      </c>
      <c r="M33" s="35" t="s">
        <v>394</v>
      </c>
      <c r="N33" s="35"/>
    </row>
    <row r="34" spans="1:14" x14ac:dyDescent="0.3">
      <c r="A34" s="15" t="s">
        <v>320</v>
      </c>
      <c r="B34" s="15" t="s">
        <v>321</v>
      </c>
      <c r="C34" s="15" t="s">
        <v>322</v>
      </c>
      <c r="D34" s="15" t="s">
        <v>197</v>
      </c>
      <c r="E34" s="15" t="s">
        <v>289</v>
      </c>
      <c r="F34" s="15" t="s">
        <v>323</v>
      </c>
      <c r="G34" s="16">
        <v>1</v>
      </c>
      <c r="H34" s="16">
        <v>2</v>
      </c>
      <c r="I34" s="17">
        <v>0</v>
      </c>
      <c r="J34" s="18">
        <v>1</v>
      </c>
      <c r="K34" s="19">
        <v>0</v>
      </c>
      <c r="L34" s="20">
        <v>0</v>
      </c>
      <c r="M34" s="35" t="s">
        <v>393</v>
      </c>
      <c r="N34" s="35"/>
    </row>
    <row r="35" spans="1:14" x14ac:dyDescent="0.3">
      <c r="A35" s="15" t="s">
        <v>324</v>
      </c>
      <c r="B35" s="15" t="s">
        <v>325</v>
      </c>
      <c r="C35" s="15" t="s">
        <v>224</v>
      </c>
      <c r="D35" s="15" t="s">
        <v>326</v>
      </c>
      <c r="E35" s="15" t="s">
        <v>327</v>
      </c>
      <c r="F35" s="15" t="s">
        <v>328</v>
      </c>
      <c r="G35" s="16">
        <v>1</v>
      </c>
      <c r="H35" s="16">
        <v>1</v>
      </c>
      <c r="I35" s="17">
        <v>0</v>
      </c>
      <c r="J35" s="18">
        <v>1</v>
      </c>
      <c r="K35" s="19">
        <v>0</v>
      </c>
      <c r="L35" s="20">
        <v>0</v>
      </c>
      <c r="M35" s="35" t="s">
        <v>395</v>
      </c>
      <c r="N35" s="35"/>
    </row>
    <row r="36" spans="1:14" x14ac:dyDescent="0.3">
      <c r="A36" s="15" t="s">
        <v>110</v>
      </c>
      <c r="B36" s="15" t="s">
        <v>329</v>
      </c>
      <c r="C36" s="15" t="s">
        <v>224</v>
      </c>
      <c r="D36" s="15" t="s">
        <v>197</v>
      </c>
      <c r="E36" s="15" t="s">
        <v>113</v>
      </c>
      <c r="F36" s="15" t="s">
        <v>330</v>
      </c>
      <c r="G36" s="16">
        <v>1</v>
      </c>
      <c r="H36" s="16">
        <v>1</v>
      </c>
      <c r="I36" s="17">
        <v>0</v>
      </c>
      <c r="J36" s="18">
        <v>0</v>
      </c>
      <c r="K36" s="19">
        <v>0</v>
      </c>
      <c r="L36" s="20">
        <v>1</v>
      </c>
      <c r="M36" s="35" t="s">
        <v>394</v>
      </c>
      <c r="N36" s="35"/>
    </row>
    <row r="37" spans="1:14" x14ac:dyDescent="0.3">
      <c r="A37" s="15" t="s">
        <v>124</v>
      </c>
      <c r="B37" s="15" t="s">
        <v>331</v>
      </c>
      <c r="C37" s="15" t="s">
        <v>332</v>
      </c>
      <c r="D37" s="15" t="s">
        <v>197</v>
      </c>
      <c r="E37" s="15" t="s">
        <v>127</v>
      </c>
      <c r="F37" s="15" t="s">
        <v>333</v>
      </c>
      <c r="G37" s="16">
        <v>1</v>
      </c>
      <c r="H37" s="16">
        <v>4</v>
      </c>
      <c r="I37" s="17">
        <v>0</v>
      </c>
      <c r="J37" s="18">
        <v>0</v>
      </c>
      <c r="K37" s="19">
        <v>0</v>
      </c>
      <c r="L37" s="20">
        <v>1</v>
      </c>
      <c r="M37" s="35" t="s">
        <v>394</v>
      </c>
      <c r="N37" s="35"/>
    </row>
    <row r="38" spans="1:14" x14ac:dyDescent="0.3">
      <c r="A38" s="15" t="s">
        <v>334</v>
      </c>
      <c r="B38" s="15" t="s">
        <v>335</v>
      </c>
      <c r="C38" s="15" t="s">
        <v>202</v>
      </c>
      <c r="D38" s="15" t="s">
        <v>336</v>
      </c>
      <c r="E38" s="15" t="s">
        <v>337</v>
      </c>
      <c r="F38" s="15" t="s">
        <v>338</v>
      </c>
      <c r="G38" s="16">
        <v>1</v>
      </c>
      <c r="H38" s="16">
        <v>1</v>
      </c>
      <c r="I38" s="17">
        <v>1</v>
      </c>
      <c r="J38" s="18">
        <v>0</v>
      </c>
      <c r="K38" s="19">
        <v>0</v>
      </c>
      <c r="L38" s="20">
        <v>0</v>
      </c>
      <c r="M38" s="35" t="s">
        <v>393</v>
      </c>
      <c r="N38" s="35"/>
    </row>
    <row r="39" spans="1:14" x14ac:dyDescent="0.3">
      <c r="A39" s="15" t="s">
        <v>166</v>
      </c>
      <c r="B39" s="15" t="s">
        <v>252</v>
      </c>
      <c r="C39" s="15" t="s">
        <v>282</v>
      </c>
      <c r="D39" s="15" t="s">
        <v>197</v>
      </c>
      <c r="E39" s="15" t="s">
        <v>120</v>
      </c>
      <c r="F39" s="15" t="s">
        <v>339</v>
      </c>
      <c r="G39" s="16">
        <v>1</v>
      </c>
      <c r="H39" s="16">
        <v>3</v>
      </c>
      <c r="I39" s="17">
        <v>0</v>
      </c>
      <c r="J39" s="18">
        <v>0</v>
      </c>
      <c r="K39" s="19">
        <v>0</v>
      </c>
      <c r="L39" s="20">
        <v>1</v>
      </c>
      <c r="M39" s="35" t="s">
        <v>394</v>
      </c>
      <c r="N39" s="35"/>
    </row>
    <row r="40" spans="1:14" x14ac:dyDescent="0.3">
      <c r="A40" s="15" t="s">
        <v>340</v>
      </c>
      <c r="B40" s="15" t="s">
        <v>341</v>
      </c>
      <c r="C40" s="15" t="s">
        <v>342</v>
      </c>
      <c r="D40" s="15" t="s">
        <v>326</v>
      </c>
      <c r="E40" s="15" t="s">
        <v>343</v>
      </c>
      <c r="F40" s="15" t="s">
        <v>344</v>
      </c>
      <c r="G40" s="16">
        <v>1</v>
      </c>
      <c r="H40" s="16">
        <v>10</v>
      </c>
      <c r="I40" s="17">
        <v>1</v>
      </c>
      <c r="J40" s="18">
        <v>0</v>
      </c>
      <c r="K40" s="19">
        <v>0</v>
      </c>
      <c r="L40" s="20">
        <v>0</v>
      </c>
      <c r="M40" s="35" t="s">
        <v>395</v>
      </c>
      <c r="N40" s="35"/>
    </row>
    <row r="41" spans="1:14" x14ac:dyDescent="0.3">
      <c r="A41" s="15" t="s">
        <v>345</v>
      </c>
      <c r="B41" s="15" t="s">
        <v>346</v>
      </c>
      <c r="C41" s="15" t="s">
        <v>347</v>
      </c>
      <c r="D41" s="15" t="s">
        <v>197</v>
      </c>
      <c r="E41" s="15" t="s">
        <v>229</v>
      </c>
      <c r="F41" s="15" t="s">
        <v>348</v>
      </c>
      <c r="G41" s="16">
        <v>1</v>
      </c>
      <c r="H41" s="16">
        <v>2</v>
      </c>
      <c r="I41" s="17">
        <v>0</v>
      </c>
      <c r="J41" s="18">
        <v>1</v>
      </c>
      <c r="K41" s="19">
        <v>0</v>
      </c>
      <c r="L41" s="20">
        <v>0</v>
      </c>
      <c r="M41" s="35" t="s">
        <v>395</v>
      </c>
      <c r="N41" s="35"/>
    </row>
    <row r="42" spans="1:14" x14ac:dyDescent="0.3">
      <c r="A42" s="15" t="s">
        <v>157</v>
      </c>
      <c r="B42" s="15" t="s">
        <v>158</v>
      </c>
      <c r="C42" s="15" t="s">
        <v>349</v>
      </c>
      <c r="D42" s="15" t="s">
        <v>197</v>
      </c>
      <c r="E42" s="15" t="s">
        <v>120</v>
      </c>
      <c r="F42" s="15" t="s">
        <v>350</v>
      </c>
      <c r="G42" s="16">
        <v>1</v>
      </c>
      <c r="H42" s="16">
        <v>2</v>
      </c>
      <c r="I42" s="17">
        <v>0</v>
      </c>
      <c r="J42" s="18">
        <v>0</v>
      </c>
      <c r="K42" s="19">
        <v>0</v>
      </c>
      <c r="L42" s="20">
        <v>1</v>
      </c>
      <c r="M42" s="35" t="s">
        <v>394</v>
      </c>
      <c r="N42" s="35"/>
    </row>
    <row r="43" spans="1:14" x14ac:dyDescent="0.3">
      <c r="A43" s="15" t="s">
        <v>153</v>
      </c>
      <c r="B43" s="15" t="s">
        <v>317</v>
      </c>
      <c r="C43" s="15" t="s">
        <v>253</v>
      </c>
      <c r="D43" s="15" t="s">
        <v>197</v>
      </c>
      <c r="E43" s="15" t="s">
        <v>120</v>
      </c>
      <c r="F43" s="15" t="s">
        <v>351</v>
      </c>
      <c r="G43" s="16">
        <v>1</v>
      </c>
      <c r="H43" s="16">
        <v>2</v>
      </c>
      <c r="I43" s="17">
        <v>0</v>
      </c>
      <c r="J43" s="18">
        <v>0</v>
      </c>
      <c r="K43" s="19">
        <v>0</v>
      </c>
      <c r="L43" s="20">
        <v>1</v>
      </c>
      <c r="M43" s="35" t="s">
        <v>394</v>
      </c>
      <c r="N43" s="35"/>
    </row>
    <row r="44" spans="1:14" x14ac:dyDescent="0.3">
      <c r="A44" s="15" t="s">
        <v>352</v>
      </c>
      <c r="B44" s="15" t="s">
        <v>353</v>
      </c>
      <c r="C44" s="15" t="s">
        <v>354</v>
      </c>
      <c r="D44" s="15" t="s">
        <v>197</v>
      </c>
      <c r="E44" s="15" t="s">
        <v>113</v>
      </c>
      <c r="F44" s="15" t="s">
        <v>355</v>
      </c>
      <c r="G44" s="16">
        <v>1</v>
      </c>
      <c r="H44" s="16">
        <v>1</v>
      </c>
      <c r="I44" s="17">
        <v>0</v>
      </c>
      <c r="J44" s="18">
        <v>1</v>
      </c>
      <c r="K44" s="19">
        <v>0</v>
      </c>
      <c r="L44" s="20">
        <v>0</v>
      </c>
      <c r="M44" s="35" t="s">
        <v>395</v>
      </c>
      <c r="N44" s="35"/>
    </row>
    <row r="45" spans="1:14" x14ac:dyDescent="0.3">
      <c r="A45" s="15" t="s">
        <v>171</v>
      </c>
      <c r="B45" s="15" t="s">
        <v>356</v>
      </c>
      <c r="C45" s="15" t="s">
        <v>282</v>
      </c>
      <c r="D45" s="15" t="s">
        <v>197</v>
      </c>
      <c r="E45" s="15" t="s">
        <v>120</v>
      </c>
      <c r="F45" s="15" t="s">
        <v>357</v>
      </c>
      <c r="G45" s="16">
        <v>1</v>
      </c>
      <c r="H45" s="16">
        <v>2</v>
      </c>
      <c r="I45" s="17">
        <v>0</v>
      </c>
      <c r="J45" s="18">
        <v>0</v>
      </c>
      <c r="K45" s="19">
        <v>0</v>
      </c>
      <c r="L45" s="20">
        <v>1</v>
      </c>
      <c r="M45" s="35" t="s">
        <v>394</v>
      </c>
      <c r="N45" s="35"/>
    </row>
    <row r="46" spans="1:14" x14ac:dyDescent="0.3">
      <c r="A46" s="15" t="s">
        <v>358</v>
      </c>
      <c r="B46" s="15" t="s">
        <v>314</v>
      </c>
      <c r="C46" s="15" t="s">
        <v>359</v>
      </c>
      <c r="D46" s="15" t="s">
        <v>197</v>
      </c>
      <c r="E46" s="15" t="s">
        <v>315</v>
      </c>
      <c r="F46" s="15" t="s">
        <v>360</v>
      </c>
      <c r="G46" s="16">
        <v>1</v>
      </c>
      <c r="H46" s="16">
        <v>1</v>
      </c>
      <c r="I46" s="17">
        <v>0</v>
      </c>
      <c r="J46" s="18">
        <v>1</v>
      </c>
      <c r="K46" s="19">
        <v>0</v>
      </c>
      <c r="L46" s="20">
        <v>0</v>
      </c>
      <c r="M46" s="35" t="s">
        <v>395</v>
      </c>
      <c r="N46" s="35"/>
    </row>
    <row r="47" spans="1:14" x14ac:dyDescent="0.3">
      <c r="A47" s="15" t="s">
        <v>361</v>
      </c>
      <c r="B47" s="15" t="s">
        <v>362</v>
      </c>
      <c r="C47" s="15" t="s">
        <v>363</v>
      </c>
      <c r="D47" s="15" t="s">
        <v>220</v>
      </c>
      <c r="E47" s="15" t="s">
        <v>364</v>
      </c>
      <c r="F47" s="15" t="s">
        <v>365</v>
      </c>
      <c r="G47" s="16">
        <v>1</v>
      </c>
      <c r="H47" s="16">
        <v>2</v>
      </c>
      <c r="I47" s="17">
        <v>0</v>
      </c>
      <c r="J47" s="18">
        <v>1</v>
      </c>
      <c r="K47" s="19">
        <v>0</v>
      </c>
      <c r="L47" s="20">
        <v>0</v>
      </c>
      <c r="M47" s="35" t="s">
        <v>393</v>
      </c>
      <c r="N47" s="35"/>
    </row>
    <row r="48" spans="1:14" x14ac:dyDescent="0.3">
      <c r="A48" s="15" t="s">
        <v>366</v>
      </c>
      <c r="B48" s="15" t="s">
        <v>367</v>
      </c>
      <c r="C48" s="15" t="s">
        <v>368</v>
      </c>
      <c r="D48" s="15" t="s">
        <v>220</v>
      </c>
      <c r="E48" s="15" t="s">
        <v>369</v>
      </c>
      <c r="F48" s="15" t="s">
        <v>370</v>
      </c>
      <c r="G48" s="16">
        <v>1</v>
      </c>
      <c r="H48" s="16">
        <v>3</v>
      </c>
      <c r="I48" s="17">
        <v>0</v>
      </c>
      <c r="J48" s="18">
        <v>1</v>
      </c>
      <c r="K48" s="19">
        <v>0</v>
      </c>
      <c r="L48" s="20">
        <v>0</v>
      </c>
      <c r="M48" s="35" t="s">
        <v>395</v>
      </c>
      <c r="N48" s="35"/>
    </row>
    <row r="49" spans="1:14" x14ac:dyDescent="0.3">
      <c r="A49" s="15" t="s">
        <v>117</v>
      </c>
      <c r="B49" s="15" t="s">
        <v>252</v>
      </c>
      <c r="C49" s="15" t="s">
        <v>318</v>
      </c>
      <c r="D49" s="15" t="s">
        <v>197</v>
      </c>
      <c r="E49" s="15" t="s">
        <v>120</v>
      </c>
      <c r="F49" s="15" t="s">
        <v>371</v>
      </c>
      <c r="G49" s="16">
        <v>1</v>
      </c>
      <c r="H49" s="16">
        <v>3</v>
      </c>
      <c r="I49" s="17">
        <v>0</v>
      </c>
      <c r="J49" s="18">
        <v>0</v>
      </c>
      <c r="K49" s="19">
        <v>0</v>
      </c>
      <c r="L49" s="20">
        <v>1</v>
      </c>
      <c r="M49" s="35" t="s">
        <v>394</v>
      </c>
      <c r="N49" s="35"/>
    </row>
    <row r="50" spans="1:14" x14ac:dyDescent="0.3">
      <c r="A50" s="15" t="s">
        <v>372</v>
      </c>
      <c r="B50" s="15" t="s">
        <v>373</v>
      </c>
      <c r="C50" s="15" t="s">
        <v>224</v>
      </c>
      <c r="D50" s="15" t="s">
        <v>197</v>
      </c>
      <c r="E50" s="15" t="s">
        <v>113</v>
      </c>
      <c r="F50" s="15" t="s">
        <v>374</v>
      </c>
      <c r="G50" s="16">
        <v>1</v>
      </c>
      <c r="H50" s="16">
        <v>3</v>
      </c>
      <c r="I50" s="17">
        <v>1</v>
      </c>
      <c r="J50" s="18">
        <v>0</v>
      </c>
      <c r="K50" s="19">
        <v>0</v>
      </c>
      <c r="L50" s="20">
        <v>0</v>
      </c>
      <c r="M50" s="35" t="s">
        <v>395</v>
      </c>
      <c r="N50" s="35"/>
    </row>
    <row r="51" spans="1:14" x14ac:dyDescent="0.3">
      <c r="A51" s="15" t="s">
        <v>131</v>
      </c>
      <c r="B51" s="15" t="s">
        <v>132</v>
      </c>
      <c r="C51" s="15" t="s">
        <v>295</v>
      </c>
      <c r="D51" s="15" t="s">
        <v>197</v>
      </c>
      <c r="E51" s="15" t="s">
        <v>120</v>
      </c>
      <c r="F51" s="15" t="s">
        <v>375</v>
      </c>
      <c r="G51" s="16">
        <v>1</v>
      </c>
      <c r="H51" s="16">
        <v>1</v>
      </c>
      <c r="I51" s="17">
        <v>0</v>
      </c>
      <c r="J51" s="18">
        <v>0</v>
      </c>
      <c r="K51" s="19">
        <v>0</v>
      </c>
      <c r="L51" s="20">
        <v>1</v>
      </c>
      <c r="M51" s="35" t="s">
        <v>394</v>
      </c>
      <c r="N51" s="35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19455-CC29-43C4-8FCB-BA1CDA59D54E}">
  <dimension ref="A1:O21"/>
  <sheetViews>
    <sheetView showGridLines="0" tabSelected="1" workbookViewId="0">
      <selection sqref="A1:D8"/>
    </sheetView>
  </sheetViews>
  <sheetFormatPr defaultRowHeight="14.4" x14ac:dyDescent="0.3"/>
  <cols>
    <col min="1" max="1" width="29" style="25" customWidth="1"/>
    <col min="2" max="2" width="48.664062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60" t="s">
        <v>407</v>
      </c>
      <c r="B1" s="60"/>
      <c r="C1" s="60"/>
      <c r="D1" s="60"/>
    </row>
    <row r="2" spans="1:14" ht="15" thickBot="1" x14ac:dyDescent="0.35">
      <c r="A2" s="36" t="s">
        <v>403</v>
      </c>
      <c r="B2" s="37" t="s">
        <v>402</v>
      </c>
      <c r="C2" s="37" t="s">
        <v>401</v>
      </c>
      <c r="D2" s="38" t="s">
        <v>400</v>
      </c>
    </row>
    <row r="3" spans="1:14" x14ac:dyDescent="0.3">
      <c r="A3" s="45" t="s">
        <v>404</v>
      </c>
      <c r="B3" s="51" t="s">
        <v>394</v>
      </c>
      <c r="C3" s="52">
        <v>22</v>
      </c>
      <c r="D3" s="53">
        <v>20</v>
      </c>
      <c r="K3">
        <f>IF(OR($B3="Corporate non-stock - demand too low to convert",$B3="Non-stock in the primary DC - demand too low to convert",$B3="Low line impact"),1,"")</f>
        <v>1</v>
      </c>
      <c r="L3" t="str">
        <f>IF($B3="Grand Total",2,"")</f>
        <v/>
      </c>
      <c r="M3">
        <f>IF($K3=1,$C3,"")</f>
        <v>22</v>
      </c>
      <c r="N3" t="str">
        <f>IF($L3=2,$C3,"")</f>
        <v/>
      </c>
    </row>
    <row r="4" spans="1:14" ht="15" thickBot="1" x14ac:dyDescent="0.35">
      <c r="A4" s="46"/>
      <c r="B4" s="57" t="s">
        <v>396</v>
      </c>
      <c r="C4" s="58">
        <v>2</v>
      </c>
      <c r="D4" s="59">
        <v>1</v>
      </c>
      <c r="K4" s="25" t="str">
        <f t="shared" ref="K4:K15" si="0">IF(OR($B4="Corporate non-stock - demand too low to convert",$B4="Non-stock in the primary DC - demand too low to convert",$B4="Low line impact"),1,"")</f>
        <v/>
      </c>
      <c r="L4" s="25" t="str">
        <f t="shared" ref="L4:L15" si="1">IF($B4="Grand Total",2,"")</f>
        <v/>
      </c>
      <c r="M4" s="25" t="str">
        <f t="shared" ref="M4:M15" si="2">IF($K4=1,$C4,"")</f>
        <v/>
      </c>
      <c r="N4" s="25" t="str">
        <f t="shared" ref="N4:N15" si="3">IF($L4=2,$C4,"")</f>
        <v/>
      </c>
    </row>
    <row r="5" spans="1:14" ht="15" thickBot="1" x14ac:dyDescent="0.35">
      <c r="A5" s="47" t="s">
        <v>405</v>
      </c>
      <c r="B5" s="48" t="s">
        <v>395</v>
      </c>
      <c r="C5" s="49">
        <v>20</v>
      </c>
      <c r="D5" s="50">
        <v>14</v>
      </c>
      <c r="K5" s="25">
        <f t="shared" si="0"/>
        <v>1</v>
      </c>
      <c r="L5" s="25" t="str">
        <f t="shared" si="1"/>
        <v/>
      </c>
      <c r="M5" s="25">
        <f t="shared" si="2"/>
        <v>20</v>
      </c>
      <c r="N5" s="25" t="str">
        <f t="shared" si="3"/>
        <v/>
      </c>
    </row>
    <row r="6" spans="1:14" x14ac:dyDescent="0.3">
      <c r="A6" s="45" t="s">
        <v>406</v>
      </c>
      <c r="B6" s="42" t="s">
        <v>399</v>
      </c>
      <c r="C6" s="43">
        <v>27</v>
      </c>
      <c r="D6" s="44">
        <v>3</v>
      </c>
      <c r="K6" s="25" t="str">
        <f t="shared" si="0"/>
        <v/>
      </c>
      <c r="L6" s="25" t="str">
        <f t="shared" si="1"/>
        <v/>
      </c>
      <c r="M6" s="25" t="str">
        <f t="shared" si="2"/>
        <v/>
      </c>
      <c r="N6" s="25" t="str">
        <f t="shared" si="3"/>
        <v/>
      </c>
    </row>
    <row r="7" spans="1:14" ht="15" thickBot="1" x14ac:dyDescent="0.35">
      <c r="A7" s="46"/>
      <c r="B7" s="54" t="s">
        <v>393</v>
      </c>
      <c r="C7" s="55">
        <v>14</v>
      </c>
      <c r="D7" s="56">
        <v>11</v>
      </c>
      <c r="K7" s="25">
        <f t="shared" si="0"/>
        <v>1</v>
      </c>
      <c r="L7" s="25" t="str">
        <f t="shared" si="1"/>
        <v/>
      </c>
      <c r="M7" s="25">
        <f t="shared" si="2"/>
        <v>14</v>
      </c>
      <c r="N7" s="25" t="str">
        <f t="shared" si="3"/>
        <v/>
      </c>
    </row>
    <row r="8" spans="1:14" ht="15" thickBot="1" x14ac:dyDescent="0.35">
      <c r="B8" s="39" t="s">
        <v>11</v>
      </c>
      <c r="C8" s="40">
        <v>85</v>
      </c>
      <c r="D8" s="41">
        <v>49</v>
      </c>
      <c r="K8" s="25" t="str">
        <f t="shared" si="0"/>
        <v/>
      </c>
      <c r="L8" s="25">
        <f t="shared" si="1"/>
        <v>2</v>
      </c>
      <c r="M8" s="25" t="str">
        <f t="shared" si="2"/>
        <v/>
      </c>
      <c r="N8" s="25">
        <f t="shared" si="3"/>
        <v>85</v>
      </c>
    </row>
    <row r="9" spans="1:14" x14ac:dyDescent="0.3">
      <c r="K9" s="25" t="str">
        <f t="shared" si="0"/>
        <v/>
      </c>
      <c r="L9" s="25" t="str">
        <f t="shared" si="1"/>
        <v/>
      </c>
      <c r="M9" s="25" t="str">
        <f t="shared" si="2"/>
        <v/>
      </c>
      <c r="N9" s="25" t="str">
        <f t="shared" si="3"/>
        <v/>
      </c>
    </row>
    <row r="10" spans="1:14" x14ac:dyDescent="0.3">
      <c r="K10" s="25" t="str">
        <f t="shared" si="0"/>
        <v/>
      </c>
      <c r="L10" s="25" t="str">
        <f t="shared" si="1"/>
        <v/>
      </c>
      <c r="M10" s="25" t="str">
        <f t="shared" si="2"/>
        <v/>
      </c>
      <c r="N10" s="25" t="str">
        <f t="shared" si="3"/>
        <v/>
      </c>
    </row>
    <row r="11" spans="1:14" x14ac:dyDescent="0.3">
      <c r="K11" s="25" t="str">
        <f t="shared" si="0"/>
        <v/>
      </c>
      <c r="L11" s="25" t="str">
        <f t="shared" si="1"/>
        <v/>
      </c>
      <c r="M11" s="25" t="str">
        <f t="shared" si="2"/>
        <v/>
      </c>
      <c r="N11" s="25" t="str">
        <f t="shared" si="3"/>
        <v/>
      </c>
    </row>
    <row r="12" spans="1:14" x14ac:dyDescent="0.3">
      <c r="K12" s="25" t="str">
        <f t="shared" si="0"/>
        <v/>
      </c>
      <c r="L12" s="25" t="str">
        <f t="shared" si="1"/>
        <v/>
      </c>
      <c r="M12" s="25" t="str">
        <f t="shared" si="2"/>
        <v/>
      </c>
      <c r="N12" s="25" t="str">
        <f t="shared" si="3"/>
        <v/>
      </c>
    </row>
    <row r="13" spans="1:14" x14ac:dyDescent="0.3">
      <c r="K13" s="25" t="str">
        <f t="shared" si="0"/>
        <v/>
      </c>
      <c r="L13" s="25" t="str">
        <f t="shared" si="1"/>
        <v/>
      </c>
      <c r="M13" s="25" t="str">
        <f t="shared" si="2"/>
        <v/>
      </c>
      <c r="N13" s="25" t="str">
        <f t="shared" si="3"/>
        <v/>
      </c>
    </row>
    <row r="14" spans="1:14" x14ac:dyDescent="0.3">
      <c r="K14" s="25" t="str">
        <f t="shared" si="0"/>
        <v/>
      </c>
      <c r="L14" s="25" t="str">
        <f t="shared" si="1"/>
        <v/>
      </c>
      <c r="M14" s="25" t="str">
        <f t="shared" si="2"/>
        <v/>
      </c>
      <c r="N14" s="25" t="str">
        <f t="shared" si="3"/>
        <v/>
      </c>
    </row>
    <row r="15" spans="1:14" x14ac:dyDescent="0.3">
      <c r="K15" s="25" t="str">
        <f t="shared" si="0"/>
        <v/>
      </c>
      <c r="L15" s="25" t="str">
        <f t="shared" si="1"/>
        <v/>
      </c>
      <c r="M15" s="25" t="str">
        <f t="shared" si="2"/>
        <v/>
      </c>
      <c r="N15" s="25" t="str">
        <f t="shared" si="3"/>
        <v/>
      </c>
    </row>
    <row r="20" spans="13:15" x14ac:dyDescent="0.3">
      <c r="M20">
        <f>SUM(M1:M19)</f>
        <v>56</v>
      </c>
      <c r="N20">
        <f>SUM(N1:N19)</f>
        <v>85</v>
      </c>
      <c r="O20">
        <f>M20/N20</f>
        <v>0.6588235294117647</v>
      </c>
    </row>
    <row r="21" spans="13:15" x14ac:dyDescent="0.3">
      <c r="O21" t="str">
        <f>TEXT(O20,"0.0%")</f>
        <v>65.9%</v>
      </c>
    </row>
  </sheetData>
  <mergeCells count="3">
    <mergeCell ref="A3:A4"/>
    <mergeCell ref="A6:A7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workbookViewId="0">
      <selection activeCell="L17" sqref="A17:L30"/>
    </sheetView>
  </sheetViews>
  <sheetFormatPr defaultColWidth="11.5546875" defaultRowHeight="21" customHeight="1" x14ac:dyDescent="0.3"/>
  <sheetData>
    <row r="1" spans="1:12" ht="22.8" x14ac:dyDescent="0.4">
      <c r="B1" s="32" t="s">
        <v>376</v>
      </c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2" ht="37.5" customHeight="1" x14ac:dyDescent="0.3">
      <c r="K2" s="33" t="s">
        <v>377</v>
      </c>
      <c r="L2" s="33"/>
    </row>
    <row r="3" spans="1:12" ht="27.45" customHeight="1" x14ac:dyDescent="0.3">
      <c r="A3" s="21" t="s">
        <v>378</v>
      </c>
      <c r="B3" s="21" t="s">
        <v>379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5</v>
      </c>
      <c r="L3" s="21" t="s">
        <v>380</v>
      </c>
    </row>
    <row r="4" spans="1:12" ht="14.4" x14ac:dyDescent="0.3">
      <c r="A4" s="34">
        <v>2018</v>
      </c>
      <c r="B4" s="23" t="s">
        <v>381</v>
      </c>
      <c r="C4" s="24">
        <v>278</v>
      </c>
      <c r="D4" s="24">
        <v>253</v>
      </c>
      <c r="E4" s="22">
        <v>0.91007194244604317</v>
      </c>
      <c r="F4" s="24">
        <v>16</v>
      </c>
      <c r="G4" s="22">
        <v>0.96762589928057552</v>
      </c>
      <c r="H4" s="24">
        <v>2</v>
      </c>
      <c r="I4" s="24">
        <v>0</v>
      </c>
      <c r="J4" s="24">
        <v>7</v>
      </c>
      <c r="K4" s="22">
        <v>0.93357933579335795</v>
      </c>
      <c r="L4" s="22">
        <v>0.99215686274509807</v>
      </c>
    </row>
    <row r="5" spans="1:12" ht="14.4" x14ac:dyDescent="0.3">
      <c r="A5" s="34">
        <v>2018</v>
      </c>
      <c r="B5" s="23" t="s">
        <v>382</v>
      </c>
      <c r="C5" s="24">
        <v>182</v>
      </c>
      <c r="D5" s="24">
        <v>166</v>
      </c>
      <c r="E5" s="22">
        <v>0.91208791208791207</v>
      </c>
      <c r="F5" s="24">
        <v>13</v>
      </c>
      <c r="G5" s="22">
        <v>0.98351648351648346</v>
      </c>
      <c r="H5" s="24">
        <v>2</v>
      </c>
      <c r="I5" s="24">
        <v>0</v>
      </c>
      <c r="J5" s="24">
        <v>1</v>
      </c>
      <c r="K5" s="22">
        <v>0.91712707182320441</v>
      </c>
      <c r="L5" s="22">
        <v>0.98809523809523814</v>
      </c>
    </row>
    <row r="6" spans="1:12" ht="14.4" x14ac:dyDescent="0.3">
      <c r="A6" s="34">
        <v>2018</v>
      </c>
      <c r="B6" s="23" t="s">
        <v>383</v>
      </c>
      <c r="C6" s="24">
        <v>216</v>
      </c>
      <c r="D6" s="24">
        <v>207</v>
      </c>
      <c r="E6" s="22">
        <v>0.95833333333333348</v>
      </c>
      <c r="F6" s="24">
        <v>8</v>
      </c>
      <c r="G6" s="22">
        <v>0.99537037037037035</v>
      </c>
      <c r="H6" s="24">
        <v>1</v>
      </c>
      <c r="I6" s="24">
        <v>0</v>
      </c>
      <c r="J6" s="24">
        <v>0</v>
      </c>
      <c r="K6" s="22">
        <v>0.95833333333333348</v>
      </c>
      <c r="L6" s="22">
        <v>0.99519230769230771</v>
      </c>
    </row>
    <row r="7" spans="1:12" ht="14.4" x14ac:dyDescent="0.3">
      <c r="A7" s="34">
        <v>2018</v>
      </c>
      <c r="B7" s="23" t="s">
        <v>384</v>
      </c>
      <c r="C7" s="24">
        <v>258</v>
      </c>
      <c r="D7" s="24">
        <v>242</v>
      </c>
      <c r="E7" s="22">
        <v>0.93798449612403101</v>
      </c>
      <c r="F7" s="24">
        <v>11</v>
      </c>
      <c r="G7" s="22">
        <v>0.98062015503875966</v>
      </c>
      <c r="H7" s="24">
        <v>2</v>
      </c>
      <c r="I7" s="24">
        <v>0</v>
      </c>
      <c r="J7" s="24">
        <v>3</v>
      </c>
      <c r="K7" s="22">
        <v>0.9490196078431371</v>
      </c>
      <c r="L7" s="22">
        <v>0.99180327868852458</v>
      </c>
    </row>
    <row r="8" spans="1:12" ht="14.4" x14ac:dyDescent="0.3">
      <c r="A8" s="34">
        <v>2018</v>
      </c>
      <c r="B8" s="23" t="s">
        <v>385</v>
      </c>
      <c r="C8" s="24">
        <v>200</v>
      </c>
      <c r="D8" s="24">
        <v>189</v>
      </c>
      <c r="E8" s="22">
        <v>0.94499999999999995</v>
      </c>
      <c r="F8" s="24">
        <v>4</v>
      </c>
      <c r="G8" s="22">
        <v>0.96499999999999997</v>
      </c>
      <c r="H8" s="24">
        <v>1</v>
      </c>
      <c r="I8" s="24">
        <v>1</v>
      </c>
      <c r="J8" s="24">
        <v>5</v>
      </c>
      <c r="K8" s="22">
        <v>0.97422680412371132</v>
      </c>
      <c r="L8" s="22">
        <v>0.99473684210526314</v>
      </c>
    </row>
    <row r="9" spans="1:12" ht="14.4" x14ac:dyDescent="0.3">
      <c r="A9" s="34">
        <v>2018</v>
      </c>
      <c r="B9" s="23" t="s">
        <v>386</v>
      </c>
      <c r="C9" s="24">
        <v>262</v>
      </c>
      <c r="D9" s="24">
        <v>244</v>
      </c>
      <c r="E9" s="22">
        <v>0.93129770992366412</v>
      </c>
      <c r="F9" s="24">
        <v>6</v>
      </c>
      <c r="G9" s="22">
        <v>0.95419847328244278</v>
      </c>
      <c r="H9" s="24">
        <v>3</v>
      </c>
      <c r="I9" s="24">
        <v>0</v>
      </c>
      <c r="J9" s="24">
        <v>9</v>
      </c>
      <c r="K9" s="22">
        <v>0.96442687747035583</v>
      </c>
      <c r="L9" s="22">
        <v>0.98785425101214575</v>
      </c>
    </row>
    <row r="10" spans="1:12" ht="14.4" x14ac:dyDescent="0.3">
      <c r="A10" s="34">
        <v>2019</v>
      </c>
      <c r="B10" s="23" t="s">
        <v>387</v>
      </c>
      <c r="C10" s="24">
        <v>259</v>
      </c>
      <c r="D10" s="24">
        <v>247</v>
      </c>
      <c r="E10" s="22">
        <v>0.95366795366795354</v>
      </c>
      <c r="F10" s="24">
        <v>5</v>
      </c>
      <c r="G10" s="22">
        <v>0.97297297297297303</v>
      </c>
      <c r="H10" s="24">
        <v>2</v>
      </c>
      <c r="I10" s="24">
        <v>1</v>
      </c>
      <c r="J10" s="24">
        <v>4</v>
      </c>
      <c r="K10" s="22">
        <v>0.97244094488188981</v>
      </c>
      <c r="L10" s="22">
        <v>0.99196787148594379</v>
      </c>
    </row>
    <row r="11" spans="1:12" ht="14.4" x14ac:dyDescent="0.3">
      <c r="A11" s="34">
        <v>2019</v>
      </c>
      <c r="B11" s="23" t="s">
        <v>388</v>
      </c>
      <c r="C11" s="24">
        <v>275</v>
      </c>
      <c r="D11" s="24">
        <v>243</v>
      </c>
      <c r="E11" s="22">
        <v>0.88363636363636355</v>
      </c>
      <c r="F11" s="24">
        <v>10</v>
      </c>
      <c r="G11" s="22">
        <v>0.92</v>
      </c>
      <c r="H11" s="24">
        <v>3</v>
      </c>
      <c r="I11" s="24">
        <v>1</v>
      </c>
      <c r="J11" s="24">
        <v>18</v>
      </c>
      <c r="K11" s="22">
        <v>0.94921875</v>
      </c>
      <c r="L11" s="22">
        <v>0.98780487804878048</v>
      </c>
    </row>
    <row r="12" spans="1:12" ht="14.4" x14ac:dyDescent="0.3">
      <c r="A12" s="34">
        <v>2019</v>
      </c>
      <c r="B12" s="23" t="s">
        <v>389</v>
      </c>
      <c r="C12" s="24">
        <v>226</v>
      </c>
      <c r="D12" s="24">
        <v>206</v>
      </c>
      <c r="E12" s="22">
        <v>0.91150442477876092</v>
      </c>
      <c r="F12" s="24">
        <v>8</v>
      </c>
      <c r="G12" s="22">
        <v>0.94690265486725667</v>
      </c>
      <c r="H12" s="24">
        <v>3</v>
      </c>
      <c r="I12" s="24">
        <v>1</v>
      </c>
      <c r="J12" s="24">
        <v>8</v>
      </c>
      <c r="K12" s="22">
        <v>0.94930875576036866</v>
      </c>
      <c r="L12" s="22">
        <v>0.9856459330143541</v>
      </c>
    </row>
    <row r="13" spans="1:12" ht="14.4" x14ac:dyDescent="0.3">
      <c r="A13" s="34">
        <v>2019</v>
      </c>
      <c r="B13" s="23" t="s">
        <v>390</v>
      </c>
      <c r="C13" s="24">
        <v>297</v>
      </c>
      <c r="D13" s="24">
        <v>266</v>
      </c>
      <c r="E13" s="22">
        <v>0.89562289562289565</v>
      </c>
      <c r="F13" s="24">
        <v>16</v>
      </c>
      <c r="G13" s="22">
        <v>0.9494949494949495</v>
      </c>
      <c r="H13" s="24">
        <v>7</v>
      </c>
      <c r="I13" s="24">
        <v>0</v>
      </c>
      <c r="J13" s="24">
        <v>8</v>
      </c>
      <c r="K13" s="22">
        <v>0.92041522491349481</v>
      </c>
      <c r="L13" s="22">
        <v>0.97435897435897434</v>
      </c>
    </row>
    <row r="14" spans="1:12" ht="14.4" x14ac:dyDescent="0.3">
      <c r="A14" s="34">
        <v>2019</v>
      </c>
      <c r="B14" s="23" t="s">
        <v>391</v>
      </c>
      <c r="C14" s="24">
        <v>240</v>
      </c>
      <c r="D14" s="24">
        <v>218</v>
      </c>
      <c r="E14" s="22">
        <v>0.90833333333333333</v>
      </c>
      <c r="F14" s="24">
        <v>6</v>
      </c>
      <c r="G14" s="22">
        <v>0.93333333333333324</v>
      </c>
      <c r="H14" s="24">
        <v>6</v>
      </c>
      <c r="I14" s="24">
        <v>0</v>
      </c>
      <c r="J14" s="24">
        <v>10</v>
      </c>
      <c r="K14" s="22">
        <v>0.94782608695652171</v>
      </c>
      <c r="L14" s="22">
        <v>0.9732142857142857</v>
      </c>
    </row>
    <row r="15" spans="1:12" ht="14.4" x14ac:dyDescent="0.3">
      <c r="A15" s="34">
        <v>2019</v>
      </c>
      <c r="B15" s="23" t="s">
        <v>392</v>
      </c>
      <c r="C15" s="24">
        <v>341</v>
      </c>
      <c r="D15" s="24">
        <v>309</v>
      </c>
      <c r="E15" s="22">
        <v>0.90615835777126097</v>
      </c>
      <c r="F15" s="24">
        <v>10</v>
      </c>
      <c r="G15" s="22">
        <v>0.93548387096774188</v>
      </c>
      <c r="H15" s="24">
        <v>16</v>
      </c>
      <c r="I15" s="24">
        <v>0</v>
      </c>
      <c r="J15" s="24">
        <v>6</v>
      </c>
      <c r="K15" s="22">
        <v>0.92238805970149262</v>
      </c>
      <c r="L15" s="22">
        <v>0.95076923076923081</v>
      </c>
    </row>
  </sheetData>
  <mergeCells count="4">
    <mergeCell ref="B1:L1"/>
    <mergeCell ref="K2:L2"/>
    <mergeCell ref="A4:A9"/>
    <mergeCell ref="A10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2019-07-01T14:58:30Z</dcterms:created>
  <dcterms:modified xsi:type="dcterms:W3CDTF">2019-07-01T19:15:28Z</dcterms:modified>
</cp:coreProperties>
</file>