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3_ncr:1_{33B2C834-113E-48A2-9C37-39B63C361D39}" xr6:coauthVersionLast="36" xr6:coauthVersionMax="36" xr10:uidLastSave="{00000000-0000-0000-0000-000000000000}"/>
  <bookViews>
    <workbookView xWindow="0" yWindow="0" windowWidth="13692" windowHeight="522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12-Month Rolling Fill Rate" sheetId="5" r:id="rId6"/>
  </sheets>
  <definedNames>
    <definedName name="_xlnm._FilterDatabase" localSheetId="3" hidden="1">'Item Detail'!$A$2:$N$80</definedName>
  </definedNames>
  <calcPr calcId="191029"/>
  <pivotCaches>
    <pivotCache cacheId="38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<sst xmlns="http://schemas.openxmlformats.org/spreadsheetml/2006/main" count="1102" uniqueCount="604">
  <si>
    <t>THR16   Ship-To Fill Rate  -  Apr 2019 through Apr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</si>
  <si>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</si>
  <si>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</si>
  <si>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</si>
  <si>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</si>
  <si>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</si>
  <si>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</si>
  <si>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</si>
  <si>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</si>
  <si>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</si>
  <si>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</si>
  <si>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</si>
  <si>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</si>
  <si>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3057085</t>
  </si>
  <si>
    <t>Envision Imag Pennsylvnia THR</t>
  </si>
  <si>
    <t>3057088</t>
  </si>
  <si>
    <t>Envision Imaging Of Hulen THR</t>
  </si>
  <si>
    <t>3057086</t>
  </si>
  <si>
    <t>Envision Imag N Arlington THR</t>
  </si>
  <si>
    <t>3057084</t>
  </si>
  <si>
    <t>Envision Imag S Arlington THR</t>
  </si>
  <si>
    <t>3057090</t>
  </si>
  <si>
    <t>Envision Imag Southlake THR</t>
  </si>
  <si>
    <t>3057091</t>
  </si>
  <si>
    <t>Envision Imag Of Bedford THR</t>
  </si>
  <si>
    <t>3057104</t>
  </si>
  <si>
    <t>Envision Imag Of Acadiana THR</t>
  </si>
  <si>
    <t>3057083</t>
  </si>
  <si>
    <t>Envision Imag Plano THR</t>
  </si>
  <si>
    <t>3057075</t>
  </si>
  <si>
    <t>Envision Imag Of Allen THR</t>
  </si>
  <si>
    <t>3057102</t>
  </si>
  <si>
    <t>Envision Imag Of Tulsa THR</t>
  </si>
  <si>
    <t>3057076</t>
  </si>
  <si>
    <t>Envision Imag N Fort Wrth THR</t>
  </si>
  <si>
    <t>3057079</t>
  </si>
  <si>
    <t>Envision Imag Of Dallas THR</t>
  </si>
  <si>
    <t>3057097</t>
  </si>
  <si>
    <t>Hlth Images South Denver THR</t>
  </si>
  <si>
    <t>3056893</t>
  </si>
  <si>
    <t>Envision Img Hunters Row THR</t>
  </si>
  <si>
    <t>3387088</t>
  </si>
  <si>
    <t>Hlth Images At Diamond Hill-CHER,LLC THR</t>
  </si>
  <si>
    <t>3057087</t>
  </si>
  <si>
    <t>Envision Imag Camp Bowie THR</t>
  </si>
  <si>
    <t>3057081</t>
  </si>
  <si>
    <t>Envision Imag Of Desoto THR</t>
  </si>
  <si>
    <t>3057103</t>
  </si>
  <si>
    <t>Hlth Images At Boulder THR</t>
  </si>
  <si>
    <t>3057099</t>
  </si>
  <si>
    <t>Hlth Images South Potomac THR</t>
  </si>
  <si>
    <t>3450728</t>
  </si>
  <si>
    <t>Health Images At Longmont</t>
  </si>
  <si>
    <t>3387117</t>
  </si>
  <si>
    <t>Hlth Images At North Denver-CHER,LLC THR</t>
  </si>
  <si>
    <t>3484055</t>
  </si>
  <si>
    <t>Health Images At Castle Rock</t>
  </si>
  <si>
    <t>3392163</t>
  </si>
  <si>
    <t>Hlth Images At Denver West -CHER,LLC THR</t>
  </si>
  <si>
    <t>3057095</t>
  </si>
  <si>
    <t>Envision Imag Of McKinney THR</t>
  </si>
  <si>
    <t>3392152</t>
  </si>
  <si>
    <t>Hlth Images At Church Ranch-CHER,LLC THR</t>
  </si>
  <si>
    <t>3387130</t>
  </si>
  <si>
    <t>Hlth Images At Southlands-CHER,LLC THR</t>
  </si>
  <si>
    <t>3057101</t>
  </si>
  <si>
    <t>Hlth Images Cherry Hills THR</t>
  </si>
  <si>
    <t>3699340</t>
  </si>
  <si>
    <t>Health Images At West Littleton</t>
  </si>
  <si>
    <t>3057100</t>
  </si>
  <si>
    <t>Hlth Images South Park THR</t>
  </si>
  <si>
    <t>3057082</t>
  </si>
  <si>
    <t>Envision Imag Las Colinas THR</t>
  </si>
  <si>
    <t>3057092</t>
  </si>
  <si>
    <t>Envision Imag Of Celburne THR</t>
  </si>
  <si>
    <t>3057080</t>
  </si>
  <si>
    <t>Scimeca, Tyler</t>
  </si>
  <si>
    <t>3057096</t>
  </si>
  <si>
    <t>Colorado Springs Imag THR</t>
  </si>
  <si>
    <t>3762896</t>
  </si>
  <si>
    <t>Envision Imaging At Bryant Irvin</t>
  </si>
  <si>
    <t>3751696</t>
  </si>
  <si>
    <t>Envision Ortho Ctr Of CO Imaging Lowry</t>
  </si>
  <si>
    <t>3515115</t>
  </si>
  <si>
    <t>Envision Imaging Of Yale</t>
  </si>
  <si>
    <t>3563881</t>
  </si>
  <si>
    <t>Orthopedic Centers Of Colorado Imaging</t>
  </si>
  <si>
    <t>THR16   NSI Items  -  Apr 2019 through Apr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</si>
  <si>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</si>
  <si>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</si>
  <si>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</si>
  <si>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</si>
  <si>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</si>
  <si>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</si>
  <si>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</si>
  <si>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</si>
  <si>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</si>
  <si>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</si>
  <si>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</si>
  <si>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</si>
  <si>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</si>
  <si>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Allen</t>
  </si>
  <si>
    <t>TX</t>
  </si>
  <si>
    <t xml:space="preserve">750134903   </t>
  </si>
  <si>
    <t>75567126</t>
  </si>
  <si>
    <t>SZ</t>
  </si>
  <si>
    <t>2712850</t>
  </si>
  <si>
    <t>Pants Scrub Blue</t>
  </si>
  <si>
    <t>04/24/2019</t>
  </si>
  <si>
    <t>XD</t>
  </si>
  <si>
    <t>MARS</t>
  </si>
  <si>
    <t>1746960</t>
  </si>
  <si>
    <t>Scrub Pants Blue</t>
  </si>
  <si>
    <t>1746961</t>
  </si>
  <si>
    <t>1743783</t>
  </si>
  <si>
    <t>Shirt Scrub Unisex Pwkl Blu</t>
  </si>
  <si>
    <t>6735812</t>
  </si>
  <si>
    <t>8017297</t>
  </si>
  <si>
    <t>Coolwear Scrub Shirts</t>
  </si>
  <si>
    <t>Arlington</t>
  </si>
  <si>
    <t xml:space="preserve">760181005   </t>
  </si>
  <si>
    <t>75081167</t>
  </si>
  <si>
    <t>1216835</t>
  </si>
  <si>
    <t>Shirt Scrub Unisex PP Disp</t>
  </si>
  <si>
    <t>04/10/2019</t>
  </si>
  <si>
    <t>DUKAL</t>
  </si>
  <si>
    <t>Fort Worth</t>
  </si>
  <si>
    <t xml:space="preserve">761042224   </t>
  </si>
  <si>
    <t>75233104</t>
  </si>
  <si>
    <t>8897114</t>
  </si>
  <si>
    <t>Inflator One Shot Cuff</t>
  </si>
  <si>
    <t>04/15/2019</t>
  </si>
  <si>
    <t>EZ</t>
  </si>
  <si>
    <t xml:space="preserve">761091893   </t>
  </si>
  <si>
    <t>75325101</t>
  </si>
  <si>
    <t>4995939</t>
  </si>
  <si>
    <t>Flushable Drywipe 9 x 13</t>
  </si>
  <si>
    <t>04/17/2019</t>
  </si>
  <si>
    <t>MEDLIN</t>
  </si>
  <si>
    <t>1259352</t>
  </si>
  <si>
    <t>Glasses Prism MRI</t>
  </si>
  <si>
    <t>ALIMED</t>
  </si>
  <si>
    <t>Bedford</t>
  </si>
  <si>
    <t xml:space="preserve">760226067   </t>
  </si>
  <si>
    <t>74792547</t>
  </si>
  <si>
    <t>1133178</t>
  </si>
  <si>
    <t>HSG Procedure Tray 5Fr</t>
  </si>
  <si>
    <t>04/02/2019</t>
  </si>
  <si>
    <t>CONE</t>
  </si>
  <si>
    <t>75095294</t>
  </si>
  <si>
    <t>7287929</t>
  </si>
  <si>
    <t>E-Z Enema Tip Flexi-cuff</t>
  </si>
  <si>
    <t>Colorado Springs</t>
  </si>
  <si>
    <t>CO</t>
  </si>
  <si>
    <t xml:space="preserve">809192264   </t>
  </si>
  <si>
    <t>74800038</t>
  </si>
  <si>
    <t>1088605</t>
  </si>
  <si>
    <t>Vacutainer Green 2ml</t>
  </si>
  <si>
    <t>BD</t>
  </si>
  <si>
    <t>Mansfield</t>
  </si>
  <si>
    <t xml:space="preserve">760634001   </t>
  </si>
  <si>
    <t>75004334</t>
  </si>
  <si>
    <t>1298777</t>
  </si>
  <si>
    <t>Sitzmarks O-Ring Marker Caps</t>
  </si>
  <si>
    <t>04/08/2019</t>
  </si>
  <si>
    <t>KONSYL</t>
  </si>
  <si>
    <t>Englewood</t>
  </si>
  <si>
    <t xml:space="preserve">801127006   </t>
  </si>
  <si>
    <t>75353009</t>
  </si>
  <si>
    <t>1297303</t>
  </si>
  <si>
    <t>Cannula Nasal Airlife Cushion</t>
  </si>
  <si>
    <t>VYAIRE</t>
  </si>
  <si>
    <t>Littleton</t>
  </si>
  <si>
    <t xml:space="preserve">801234004   </t>
  </si>
  <si>
    <t>75491735</t>
  </si>
  <si>
    <t>04/23/2019</t>
  </si>
  <si>
    <t>8065094</t>
  </si>
  <si>
    <t>Drape Universal Cassette</t>
  </si>
  <si>
    <t>ISOLY</t>
  </si>
  <si>
    <t>THR16   Drop-Ship Items  -  Apr 2019 through Apr 2019</t>
  </si>
  <si>
    <t>Frisco</t>
  </si>
  <si>
    <t xml:space="preserve">750341948   </t>
  </si>
  <si>
    <t>75202426</t>
  </si>
  <si>
    <t>1209365</t>
  </si>
  <si>
    <t>Fluid Transfer Set</t>
  </si>
  <si>
    <t>D</t>
  </si>
  <si>
    <t>SOURON</t>
  </si>
  <si>
    <t>Irving</t>
  </si>
  <si>
    <t xml:space="preserve">750394341   </t>
  </si>
  <si>
    <t>75556266</t>
  </si>
  <si>
    <t>1113558</t>
  </si>
  <si>
    <t>Preference Paper Towels</t>
  </si>
  <si>
    <t>ODEPOT</t>
  </si>
  <si>
    <t>Plano</t>
  </si>
  <si>
    <t xml:space="preserve">750931621   </t>
  </si>
  <si>
    <t>75418950</t>
  </si>
  <si>
    <t>8310924</t>
  </si>
  <si>
    <t>Shirt Scrub Rnd Neck Blue</t>
  </si>
  <si>
    <t>04/19/2019</t>
  </si>
  <si>
    <t>1310582</t>
  </si>
  <si>
    <t>Pant Scrub SMS Disposable</t>
  </si>
  <si>
    <t>GREBAY</t>
  </si>
  <si>
    <t>1242483</t>
  </si>
  <si>
    <t>Showa Best Glove</t>
  </si>
  <si>
    <t>FISHER</t>
  </si>
  <si>
    <t>9049709</t>
  </si>
  <si>
    <t>Mix Crystal Light Lemon</t>
  </si>
  <si>
    <t>1212031</t>
  </si>
  <si>
    <t>Deodorant ReFresh Wipes</t>
  </si>
  <si>
    <t>Parker</t>
  </si>
  <si>
    <t xml:space="preserve">801343876   </t>
  </si>
  <si>
    <t>74932725</t>
  </si>
  <si>
    <t>5700319</t>
  </si>
  <si>
    <t>Easy Pak Medical Kit</t>
  </si>
  <si>
    <t>04/05/2019</t>
  </si>
  <si>
    <t>MEDSFE</t>
  </si>
  <si>
    <t>Aurora</t>
  </si>
  <si>
    <t xml:space="preserve">800124526   </t>
  </si>
  <si>
    <t>75032213</t>
  </si>
  <si>
    <t>1268963</t>
  </si>
  <si>
    <t>Earplugs E-A-R Skull Screws</t>
  </si>
  <si>
    <t>04/09/2019</t>
  </si>
  <si>
    <t xml:space="preserve">801205689   </t>
  </si>
  <si>
    <t>75656835</t>
  </si>
  <si>
    <t>04/26/2019</t>
  </si>
  <si>
    <t>1356811</t>
  </si>
  <si>
    <t>Marker Skin f/MRI and CT</t>
  </si>
  <si>
    <t>PREDYN</t>
  </si>
  <si>
    <t>Longmont</t>
  </si>
  <si>
    <t xml:space="preserve">805016971   </t>
  </si>
  <si>
    <t>74829935</t>
  </si>
  <si>
    <t>1297274</t>
  </si>
  <si>
    <t>Tip Dispensing ISTAT</t>
  </si>
  <si>
    <t>04/03/2019</t>
  </si>
  <si>
    <t>ABBCON</t>
  </si>
  <si>
    <t>4997552</t>
  </si>
  <si>
    <t>Lysol Citrus Sanit Wipes/110</t>
  </si>
  <si>
    <t>75163166</t>
  </si>
  <si>
    <t>04/11/2019</t>
  </si>
  <si>
    <t>THR16   Item Detail  -  Apr 2019 through Apr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</si>
  <si>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</si>
  <si>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</si>
  <si>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</si>
  <si>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</si>
  <si>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</si>
  <si>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</si>
  <si>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</si>
  <si>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</si>
  <si>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</si>
  <si>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</si>
  <si>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</si>
  <si>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</si>
  <si>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</si>
  <si>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</si>
  <si>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1046989</t>
  </si>
  <si>
    <t xml:space="preserve">Sodium Chloride INJ SDV 50ml  </t>
  </si>
  <si>
    <t xml:space="preserve">0.9%        </t>
  </si>
  <si>
    <t xml:space="preserve">25/Bx   </t>
  </si>
  <si>
    <t>PFIZNJ</t>
  </si>
  <si>
    <t>00409488850</t>
  </si>
  <si>
    <t>9870313</t>
  </si>
  <si>
    <t xml:space="preserve">Spinal Needles                </t>
  </si>
  <si>
    <t xml:space="preserve">22gx3-1/2"  </t>
  </si>
  <si>
    <t>405181</t>
  </si>
  <si>
    <t xml:space="preserve">Earplugs E-A-R Skull Screws   </t>
  </si>
  <si>
    <t xml:space="preserve">Vinyl Cord  </t>
  </si>
  <si>
    <t xml:space="preserve">120/Pk  </t>
  </si>
  <si>
    <t>191501567</t>
  </si>
  <si>
    <t xml:space="preserve">Creatinine Cartridge          </t>
  </si>
  <si>
    <t xml:space="preserve">            </t>
  </si>
  <si>
    <t>03P8425</t>
  </si>
  <si>
    <t>8300034</t>
  </si>
  <si>
    <t xml:space="preserve">Scrub Pant Unisex Drawstring  </t>
  </si>
  <si>
    <t xml:space="preserve">Dk Blue XL  </t>
  </si>
  <si>
    <t xml:space="preserve">10/Bg   </t>
  </si>
  <si>
    <t>TECHST</t>
  </si>
  <si>
    <t>SC700XL</t>
  </si>
  <si>
    <t>1048688</t>
  </si>
  <si>
    <t xml:space="preserve">Sodium Chlor Inj SDV 20ml PF  </t>
  </si>
  <si>
    <t>00409488820</t>
  </si>
  <si>
    <t>1012248</t>
  </si>
  <si>
    <t xml:space="preserve">Aquaflex Ultrasound Gel       </t>
  </si>
  <si>
    <t xml:space="preserve">Pads        </t>
  </si>
  <si>
    <t xml:space="preserve">6/Bx    </t>
  </si>
  <si>
    <t>PARKER</t>
  </si>
  <si>
    <t>04-02</t>
  </si>
  <si>
    <t xml:space="preserve">Cannula Nasal Airlife Cushion </t>
  </si>
  <si>
    <t xml:space="preserve">50/Ca   </t>
  </si>
  <si>
    <t>SFT2600</t>
  </si>
  <si>
    <t>6850116</t>
  </si>
  <si>
    <t xml:space="preserve">Gammex PF SYN PI White        </t>
  </si>
  <si>
    <t xml:space="preserve">SZ 8        </t>
  </si>
  <si>
    <t xml:space="preserve">50Pr/Bx </t>
  </si>
  <si>
    <t>ANSELL</t>
  </si>
  <si>
    <t>20685780</t>
  </si>
  <si>
    <t>1290612</t>
  </si>
  <si>
    <t xml:space="preserve">Readi-Cat 2  Mochaccino       </t>
  </si>
  <si>
    <t xml:space="preserve">24/Ca   </t>
  </si>
  <si>
    <t>450307</t>
  </si>
  <si>
    <t>1293871</t>
  </si>
  <si>
    <t xml:space="preserve">Levsin Inj 1ml amp            </t>
  </si>
  <si>
    <t xml:space="preserve">0.5mg/ml    </t>
  </si>
  <si>
    <t xml:space="preserve">5/Bx    </t>
  </si>
  <si>
    <t>DEY</t>
  </si>
  <si>
    <t>00037900105</t>
  </si>
  <si>
    <t xml:space="preserve">HSG Procedure Tray 5Fr        </t>
  </si>
  <si>
    <t xml:space="preserve">10/Ca   </t>
  </si>
  <si>
    <t>944706-CO</t>
  </si>
  <si>
    <t>8406282</t>
  </si>
  <si>
    <t xml:space="preserve">Holder Blood Sampler Saf-T    </t>
  </si>
  <si>
    <t xml:space="preserve">50/Bx   </t>
  </si>
  <si>
    <t>SIMPOR</t>
  </si>
  <si>
    <t>96000</t>
  </si>
  <si>
    <t>9870825</t>
  </si>
  <si>
    <t xml:space="preserve">Catheter Nexiva Diffusics IV  </t>
  </si>
  <si>
    <t xml:space="preserve">20gx1.25"   </t>
  </si>
  <si>
    <t xml:space="preserve">20/Bx   </t>
  </si>
  <si>
    <t>383593</t>
  </si>
  <si>
    <t>4390144</t>
  </si>
  <si>
    <t xml:space="preserve">PremierPro Glove St Nitrile   </t>
  </si>
  <si>
    <t xml:space="preserve">Medium      </t>
  </si>
  <si>
    <t>S2SGLO</t>
  </si>
  <si>
    <t>5083</t>
  </si>
  <si>
    <t xml:space="preserve">Glasses Prism MRI             </t>
  </si>
  <si>
    <t xml:space="preserve">Ea      </t>
  </si>
  <si>
    <t>935454</t>
  </si>
  <si>
    <t>2770827</t>
  </si>
  <si>
    <t xml:space="preserve">Alprazolam Tablets            </t>
  </si>
  <si>
    <t xml:space="preserve">0.25MG      </t>
  </si>
  <si>
    <t xml:space="preserve">100/Bt  </t>
  </si>
  <si>
    <t>CARDGN</t>
  </si>
  <si>
    <t>4026647</t>
  </si>
  <si>
    <t>7285124</t>
  </si>
  <si>
    <t xml:space="preserve">EZM Super XL Empty Enema Kit  </t>
  </si>
  <si>
    <t>W/reten cuff</t>
  </si>
  <si>
    <t>901203</t>
  </si>
  <si>
    <t xml:space="preserve">Lysol Citrus Sanit Wipes/110  </t>
  </si>
  <si>
    <t>406019</t>
  </si>
  <si>
    <t>2480687</t>
  </si>
  <si>
    <t xml:space="preserve">Diphenhydramine IJ SDV NR     </t>
  </si>
  <si>
    <t xml:space="preserve">50mg/ml     </t>
  </si>
  <si>
    <t xml:space="preserve">1ml/Vl  </t>
  </si>
  <si>
    <t>GIVREP</t>
  </si>
  <si>
    <t>63323066401</t>
  </si>
  <si>
    <t>2617123</t>
  </si>
  <si>
    <t xml:space="preserve">Shirt Scrub Unisex Dark Blue  </t>
  </si>
  <si>
    <t>375M</t>
  </si>
  <si>
    <t>2615940</t>
  </si>
  <si>
    <t xml:space="preserve">Large       </t>
  </si>
  <si>
    <t>375L</t>
  </si>
  <si>
    <t xml:space="preserve">Tip Dispensing ISTAT          </t>
  </si>
  <si>
    <t xml:space="preserve">100/Pk  </t>
  </si>
  <si>
    <t>06F2420</t>
  </si>
  <si>
    <t xml:space="preserve">Pants Scrub Blue              </t>
  </si>
  <si>
    <t xml:space="preserve">XL          </t>
  </si>
  <si>
    <t>1518XL</t>
  </si>
  <si>
    <t>1500107</t>
  </si>
  <si>
    <t xml:space="preserve">Xylocaine Plain MDV 20mL      </t>
  </si>
  <si>
    <t xml:space="preserve">1%          </t>
  </si>
  <si>
    <t xml:space="preserve">25/Pk   </t>
  </si>
  <si>
    <t>ABRAX</t>
  </si>
  <si>
    <t>63323048527</t>
  </si>
  <si>
    <t>1285653</t>
  </si>
  <si>
    <t xml:space="preserve">Sani-Cloth Prime Large        </t>
  </si>
  <si>
    <t xml:space="preserve">6x6.75      </t>
  </si>
  <si>
    <t xml:space="preserve">160/Cn  </t>
  </si>
  <si>
    <t>NICEPK</t>
  </si>
  <si>
    <t>P25372</t>
  </si>
  <si>
    <t xml:space="preserve">Sitzmarks O-Ring Marker Caps  </t>
  </si>
  <si>
    <t xml:space="preserve">10/Bx   </t>
  </si>
  <si>
    <t>8100F</t>
  </si>
  <si>
    <t xml:space="preserve">Shirt Scrub Unisex PP Disp    </t>
  </si>
  <si>
    <t xml:space="preserve">2XL Drk Blu </t>
  </si>
  <si>
    <t xml:space="preserve">5x10/Ca </t>
  </si>
  <si>
    <t>375XXL</t>
  </si>
  <si>
    <t xml:space="preserve">Preference Paper Towels       </t>
  </si>
  <si>
    <t xml:space="preserve">2-Ply Roll  </t>
  </si>
  <si>
    <t xml:space="preserve">30/Ca   </t>
  </si>
  <si>
    <t>602795</t>
  </si>
  <si>
    <t>1351987</t>
  </si>
  <si>
    <t xml:space="preserve">Trophon Chem Indicator        </t>
  </si>
  <si>
    <t xml:space="preserve">300/Bx  </t>
  </si>
  <si>
    <t>GEULDD</t>
  </si>
  <si>
    <t>E8350MB</t>
  </si>
  <si>
    <t>8791916</t>
  </si>
  <si>
    <t xml:space="preserve">Towels Professional Poly Blue </t>
  </si>
  <si>
    <t xml:space="preserve">13x19       </t>
  </si>
  <si>
    <t xml:space="preserve">500/CA  </t>
  </si>
  <si>
    <t>TIDI-E</t>
  </si>
  <si>
    <t>9810867</t>
  </si>
  <si>
    <t>1197917</t>
  </si>
  <si>
    <t xml:space="preserve">Fish Oil Softgels             </t>
  </si>
  <si>
    <t xml:space="preserve">1000Mg      </t>
  </si>
  <si>
    <t>GEMPHA</t>
  </si>
  <si>
    <t>PK-PP93101</t>
  </si>
  <si>
    <t xml:space="preserve">Drape Universal Cassette      </t>
  </si>
  <si>
    <t xml:space="preserve">36/Bx   </t>
  </si>
  <si>
    <t>890010</t>
  </si>
  <si>
    <t>3002922</t>
  </si>
  <si>
    <t xml:space="preserve">Readi-Cat II Banana Smoothie  </t>
  </si>
  <si>
    <t xml:space="preserve">450ml       </t>
  </si>
  <si>
    <t>450304</t>
  </si>
  <si>
    <t xml:space="preserve">E-Z Enema Tip Flexi-cuff      </t>
  </si>
  <si>
    <t xml:space="preserve">48/Ca   </t>
  </si>
  <si>
    <t>901201</t>
  </si>
  <si>
    <t xml:space="preserve">Marker Skin f/MRI and CT      </t>
  </si>
  <si>
    <t xml:space="preserve">15mm        </t>
  </si>
  <si>
    <t xml:space="preserve">50/Pk   </t>
  </si>
  <si>
    <t>MM3005</t>
  </si>
  <si>
    <t xml:space="preserve">Pant Scrub SMS Disposable     </t>
  </si>
  <si>
    <t xml:space="preserve">3-4XL Blue  </t>
  </si>
  <si>
    <t>66949</t>
  </si>
  <si>
    <t xml:space="preserve">Shirt Scrub Rnd Neck Blue     </t>
  </si>
  <si>
    <t xml:space="preserve">3XL Disp    </t>
  </si>
  <si>
    <t>NON27212XXXL</t>
  </si>
  <si>
    <t xml:space="preserve">Vacutainer Green 2ml          </t>
  </si>
  <si>
    <t xml:space="preserve">13x75ml     </t>
  </si>
  <si>
    <t xml:space="preserve">1000/Ca </t>
  </si>
  <si>
    <t>366664</t>
  </si>
  <si>
    <t xml:space="preserve">Shirt Scrub Unisex Pwkl Blu   </t>
  </si>
  <si>
    <t>1517M</t>
  </si>
  <si>
    <t>1131294</t>
  </si>
  <si>
    <t xml:space="preserve">Nasal Cannula Flare Tip       </t>
  </si>
  <si>
    <t>AMSINO</t>
  </si>
  <si>
    <t>AS75085</t>
  </si>
  <si>
    <t xml:space="preserve">Showa Best Glove              </t>
  </si>
  <si>
    <t xml:space="preserve">12/Pk   </t>
  </si>
  <si>
    <t>11-395-3C</t>
  </si>
  <si>
    <t>1269575</t>
  </si>
  <si>
    <t xml:space="preserve">Connector Microclave Neutral  </t>
  </si>
  <si>
    <t xml:space="preserve">Clear       </t>
  </si>
  <si>
    <t xml:space="preserve">100/Ca  </t>
  </si>
  <si>
    <t>ABBHOS</t>
  </si>
  <si>
    <t>12512-01</t>
  </si>
  <si>
    <t xml:space="preserve">Mix Crystal Light Lemon       </t>
  </si>
  <si>
    <t>591379</t>
  </si>
  <si>
    <t>2488072</t>
  </si>
  <si>
    <t>Bupivacaine HCL MDV Non Return</t>
  </si>
  <si>
    <t xml:space="preserve">0.5%        </t>
  </si>
  <si>
    <t xml:space="preserve">50mL/Vl </t>
  </si>
  <si>
    <t>00409116301</t>
  </si>
  <si>
    <t>6785962</t>
  </si>
  <si>
    <t xml:space="preserve">Aloetouch 3G PF Vinyl Glove   </t>
  </si>
  <si>
    <t xml:space="preserve">X-Small     </t>
  </si>
  <si>
    <t xml:space="preserve">100/Bx  </t>
  </si>
  <si>
    <t>MDS195173</t>
  </si>
  <si>
    <t>1249546</t>
  </si>
  <si>
    <t xml:space="preserve">Glucagon Inj Diagnostic Kit   </t>
  </si>
  <si>
    <t xml:space="preserve">1mg         </t>
  </si>
  <si>
    <t>AMEPHA</t>
  </si>
  <si>
    <t>63323059303</t>
  </si>
  <si>
    <t>1813332</t>
  </si>
  <si>
    <t xml:space="preserve">Furosemide Inj SDV Non-Return </t>
  </si>
  <si>
    <t xml:space="preserve">10mg/mL     </t>
  </si>
  <si>
    <t xml:space="preserve">2mL/Vl  </t>
  </si>
  <si>
    <t>00409610202</t>
  </si>
  <si>
    <t>6784788</t>
  </si>
  <si>
    <t>AloeTouch PF Latex Exam Gloves</t>
  </si>
  <si>
    <t xml:space="preserve">Small       </t>
  </si>
  <si>
    <t>MEDALO</t>
  </si>
  <si>
    <t>MDSX195014</t>
  </si>
  <si>
    <t>3816018</t>
  </si>
  <si>
    <t xml:space="preserve">Crescent Knee Support         </t>
  </si>
  <si>
    <t xml:space="preserve">Gray        </t>
  </si>
  <si>
    <t>CREMED</t>
  </si>
  <si>
    <t>DP92</t>
  </si>
  <si>
    <t xml:space="preserve">Coolwear Scrub Shirts         </t>
  </si>
  <si>
    <t>1517XL</t>
  </si>
  <si>
    <t xml:space="preserve">Easy Pak Medical Kit          </t>
  </si>
  <si>
    <t xml:space="preserve">Envelope    </t>
  </si>
  <si>
    <t>MS-ENV-MAILE</t>
  </si>
  <si>
    <t>9203123</t>
  </si>
  <si>
    <t xml:space="preserve">Needle Spinocan               </t>
  </si>
  <si>
    <t xml:space="preserve">22gax3-1/2" </t>
  </si>
  <si>
    <t>MCGAW</t>
  </si>
  <si>
    <t>333320</t>
  </si>
  <si>
    <t>2480724</t>
  </si>
  <si>
    <t>Dextrose Ansyr Syr Non-Retrnbl</t>
  </si>
  <si>
    <t xml:space="preserve">50%         </t>
  </si>
  <si>
    <t xml:space="preserve">50mL    </t>
  </si>
  <si>
    <t>00409751716</t>
  </si>
  <si>
    <t>5822902</t>
  </si>
  <si>
    <t>Tourniquet Disp Textrd LF Blue</t>
  </si>
  <si>
    <t xml:space="preserve">1x18in      </t>
  </si>
  <si>
    <t>ALLEG</t>
  </si>
  <si>
    <t>CH8069</t>
  </si>
  <si>
    <t xml:space="preserve">Inflator One Shot Cuff        </t>
  </si>
  <si>
    <t xml:space="preserve">12/CA   </t>
  </si>
  <si>
    <t>900405</t>
  </si>
  <si>
    <t>1013354</t>
  </si>
  <si>
    <t xml:space="preserve">All Tissue Bibs 3Ply 13x18    </t>
  </si>
  <si>
    <t xml:space="preserve">Mauve       </t>
  </si>
  <si>
    <t xml:space="preserve">500/Ca  </t>
  </si>
  <si>
    <t>918106</t>
  </si>
  <si>
    <t>1290613</t>
  </si>
  <si>
    <t xml:space="preserve">Readi-Cat 2 450ml             </t>
  </si>
  <si>
    <t xml:space="preserve">Orange      </t>
  </si>
  <si>
    <t>450104</t>
  </si>
  <si>
    <t>1026811</t>
  </si>
  <si>
    <t xml:space="preserve">Entero Vu 24%                 </t>
  </si>
  <si>
    <t xml:space="preserve">600ML       </t>
  </si>
  <si>
    <t xml:space="preserve">12/Ca   </t>
  </si>
  <si>
    <t>901407</t>
  </si>
  <si>
    <t xml:space="preserve">Fluid Transfer Set            </t>
  </si>
  <si>
    <t xml:space="preserve">20"         </t>
  </si>
  <si>
    <t>116008</t>
  </si>
  <si>
    <t>6160002</t>
  </si>
  <si>
    <t xml:space="preserve">EOVIST Single Dose Vial       </t>
  </si>
  <si>
    <t xml:space="preserve">5/Pk    </t>
  </si>
  <si>
    <t>MCKSPE</t>
  </si>
  <si>
    <t>3278959</t>
  </si>
  <si>
    <t xml:space="preserve">Scrub Pants Blue              </t>
  </si>
  <si>
    <t>1518L</t>
  </si>
  <si>
    <t>1263749</t>
  </si>
  <si>
    <t xml:space="preserve">Gammex PI Underglove Surg Grn </t>
  </si>
  <si>
    <t xml:space="preserve">Sz 8        </t>
  </si>
  <si>
    <t>20687280</t>
  </si>
  <si>
    <t>1517L</t>
  </si>
  <si>
    <t>3453230</t>
  </si>
  <si>
    <t xml:space="preserve">Epipen Junior Twin Pack       </t>
  </si>
  <si>
    <t xml:space="preserve">0.15mg      </t>
  </si>
  <si>
    <t xml:space="preserve">2/Pk    </t>
  </si>
  <si>
    <t>49502050102</t>
  </si>
  <si>
    <t xml:space="preserve">Flushable Drywipe 9 x 13      </t>
  </si>
  <si>
    <t>NATURESOFT913</t>
  </si>
  <si>
    <t>8552820</t>
  </si>
  <si>
    <t xml:space="preserve">Denture Cup W/lid Plastic     </t>
  </si>
  <si>
    <t xml:space="preserve">8OZ.        </t>
  </si>
  <si>
    <t>10X25/CA</t>
  </si>
  <si>
    <t>BUSSE</t>
  </si>
  <si>
    <t>490</t>
  </si>
  <si>
    <t>1216502</t>
  </si>
  <si>
    <t xml:space="preserve">Triple Antibiotic Ointment    </t>
  </si>
  <si>
    <t>0.5oz/Tb</t>
  </si>
  <si>
    <t>BUDPAK</t>
  </si>
  <si>
    <t>27293002401</t>
  </si>
  <si>
    <t xml:space="preserve">Deodorant ReFresh Wipes       </t>
  </si>
  <si>
    <t>SJCSTJ911</t>
  </si>
  <si>
    <t>2616675</t>
  </si>
  <si>
    <t xml:space="preserve">Scrub Pants Disposable D Blue </t>
  </si>
  <si>
    <t>380M</t>
  </si>
  <si>
    <t>1534160</t>
  </si>
  <si>
    <t xml:space="preserve">Cath Ext St Luer Va Dor       </t>
  </si>
  <si>
    <t xml:space="preserve">IV Acc      </t>
  </si>
  <si>
    <t>TRAVOL</t>
  </si>
  <si>
    <t>2N8374</t>
  </si>
  <si>
    <t>1337998</t>
  </si>
  <si>
    <t xml:space="preserve">Magnesium Citrate Solution    </t>
  </si>
  <si>
    <t xml:space="preserve">1.745g/oz   </t>
  </si>
  <si>
    <t xml:space="preserve">10oz/Bt </t>
  </si>
  <si>
    <t>APOMAJ</t>
  </si>
  <si>
    <t>701000</t>
  </si>
  <si>
    <t>1019137</t>
  </si>
  <si>
    <t xml:space="preserve">X-Ray Filing Envelope         </t>
  </si>
  <si>
    <t xml:space="preserve">14.5"X17.5" </t>
  </si>
  <si>
    <t>950220</t>
  </si>
  <si>
    <t>4431043</t>
  </si>
  <si>
    <t xml:space="preserve">Needle Spinal Short Bevel     </t>
  </si>
  <si>
    <t xml:space="preserve">22GX3.5"    </t>
  </si>
  <si>
    <t xml:space="preserve">25/Ca   </t>
  </si>
  <si>
    <t>AVAMED</t>
  </si>
  <si>
    <t>183106</t>
  </si>
  <si>
    <t>2619346</t>
  </si>
  <si>
    <t>380L</t>
  </si>
  <si>
    <t>1518M</t>
  </si>
  <si>
    <t>6150020</t>
  </si>
  <si>
    <t>Gripper Plus Sfty Needle YSite</t>
  </si>
  <si>
    <t xml:space="preserve">20gx3/4     </t>
  </si>
  <si>
    <t>21-2865-24</t>
  </si>
  <si>
    <t>THR16 MONTHLY FILL RATE LOG</t>
  </si>
  <si>
    <t>Stocking Items Only</t>
  </si>
  <si>
    <t>Year</t>
  </si>
  <si>
    <t>Month</t>
  </si>
  <si>
    <t>Total
 Fill Rate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</si>
  <si>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</si>
  <si>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</si>
  <si>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</si>
  <si>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</si>
  <si>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</si>
  <si>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</si>
  <si>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</si>
  <si>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</si>
  <si>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</si>
  <si>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</si>
  <si>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</si>
  <si>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</si>
  <si>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Status</t>
  </si>
  <si>
    <t>Manufacturers back order</t>
  </si>
  <si>
    <t>Non-stock in the primary DC - demand too low to convert</t>
  </si>
  <si>
    <t>Low impact - only 1 or 2 line impact</t>
  </si>
  <si>
    <t>Corporate non-stock - demand too low to convert</t>
  </si>
  <si>
    <t>Drop-ship only</t>
  </si>
  <si>
    <t>Discontinued</t>
  </si>
  <si>
    <t>Corporate non-stock – demand increase – Sales to convert to stock</t>
  </si>
  <si>
    <t>Count of SKU</t>
  </si>
  <si>
    <t>Row Labels</t>
  </si>
  <si>
    <t>(blank)</t>
  </si>
  <si>
    <t xml:space="preserve">Stock Status </t>
  </si>
  <si>
    <t xml:space="preserve">THR16 Item Summary Impact </t>
  </si>
  <si>
    <t>Corporate non-stock</t>
  </si>
  <si>
    <t>Non-stock in the Primary DC</t>
  </si>
  <si>
    <t>Stocked in the Primary DC</t>
  </si>
  <si>
    <t>Sum of LINES</t>
  </si>
  <si>
    <t>Monthly Demand-Grapevine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</si>
</sst>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7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NumberFormat="1" applyBorder="1"/>
    <xf numFmtId="0" fontId="0" fillId="0" borderId="0" xfId="0"/>
    <xf numFmtId="0" fontId="19" fillId="0" borderId="6" xfId="0" applyNumberFormat="1" applyFont="1" applyBorder="1"/>
    <xf numFmtId="0" fontId="19" fillId="0" borderId="3" xfId="0" applyNumberFormat="1" applyFont="1" applyBorder="1"/>
    <xf numFmtId="0" fontId="0" fillId="0" borderId="4" xfId="0" applyBorder="1"/>
    <xf numFmtId="0" fontId="0" fillId="8" borderId="6" xfId="0" applyNumberFormat="1" applyFill="1" applyBorder="1"/>
    <xf numFmtId="0" fontId="17" fillId="3" borderId="8" xfId="0" applyFont="1" applyFill="1" applyBorder="1" applyAlignment="1">
      <alignment horizontal="left" wrapText="1"/>
    </xf>
    <xf numFmtId="0" fontId="0" fillId="0" borderId="4" xfId="0" applyBorder="1" applyAlignment="1">
      <alignment horizontal="left"/>
    </xf>
    <xf numFmtId="0" fontId="18" fillId="0" borderId="7" xfId="0" applyNumberFormat="1" applyFon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18" fillId="0" borderId="11" xfId="0" applyNumberFormat="1" applyFont="1" applyBorder="1"/>
    <xf numFmtId="0" fontId="18" fillId="0" borderId="14" xfId="0" applyFont="1" applyBorder="1" applyAlignment="1">
      <alignment horizontal="left"/>
    </xf>
    <xf numFmtId="0" fontId="19" fillId="0" borderId="13" xfId="0" applyNumberFormat="1" applyFont="1" applyBorder="1"/>
    <xf numFmtId="0" fontId="19" fillId="0" borderId="16" xfId="0" applyFont="1" applyBorder="1" applyAlignment="1">
      <alignment horizontal="left"/>
    </xf>
    <xf numFmtId="0" fontId="19" fillId="0" borderId="12" xfId="0" applyNumberFormat="1" applyFont="1" applyBorder="1"/>
    <xf numFmtId="0" fontId="19" fillId="0" borderId="15" xfId="0" applyFont="1" applyBorder="1" applyAlignment="1">
      <alignment horizontal="left"/>
    </xf>
    <xf numFmtId="0" fontId="0" fillId="8" borderId="13" xfId="0" applyNumberFormat="1" applyFill="1" applyBorder="1"/>
    <xf numFmtId="0" fontId="0" fillId="8" borderId="10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</cellXfs>
  <cellStyles count="1">
    <cellStyle name="Normal" xfId="0" builtinId="0"/>
  </cellStyles>
  <dxfs count="28">
    <dxf>
      <fill>
        <patternFill patternType="solid">
          <fgColor indexed="44"/>
        </patternFill>
      </fill>
      <alignment horizontal="left" wrapText="1"/>
    </dxf>
    <dxf>
      <fill>
        <patternFill patternType="solid">
          <fgColor indexed="44"/>
        </patternFill>
      </fill>
      <alignment horizontal="left" wrapText="1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0"/>
        </patternFill>
      </fill>
    </dxf>
    <dxf>
      <font>
        <b/>
      </font>
    </dxf>
    <dxf>
      <font>
        <sz val="10"/>
      </font>
    </dxf>
    <dxf>
      <font>
        <name val="Calibri"/>
        <scheme val="minor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0.90352348993288589</c:v>
                </c:pt>
                <c:pt idx="1">
                  <c:v>0.93168880455407954</c:v>
                </c:pt>
                <c:pt idx="2">
                  <c:v>0.91343042071197411</c:v>
                </c:pt>
                <c:pt idx="3">
                  <c:v>0.92203742203742189</c:v>
                </c:pt>
                <c:pt idx="4">
                  <c:v>0.92657004830917888</c:v>
                </c:pt>
                <c:pt idx="5">
                  <c:v>0.92563903950426019</c:v>
                </c:pt>
                <c:pt idx="6">
                  <c:v>0.93512511584800739</c:v>
                </c:pt>
                <c:pt idx="7">
                  <c:v>0.93929359823399561</c:v>
                </c:pt>
                <c:pt idx="8">
                  <c:v>0.94377162629757771</c:v>
                </c:pt>
                <c:pt idx="9">
                  <c:v>0.93516699410609039</c:v>
                </c:pt>
                <c:pt idx="10">
                  <c:v>0.93694581280788181</c:v>
                </c:pt>
                <c:pt idx="11">
                  <c:v>0.93444227005870839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12-46D5-B114-100E2AED853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0.95818505338078297</c:v>
                </c:pt>
                <c:pt idx="1">
                  <c:v>0.96558505408062922</c:v>
                </c:pt>
                <c:pt idx="2">
                  <c:v>0.96495726495726497</c:v>
                </c:pt>
                <c:pt idx="3">
                  <c:v>0.96308360477741584</c:v>
                </c:pt>
                <c:pt idx="4">
                  <c:v>0.9686868686868686</c:v>
                </c:pt>
                <c:pt idx="5">
                  <c:v>0.97154471544715448</c:v>
                </c:pt>
                <c:pt idx="6">
                  <c:v>0.97487922705314001</c:v>
                </c:pt>
                <c:pt idx="7">
                  <c:v>0.9804147465437788</c:v>
                </c:pt>
                <c:pt idx="8">
                  <c:v>0.97497765862377117</c:v>
                </c:pt>
                <c:pt idx="9">
                  <c:v>0.98960498960498966</c:v>
                </c:pt>
                <c:pt idx="10">
                  <c:v>0.97940267765190525</c:v>
                </c:pt>
                <c:pt idx="11">
                  <c:v>0.97448979591836737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12-46D5-B114-100E2AED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0559616"/>
        <c:axId val="-1370553632"/>
      </c:lineChart>
      <c:catAx>
        <c:axId val="-137055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-1370553632"/>
        <c:crosses val="autoZero"/>
        <c:auto val="1"/>
        <c:lblAlgn val="ctr"/>
        <c:lblOffset val="100"/>
        <c:noMultiLvlLbl val="1"/>
      </c:catAx>
      <c:valAx>
        <c:axId val="-137055363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-137055961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0.87775061124694376</c:v>
                </c:pt>
                <c:pt idx="1">
                  <c:v>0.8927272727272727</c:v>
                </c:pt>
                <c:pt idx="2">
                  <c:v>0.89108129439621153</c:v>
                </c:pt>
                <c:pt idx="3">
                  <c:v>0.89325276938569986</c:v>
                </c:pt>
                <c:pt idx="4">
                  <c:v>0.90386427898209232</c:v>
                </c:pt>
                <c:pt idx="5">
                  <c:v>0.88191881918819193</c:v>
                </c:pt>
                <c:pt idx="6">
                  <c:v>0.9065588499550763</c:v>
                </c:pt>
                <c:pt idx="7">
                  <c:v>0.90435706695005313</c:v>
                </c:pt>
                <c:pt idx="8">
                  <c:v>0.91068447412353914</c:v>
                </c:pt>
                <c:pt idx="9">
                  <c:v>0.9058039961941009</c:v>
                </c:pt>
                <c:pt idx="10">
                  <c:v>0.9039923954372624</c:v>
                </c:pt>
                <c:pt idx="11">
                  <c:v>0.90607210626185963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5B-401B-A8EF-07383CE7C0B8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0.93317033414832939</c:v>
                </c:pt>
                <c:pt idx="1">
                  <c:v>0.92636363636363639</c:v>
                </c:pt>
                <c:pt idx="2">
                  <c:v>0.9431728492501974</c:v>
                </c:pt>
                <c:pt idx="3">
                  <c:v>0.93454179254783487</c:v>
                </c:pt>
                <c:pt idx="4">
                  <c:v>0.94627709707822805</c:v>
                </c:pt>
                <c:pt idx="5">
                  <c:v>0.92693726937269372</c:v>
                </c:pt>
                <c:pt idx="6">
                  <c:v>0.9460916442048517</c:v>
                </c:pt>
                <c:pt idx="7">
                  <c:v>0.94473963868225297</c:v>
                </c:pt>
                <c:pt idx="8">
                  <c:v>0.94156928213689484</c:v>
                </c:pt>
                <c:pt idx="9">
                  <c:v>0.9590865842055184</c:v>
                </c:pt>
                <c:pt idx="10">
                  <c:v>0.94581749049429642</c:v>
                </c:pt>
                <c:pt idx="11">
                  <c:v>0.9459203036053131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95B-401B-A8EF-07383CE7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0558528"/>
        <c:axId val="-1370557984"/>
      </c:lineChart>
      <c:catAx>
        <c:axId val="-137055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-1370557984"/>
        <c:crosses val="autoZero"/>
        <c:auto val="1"/>
        <c:lblAlgn val="ctr"/>
        <c:lblOffset val="100"/>
        <c:noMultiLvlLbl val="1"/>
      </c:catAx>
      <c:valAx>
        <c:axId val="-1370557984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-1370558528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93.409326851855" createdVersion="5" refreshedVersion="5" minRefreshableVersion="3" recordCount="79" xr:uid="{00000000-000A-0000-FFFF-FFFF21000000}">
  <cacheSource type="worksheet">
    <worksheetSource ref="A2:N81" sheet="Item Detail"/>
  </cacheSource>
  <cacheFields count="20">
    <cacheField name="SKU" numFmtId="0">
      <sharedItems containsBlank="1" containsMixedTypes="1" containsNumber="1" containsInteger="1" minValue="1113394" maxValue="1113394"/>
    </cacheField>
    <cacheField name="DESCRIPTION" numFmtId="0">
      <sharedItems containsBlank="1"/>
    </cacheField>
    <cacheField name="STRENGTH" numFmtId="0">
      <sharedItems containsBlank="1"/>
    </cacheField>
    <cacheField name="SIZE" numFmtId="0">
      <sharedItems containsBlank="1"/>
    </cacheField>
    <cacheField name="SUP" numFmtId="0">
      <sharedItems containsBlank="1"/>
    </cacheField>
    <cacheField name="SUPNO" numFmtId="0">
      <sharedItems containsBlank="1"/>
    </cacheField>
    <cacheField name="LINES" numFmtId="0">
      <sharedItems containsString="0" containsBlank="1" containsNumber="1" containsInteger="1" minValue="1" maxValue="4"/>
    </cacheField>
    <cacheField name="QTY" numFmtId="0">
      <sharedItems containsString="0" containsBlank="1" containsNumber="1" containsInteger="1" minValue="1" maxValue="22"/>
    </cacheField>
    <cacheField name="Back_x000a_order%" numFmtId="0">
      <sharedItems containsString="0" containsBlank="1" containsNumber="1" containsInteger="1" minValue="0" maxValue="1"/>
    </cacheField>
    <cacheField name="Cross_x000a_Ship%" numFmtId="0">
      <sharedItems containsString="0" containsBlank="1" containsNumber="1" containsInteger="1" minValue="0" maxValue="1"/>
    </cacheField>
    <cacheField name="NSI%" numFmtId="0">
      <sharedItems containsString="0" containsBlank="1" containsNumber="1" containsInteger="1" minValue="0" maxValue="1"/>
    </cacheField>
    <cacheField name="Drop_x000a_Ship%" numFmtId="0">
      <sharedItems containsString="0" containsBlank="1" containsNumber="1" containsInteger="1" minValue="0" maxValue="1"/>
    </cacheField>
    <cacheField name="Product Class" numFmtId="0">
      <sharedItems containsBlank="1"/>
    </cacheField>
    <cacheField name="Avail Code" numFmtId="0">
      <sharedItems containsBlank="1"/>
    </cacheField>
    <cacheField name="Purchase Code" numFmtId="0">
      <sharedItems containsBlank="1"/>
    </cacheField>
    <cacheField name="Location Type" numFmtId="0">
      <sharedItems containsBlank="1"/>
    </cacheField>
    <cacheField name="Class Code" numFmtId="0">
      <sharedItems containsBlank="1"/>
    </cacheField>
    <cacheField name="FirstOfStocking Flag Grapevine" numFmtId="0">
      <sharedItems containsBlank="1"/>
    </cacheField>
    <cacheField name="Status" numFmtId="0">
      <sharedItems containsBlank="1" count="8">
        <s v="Discontinued"/>
        <s v="Manufacturers back order"/>
        <s v="Corporate non-stock – demand increase – Sales to convert to stock"/>
        <s v="Non-stock in the primary DC - demand too low to convert"/>
        <s v="Low impact - only 1 or 2 line impact"/>
        <s v="Corporate non-stock - demand too low to convert"/>
        <s v="Drop-ship only"/>
        <m/>
      </sharedItems>
    </cacheField>
    <cacheField name="Monthly Demand-Jax" numFmtId="0">
      <sharedItems containsString="0" containsBlank="1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s v="9870244"/>
    <s v="Saline Syringe Fill           "/>
    <s v="10mL        "/>
    <s v="30/Pk   "/>
    <s v="BD"/>
    <s v="306500"/>
    <n v="4"/>
    <n v="22"/>
    <n v="0"/>
    <n v="1"/>
    <n v="0"/>
    <n v="0"/>
    <s v="M10"/>
    <s v="D"/>
    <s v="Blank"/>
    <s v="  "/>
    <s v="DP"/>
    <s v="N"/>
    <x v="0"/>
    <m/>
  </r>
  <r>
    <s v="1046989"/>
    <s v="Sodium Chloride INJ SDV 50ml  "/>
    <s v="0.9%        "/>
    <s v="25/Bx   "/>
    <s v="PFIZNJ"/>
    <s v="00409488850"/>
    <n v="3"/>
    <n v="3"/>
    <n v="1"/>
    <n v="0"/>
    <n v="0"/>
    <n v="0"/>
    <s v="G10"/>
    <s v="R"/>
    <s v="Blank"/>
    <s v="  "/>
    <s v="RE"/>
    <s v="Y"/>
    <x v="1"/>
    <m/>
  </r>
  <r>
    <s v="9870313"/>
    <s v="Spinal Needles                "/>
    <s v="22gx3-1/2&quot;  "/>
    <s v="25/Bx   "/>
    <s v="BD"/>
    <s v="405181"/>
    <n v="3"/>
    <n v="5"/>
    <n v="1"/>
    <n v="0"/>
    <n v="0"/>
    <n v="0"/>
    <s v="M10"/>
    <s v=" "/>
    <s v="Blank"/>
    <s v="  "/>
    <s v="DP"/>
    <s v="Y"/>
    <x v="1"/>
    <m/>
  </r>
  <r>
    <s v="1268963"/>
    <s v="Earplugs E-A-R Skull Screws   "/>
    <s v="Vinyl Cord  "/>
    <s v="120/Pk  "/>
    <s v="FISHER"/>
    <s v="191501567"/>
    <n v="3"/>
    <n v="12"/>
    <n v="0"/>
    <n v="0"/>
    <n v="0"/>
    <n v="1"/>
    <s v="M85"/>
    <s v=" "/>
    <s v="D"/>
    <s v="  "/>
    <s v="DP"/>
    <s v="N"/>
    <x v="2"/>
    <n v="5"/>
  </r>
  <r>
    <n v="1113394"/>
    <s v="Creatinine Cartridge          "/>
    <s v="            "/>
    <s v="25/Bx   "/>
    <s v="ABBCON"/>
    <s v="03P8425"/>
    <n v="3"/>
    <n v="8"/>
    <n v="0"/>
    <n v="1"/>
    <n v="0"/>
    <n v="0"/>
    <s v="M10"/>
    <s v=" "/>
    <s v="Blank"/>
    <s v="RI"/>
    <s v="  "/>
    <s v="Y"/>
    <x v="1"/>
    <m/>
  </r>
  <r>
    <s v="8300034"/>
    <s v="Scrub Pant Unisex Drawstring  "/>
    <s v="Dk Blue XL  "/>
    <s v="10/Bg   "/>
    <s v="TECHST"/>
    <s v="SC700XL"/>
    <n v="2"/>
    <n v="17"/>
    <n v="0"/>
    <n v="1"/>
    <n v="0"/>
    <n v="0"/>
    <s v="M10"/>
    <s v=" "/>
    <s v="Blank"/>
    <s v="  "/>
    <s v="  "/>
    <s v="N"/>
    <x v="3"/>
    <m/>
  </r>
  <r>
    <s v="1048688"/>
    <s v="Sodium Chlor Inj SDV 20ml PF  "/>
    <s v="0.9%        "/>
    <s v="25/Bx   "/>
    <s v="PFIZNJ"/>
    <s v="00409488820"/>
    <n v="2"/>
    <n v="9"/>
    <n v="1"/>
    <n v="0"/>
    <n v="0"/>
    <n v="0"/>
    <s v="G10"/>
    <s v=" "/>
    <s v="Blank"/>
    <s v="  "/>
    <s v="RE"/>
    <s v="Y"/>
    <x v="1"/>
    <m/>
  </r>
  <r>
    <s v="1012248"/>
    <s v="Aquaflex Ultrasound Gel       "/>
    <s v="Pads        "/>
    <s v="6/Bx    "/>
    <s v="PARKER"/>
    <s v="04-02"/>
    <n v="2"/>
    <n v="3"/>
    <n v="1"/>
    <n v="0"/>
    <n v="0"/>
    <n v="0"/>
    <s v="M90"/>
    <s v=" "/>
    <s v="Blank"/>
    <s v="  "/>
    <s v="  "/>
    <s v="Y"/>
    <x v="4"/>
    <m/>
  </r>
  <r>
    <s v="1297303"/>
    <s v="Cannula Nasal Airlife Cushion "/>
    <s v="            "/>
    <s v="50/Ca   "/>
    <s v="VYAIRE"/>
    <s v="SFT2600"/>
    <n v="2"/>
    <n v="2"/>
    <n v="0"/>
    <n v="0"/>
    <n v="1"/>
    <n v="0"/>
    <s v="M86"/>
    <s v=" "/>
    <s v="L"/>
    <s v="  "/>
    <s v="DP"/>
    <s v="N"/>
    <x v="5"/>
    <m/>
  </r>
  <r>
    <s v="6850116"/>
    <s v="Gammex PF SYN PI White        "/>
    <s v="SZ 8        "/>
    <s v="50Pr/Bx "/>
    <s v="ANSELL"/>
    <s v="20685780"/>
    <n v="2"/>
    <n v="2"/>
    <n v="0"/>
    <n v="1"/>
    <n v="0"/>
    <n v="0"/>
    <s v="M10"/>
    <s v=" "/>
    <s v="Blank"/>
    <s v="  "/>
    <s v="  "/>
    <s v="Y"/>
    <x v="4"/>
    <m/>
  </r>
  <r>
    <s v="1290612"/>
    <s v="Readi-Cat 2  Mochaccino       "/>
    <s v="            "/>
    <s v="24/Ca   "/>
    <s v="EZ"/>
    <s v="450307"/>
    <n v="2"/>
    <n v="4"/>
    <n v="0"/>
    <n v="1"/>
    <n v="0"/>
    <n v="0"/>
    <s v="M10"/>
    <s v=" "/>
    <s v="Blank"/>
    <s v="  "/>
    <s v="RE"/>
    <s v="Y"/>
    <x v="4"/>
    <m/>
  </r>
  <r>
    <s v="1293871"/>
    <s v="Levsin Inj 1ml amp            "/>
    <s v="0.5mg/ml    "/>
    <s v="5/Bx    "/>
    <s v="DEY"/>
    <s v="00037900105"/>
    <n v="2"/>
    <n v="5"/>
    <n v="1"/>
    <n v="0"/>
    <n v="0"/>
    <n v="0"/>
    <s v="M10"/>
    <s v=" "/>
    <s v="Blank"/>
    <s v="  "/>
    <s v="RX"/>
    <s v="Y"/>
    <x v="4"/>
    <m/>
  </r>
  <r>
    <s v="1133178"/>
    <s v="HSG Procedure Tray 5Fr        "/>
    <s v="            "/>
    <s v="10/Ca   "/>
    <s v="CONE"/>
    <s v="944706-CO"/>
    <n v="2"/>
    <n v="3"/>
    <n v="0"/>
    <n v="0"/>
    <n v="1"/>
    <n v="0"/>
    <s v="M86"/>
    <s v=" "/>
    <s v="L"/>
    <s v="  "/>
    <s v="DP"/>
    <s v="N"/>
    <x v="5"/>
    <m/>
  </r>
  <r>
    <s v="8406282"/>
    <s v="Holder Blood Sampler Saf-T    "/>
    <s v="            "/>
    <s v="50/Bx   "/>
    <s v="SIMPOR"/>
    <s v="96000"/>
    <n v="2"/>
    <n v="5"/>
    <n v="0"/>
    <n v="1"/>
    <n v="0"/>
    <n v="0"/>
    <s v="M10"/>
    <s v=" "/>
    <s v="Blank"/>
    <s v="  "/>
    <s v="DP"/>
    <s v="Y"/>
    <x v="4"/>
    <m/>
  </r>
  <r>
    <s v="9870825"/>
    <s v="Catheter Nexiva Diffusics IV  "/>
    <s v="20gx1.25&quot;   "/>
    <s v="20/Bx   "/>
    <s v="BD"/>
    <s v="383593"/>
    <n v="2"/>
    <n v="2"/>
    <n v="0"/>
    <n v="1"/>
    <n v="0"/>
    <n v="0"/>
    <s v="M10"/>
    <s v=" "/>
    <s v="Blank"/>
    <s v="  "/>
    <s v="DP"/>
    <s v="N"/>
    <x v="3"/>
    <m/>
  </r>
  <r>
    <s v="4390144"/>
    <s v="PremierPro Glove St Nitrile   "/>
    <s v="Medium      "/>
    <s v="50Pr/Bx "/>
    <s v="S2SGLO"/>
    <s v="5083"/>
    <n v="1"/>
    <n v="3"/>
    <n v="0"/>
    <n v="1"/>
    <n v="0"/>
    <n v="0"/>
    <s v="M10"/>
    <s v=" "/>
    <s v="Blank"/>
    <s v="  "/>
    <s v="  "/>
    <s v="Y"/>
    <x v="4"/>
    <m/>
  </r>
  <r>
    <s v="1259352"/>
    <s v="Glasses Prism MRI             "/>
    <s v="            "/>
    <s v="Ea      "/>
    <s v="ALIMED"/>
    <s v="935454"/>
    <n v="1"/>
    <n v="1"/>
    <n v="0"/>
    <n v="0"/>
    <n v="1"/>
    <n v="0"/>
    <s v="M86"/>
    <s v=" "/>
    <s v="L"/>
    <s v="  "/>
    <s v="  "/>
    <s v="N"/>
    <x v="5"/>
    <m/>
  </r>
  <r>
    <s v="2770827"/>
    <s v="Alprazolam Tablets            "/>
    <s v="0.25MG      "/>
    <s v="100/Bt  "/>
    <s v="CARDGN"/>
    <s v="4026647"/>
    <n v="1"/>
    <n v="1"/>
    <n v="0"/>
    <n v="1"/>
    <n v="0"/>
    <n v="0"/>
    <s v="G10"/>
    <s v=" "/>
    <s v="Blank"/>
    <s v="  "/>
    <s v="4 "/>
    <s v="N"/>
    <x v="3"/>
    <m/>
  </r>
  <r>
    <s v="7285124"/>
    <s v="EZM Super XL Empty Enema Kit  "/>
    <s v="W/reten cuff"/>
    <s v="24/Ca   "/>
    <s v="EZ"/>
    <s v="901203"/>
    <n v="1"/>
    <n v="1"/>
    <n v="0"/>
    <n v="1"/>
    <n v="0"/>
    <n v="0"/>
    <s v="M90"/>
    <s v=" "/>
    <s v="Blank"/>
    <s v="  "/>
    <s v="DU"/>
    <s v="N"/>
    <x v="3"/>
    <m/>
  </r>
  <r>
    <s v="4997552"/>
    <s v="Lysol Citrus Sanit Wipes/110  "/>
    <s v="            "/>
    <s v="Ea      "/>
    <s v="ODEPOT"/>
    <s v="406019"/>
    <n v="1"/>
    <n v="5"/>
    <n v="0"/>
    <n v="0"/>
    <n v="0"/>
    <n v="1"/>
    <s v="D32"/>
    <s v=" "/>
    <s v="D"/>
    <s v="  "/>
    <s v="  "/>
    <s v="N"/>
    <x v="6"/>
    <m/>
  </r>
  <r>
    <s v="2480687"/>
    <s v="Diphenhydramine IJ SDV NR     "/>
    <s v="50mg/ml     "/>
    <s v="1ml/Vl  "/>
    <s v="GIVREP"/>
    <s v="63323066401"/>
    <n v="1"/>
    <n v="2"/>
    <n v="0"/>
    <n v="1"/>
    <n v="0"/>
    <n v="0"/>
    <s v="G95"/>
    <s v="R"/>
    <s v="Blank"/>
    <s v="  "/>
    <s v="RX"/>
    <s v="Y"/>
    <x v="1"/>
    <m/>
  </r>
  <r>
    <s v="2617123"/>
    <s v="Shirt Scrub Unisex Dark Blue  "/>
    <s v="Medium      "/>
    <s v="10/Bg   "/>
    <s v="DUKAL"/>
    <s v="375M"/>
    <n v="1"/>
    <n v="16"/>
    <n v="1"/>
    <n v="0"/>
    <n v="0"/>
    <n v="0"/>
    <s v="M90"/>
    <s v=" "/>
    <s v="Blank"/>
    <s v="  "/>
    <s v="  "/>
    <s v="N"/>
    <x v="3"/>
    <m/>
  </r>
  <r>
    <s v="2615940"/>
    <s v="Shirt Scrub Unisex Dark Blue  "/>
    <s v="Large       "/>
    <s v="10/Bg   "/>
    <s v="DUKAL"/>
    <s v="375L"/>
    <n v="1"/>
    <n v="6"/>
    <n v="1"/>
    <n v="0"/>
    <n v="0"/>
    <n v="0"/>
    <s v="M90"/>
    <s v=" "/>
    <s v="Blank"/>
    <s v="  "/>
    <s v="  "/>
    <s v="N"/>
    <x v="3"/>
    <m/>
  </r>
  <r>
    <s v="1297274"/>
    <s v="Tip Dispensing ISTAT          "/>
    <s v="            "/>
    <s v="100/Pk  "/>
    <s v="ABBCON"/>
    <s v="06F2420"/>
    <n v="1"/>
    <n v="2"/>
    <n v="0"/>
    <n v="0"/>
    <n v="0"/>
    <n v="1"/>
    <s v="M85"/>
    <s v=" "/>
    <s v="D"/>
    <s v="  "/>
    <s v="  "/>
    <s v="N"/>
    <x v="6"/>
    <m/>
  </r>
  <r>
    <s v="2712850"/>
    <s v="Pants Scrub Blue              "/>
    <s v="XL          "/>
    <s v="50/Ca   "/>
    <s v="MARS"/>
    <s v="1518XL"/>
    <n v="1"/>
    <n v="1"/>
    <n v="0"/>
    <n v="0"/>
    <n v="1"/>
    <n v="0"/>
    <s v="M86"/>
    <s v=" "/>
    <s v="L"/>
    <s v="  "/>
    <s v="  "/>
    <s v="N"/>
    <x v="5"/>
    <m/>
  </r>
  <r>
    <s v="1500107"/>
    <s v="Xylocaine Plain MDV 20mL      "/>
    <s v="1%          "/>
    <s v="25/Pk   "/>
    <s v="ABRAX"/>
    <s v="63323048527"/>
    <n v="1"/>
    <n v="2"/>
    <n v="1"/>
    <n v="0"/>
    <n v="0"/>
    <n v="0"/>
    <s v="M10"/>
    <s v="R"/>
    <s v="Blank"/>
    <s v="  "/>
    <s v="RX"/>
    <s v="Y"/>
    <x v="4"/>
    <m/>
  </r>
  <r>
    <s v="1285653"/>
    <s v="Sani-Cloth Prime Large        "/>
    <s v="6x6.75      "/>
    <s v="160/Cn  "/>
    <s v="NICEPK"/>
    <s v="P25372"/>
    <n v="1"/>
    <n v="4"/>
    <n v="0"/>
    <n v="1"/>
    <n v="0"/>
    <n v="0"/>
    <s v="M10"/>
    <s v=" "/>
    <s v="Blank"/>
    <s v="  "/>
    <s v="  "/>
    <s v="Y"/>
    <x v="4"/>
    <m/>
  </r>
  <r>
    <s v="1298777"/>
    <s v="Sitzmarks O-Ring Marker Caps  "/>
    <s v="            "/>
    <s v="10/Bx   "/>
    <s v="KONSYL"/>
    <s v="8100F"/>
    <n v="1"/>
    <n v="1"/>
    <n v="0"/>
    <n v="0"/>
    <n v="1"/>
    <n v="0"/>
    <s v="M86"/>
    <s v=" "/>
    <s v="L"/>
    <s v="  "/>
    <s v="DP"/>
    <s v="N"/>
    <x v="5"/>
    <m/>
  </r>
  <r>
    <s v="1216835"/>
    <s v="Shirt Scrub Unisex PP Disp    "/>
    <s v="2XL Drk Blu "/>
    <s v="5x10/Ca "/>
    <s v="DUKAL"/>
    <s v="375XXL"/>
    <n v="1"/>
    <n v="2"/>
    <n v="0"/>
    <n v="0"/>
    <n v="1"/>
    <n v="0"/>
    <s v="M86"/>
    <s v=" "/>
    <s v="L"/>
    <s v="  "/>
    <s v="  "/>
    <s v="N"/>
    <x v="5"/>
    <m/>
  </r>
  <r>
    <s v="1113558"/>
    <s v="Preference Paper Towels       "/>
    <s v="2-Ply Roll  "/>
    <s v="30/Ca   "/>
    <s v="ODEPOT"/>
    <s v="602795"/>
    <n v="1"/>
    <n v="2"/>
    <n v="0"/>
    <n v="0"/>
    <n v="0"/>
    <n v="1"/>
    <s v="D32"/>
    <s v=" "/>
    <s v="D"/>
    <s v="  "/>
    <s v="  "/>
    <s v="N"/>
    <x v="6"/>
    <m/>
  </r>
  <r>
    <s v="1351987"/>
    <s v="Trophon Chem Indicator        "/>
    <s v="            "/>
    <s v="300/Bx  "/>
    <s v="GEULDD"/>
    <s v="E8350MB"/>
    <n v="1"/>
    <n v="1"/>
    <n v="1"/>
    <n v="0"/>
    <n v="0"/>
    <n v="0"/>
    <s v="M10"/>
    <s v=" "/>
    <s v="Blank"/>
    <s v="  "/>
    <s v="  "/>
    <s v="N"/>
    <x v="3"/>
    <m/>
  </r>
  <r>
    <s v="8791916"/>
    <s v="Towels Professional Poly Blue "/>
    <s v="13x19       "/>
    <s v="500/CA  "/>
    <s v="TIDI-E"/>
    <s v="9810867"/>
    <n v="1"/>
    <n v="1"/>
    <n v="0"/>
    <n v="1"/>
    <n v="0"/>
    <n v="0"/>
    <s v="M80"/>
    <s v=" "/>
    <s v="Blank"/>
    <s v="  "/>
    <s v="DU"/>
    <s v="Y"/>
    <x v="4"/>
    <m/>
  </r>
  <r>
    <s v="1197917"/>
    <s v="Fish Oil Softgels             "/>
    <s v="1000Mg      "/>
    <s v="100/Bt  "/>
    <s v="GEMPHA"/>
    <s v="PK-PP93101"/>
    <n v="1"/>
    <n v="1"/>
    <n v="0"/>
    <n v="1"/>
    <n v="0"/>
    <n v="0"/>
    <s v="G10"/>
    <s v=" "/>
    <s v="Blank"/>
    <s v="  "/>
    <s v="OC"/>
    <s v="N"/>
    <x v="3"/>
    <m/>
  </r>
  <r>
    <s v="8065094"/>
    <s v="Drape Universal Cassette      "/>
    <s v="            "/>
    <s v="36/Bx   "/>
    <s v="ISOLY"/>
    <s v="890010"/>
    <n v="1"/>
    <n v="1"/>
    <n v="0"/>
    <n v="0"/>
    <n v="1"/>
    <n v="0"/>
    <s v="M86"/>
    <s v=" "/>
    <s v="L"/>
    <s v="  "/>
    <s v="  "/>
    <s v="N"/>
    <x v="5"/>
    <m/>
  </r>
  <r>
    <s v="3002922"/>
    <s v="Readi-Cat II Banana Smoothie  "/>
    <s v="450ml       "/>
    <s v="24/Ca   "/>
    <s v="EZ"/>
    <s v="450304"/>
    <n v="1"/>
    <n v="2"/>
    <n v="0"/>
    <n v="1"/>
    <n v="0"/>
    <n v="0"/>
    <s v="M90"/>
    <s v=" "/>
    <s v="Blank"/>
    <s v="  "/>
    <s v="RE"/>
    <s v="Y"/>
    <x v="4"/>
    <m/>
  </r>
  <r>
    <s v="7287929"/>
    <s v="E-Z Enema Tip Flexi-cuff      "/>
    <s v="            "/>
    <s v="48/Ca   "/>
    <s v="EZ"/>
    <s v="901201"/>
    <n v="1"/>
    <n v="1"/>
    <n v="0"/>
    <n v="0"/>
    <n v="1"/>
    <n v="0"/>
    <s v="M86"/>
    <s v=" "/>
    <s v="L"/>
    <s v="  "/>
    <s v="DU"/>
    <s v="N"/>
    <x v="5"/>
    <m/>
  </r>
  <r>
    <s v="1356811"/>
    <s v="Marker Skin f/MRI and CT      "/>
    <s v="15mm        "/>
    <s v="50/Pk   "/>
    <s v="PREDYN"/>
    <s v="MM3005"/>
    <n v="1"/>
    <n v="2"/>
    <n v="0"/>
    <n v="0"/>
    <n v="0"/>
    <n v="1"/>
    <s v="M85"/>
    <s v=" "/>
    <s v="D"/>
    <s v="  "/>
    <s v="DP"/>
    <s v="N"/>
    <x v="5"/>
    <m/>
  </r>
  <r>
    <s v="1310582"/>
    <s v="Pant Scrub SMS Disposable     "/>
    <s v="3-4XL Blue  "/>
    <s v="30/Ca   "/>
    <s v="GREBAY"/>
    <s v="66949"/>
    <n v="1"/>
    <n v="2"/>
    <n v="0"/>
    <n v="0"/>
    <n v="0"/>
    <n v="1"/>
    <s v="M85"/>
    <s v=" "/>
    <s v="D"/>
    <s v="  "/>
    <s v="  "/>
    <s v="N"/>
    <x v="5"/>
    <m/>
  </r>
  <r>
    <s v="8310924"/>
    <s v="Shirt Scrub Rnd Neck Blue     "/>
    <s v="3XL Disp    "/>
    <s v="30/Ca   "/>
    <s v="MEDLIN"/>
    <s v="NON27212XXXL"/>
    <n v="1"/>
    <n v="2"/>
    <n v="0"/>
    <n v="0"/>
    <n v="0"/>
    <n v="1"/>
    <s v="M85"/>
    <s v=" "/>
    <s v="D"/>
    <s v="  "/>
    <s v="DU"/>
    <s v="N"/>
    <x v="5"/>
    <m/>
  </r>
  <r>
    <s v="1088605"/>
    <s v="Vacutainer Green 2ml          "/>
    <s v="13x75ml     "/>
    <s v="1000/Ca "/>
    <s v="BD"/>
    <s v="366664"/>
    <n v="1"/>
    <n v="1"/>
    <n v="0"/>
    <n v="0"/>
    <n v="1"/>
    <n v="0"/>
    <s v="M86"/>
    <s v=" "/>
    <s v="L"/>
    <s v="  "/>
    <s v="DP"/>
    <s v="N"/>
    <x v="5"/>
    <m/>
  </r>
  <r>
    <s v="6735812"/>
    <s v="Shirt Scrub Unisex Pwkl Blu   "/>
    <s v="Medium      "/>
    <s v="50/Ca   "/>
    <s v="MARS"/>
    <s v="1517M"/>
    <n v="1"/>
    <n v="1"/>
    <n v="0"/>
    <n v="0"/>
    <n v="1"/>
    <n v="0"/>
    <s v="M86"/>
    <s v=" "/>
    <s v="L"/>
    <s v="  "/>
    <s v="  "/>
    <s v="N"/>
    <x v="5"/>
    <m/>
  </r>
  <r>
    <s v="1131294"/>
    <s v="Nasal Cannula Flare Tip       "/>
    <s v="            "/>
    <s v="50/Ca   "/>
    <s v="AMSINO"/>
    <s v="AS75085"/>
    <n v="1"/>
    <n v="2"/>
    <n v="0"/>
    <n v="1"/>
    <n v="0"/>
    <n v="0"/>
    <s v="M80"/>
    <s v=" "/>
    <s v="Blank"/>
    <s v="  "/>
    <s v="  "/>
    <s v="N"/>
    <x v="3"/>
    <m/>
  </r>
  <r>
    <s v="1242483"/>
    <s v="Showa Best Glove              "/>
    <s v="            "/>
    <s v="12/Pk   "/>
    <s v="FISHER"/>
    <s v="11-395-3C"/>
    <n v="1"/>
    <n v="1"/>
    <n v="0"/>
    <n v="0"/>
    <n v="0"/>
    <n v="1"/>
    <s v="M85"/>
    <s v=" "/>
    <s v="D"/>
    <s v="  "/>
    <s v="  "/>
    <s v="N"/>
    <x v="5"/>
    <m/>
  </r>
  <r>
    <s v="1269575"/>
    <s v="Connector Microclave Neutral  "/>
    <s v="Clear       "/>
    <s v="100/Ca  "/>
    <s v="ABBHOS"/>
    <s v="12512-01"/>
    <n v="1"/>
    <n v="4"/>
    <n v="1"/>
    <n v="0"/>
    <n v="0"/>
    <n v="0"/>
    <s v="M10"/>
    <s v=" "/>
    <s v="Blank"/>
    <s v="  "/>
    <s v="  "/>
    <s v="N"/>
    <x v="3"/>
    <m/>
  </r>
  <r>
    <s v="9049709"/>
    <s v="Mix Crystal Light Lemon       "/>
    <s v="            "/>
    <s v="Ea      "/>
    <s v="ODEPOT"/>
    <s v="591379"/>
    <n v="1"/>
    <n v="1"/>
    <n v="0"/>
    <n v="0"/>
    <n v="0"/>
    <n v="1"/>
    <s v="D33"/>
    <s v=" "/>
    <s v="D"/>
    <s v="  "/>
    <s v="  "/>
    <s v="N"/>
    <x v="6"/>
    <m/>
  </r>
  <r>
    <s v="2488072"/>
    <s v="Bupivacaine HCL MDV Non Return"/>
    <s v="0.5%        "/>
    <s v="50mL/Vl "/>
    <s v="GIVREP"/>
    <s v="00409116301"/>
    <n v="1"/>
    <n v="2"/>
    <n v="1"/>
    <n v="0"/>
    <n v="0"/>
    <n v="0"/>
    <s v="G95"/>
    <s v="R"/>
    <s v="Blank"/>
    <s v="  "/>
    <s v="RX"/>
    <s v="Y"/>
    <x v="1"/>
    <m/>
  </r>
  <r>
    <s v="6785962"/>
    <s v="Aloetouch 3G PF Vinyl Glove   "/>
    <s v="X-Small     "/>
    <s v="100/Bx  "/>
    <s v="MEDLIN"/>
    <s v="MDS195173"/>
    <n v="1"/>
    <n v="1"/>
    <n v="0"/>
    <n v="1"/>
    <n v="0"/>
    <n v="0"/>
    <s v="M10"/>
    <s v=" "/>
    <s v="Blank"/>
    <s v="  "/>
    <s v="DU"/>
    <s v="N"/>
    <x v="3"/>
    <m/>
  </r>
  <r>
    <s v="1249546"/>
    <s v="Glucagon Inj Diagnostic Kit   "/>
    <s v="1mg         "/>
    <s v="Ea      "/>
    <s v="AMEPHA"/>
    <s v="63323059303"/>
    <n v="1"/>
    <n v="4"/>
    <n v="1"/>
    <n v="0"/>
    <n v="0"/>
    <n v="0"/>
    <s v="G10"/>
    <s v=" "/>
    <s v="Blank"/>
    <s v="  "/>
    <s v="RX"/>
    <s v="Y"/>
    <x v="4"/>
    <m/>
  </r>
  <r>
    <s v="1813332"/>
    <s v="Furosemide Inj SDV Non-Return "/>
    <s v="10mg/mL     "/>
    <s v="2mL/Vl  "/>
    <s v="GIVREP"/>
    <s v="00409610202"/>
    <n v="1"/>
    <n v="3"/>
    <n v="1"/>
    <n v="0"/>
    <n v="0"/>
    <n v="0"/>
    <s v="G95"/>
    <s v="R"/>
    <s v="Blank"/>
    <s v="  "/>
    <s v="RX"/>
    <s v="Y"/>
    <x v="1"/>
    <m/>
  </r>
  <r>
    <s v="6784788"/>
    <s v="AloeTouch PF Latex Exam Gloves"/>
    <s v="Small       "/>
    <s v="100/Bx  "/>
    <s v="MEDALO"/>
    <s v="MDSX195014"/>
    <n v="1"/>
    <n v="2"/>
    <n v="0"/>
    <n v="1"/>
    <n v="0"/>
    <n v="0"/>
    <s v="D10"/>
    <s v=" "/>
    <s v="Blank"/>
    <s v="  "/>
    <s v="  "/>
    <s v="Y"/>
    <x v="4"/>
    <m/>
  </r>
  <r>
    <s v="3816018"/>
    <s v="Crescent Knee Support         "/>
    <s v="Gray        "/>
    <s v="Ea      "/>
    <s v="CREMED"/>
    <s v="DP92"/>
    <n v="1"/>
    <n v="1"/>
    <n v="0"/>
    <n v="1"/>
    <n v="0"/>
    <n v="0"/>
    <s v="D10"/>
    <s v=" "/>
    <s v="Blank"/>
    <s v="  "/>
    <s v="  "/>
    <s v="N"/>
    <x v="3"/>
    <m/>
  </r>
  <r>
    <s v="8017297"/>
    <s v="Coolwear Scrub Shirts         "/>
    <s v="XL          "/>
    <s v="50/Ca   "/>
    <s v="MARS"/>
    <s v="1517XL"/>
    <n v="1"/>
    <n v="1"/>
    <n v="0"/>
    <n v="0"/>
    <n v="1"/>
    <n v="0"/>
    <s v="M86"/>
    <s v=" "/>
    <s v="L"/>
    <s v="  "/>
    <s v="  "/>
    <s v="N"/>
    <x v="5"/>
    <m/>
  </r>
  <r>
    <s v="5700319"/>
    <s v="Easy Pak Medical Kit          "/>
    <s v="Envelope    "/>
    <s v="Ea      "/>
    <s v="MEDSFE"/>
    <s v="MS-ENV-MAILE"/>
    <n v="1"/>
    <n v="1"/>
    <n v="0"/>
    <n v="0"/>
    <n v="0"/>
    <n v="1"/>
    <s v="M85"/>
    <s v=" "/>
    <s v="D"/>
    <s v="  "/>
    <s v="  "/>
    <s v="N"/>
    <x v="5"/>
    <m/>
  </r>
  <r>
    <s v="9203123"/>
    <s v="Needle Spinocan               "/>
    <s v="22gax3-1/2&quot; "/>
    <s v="50/Ca   "/>
    <s v="MCGAW"/>
    <s v="333320"/>
    <n v="1"/>
    <n v="2"/>
    <n v="0"/>
    <n v="1"/>
    <n v="0"/>
    <n v="0"/>
    <s v="M90"/>
    <s v=" "/>
    <s v="Blank"/>
    <s v="  "/>
    <s v="DP"/>
    <s v="Y"/>
    <x v="1"/>
    <m/>
  </r>
  <r>
    <s v="2480724"/>
    <s v="Dextrose Ansyr Syr Non-Retrnbl"/>
    <s v="50%         "/>
    <s v="50mL    "/>
    <s v="GIVREP"/>
    <s v="00409751716"/>
    <n v="1"/>
    <n v="1"/>
    <n v="1"/>
    <n v="0"/>
    <n v="0"/>
    <n v="0"/>
    <s v="G95"/>
    <s v="R"/>
    <s v="Blank"/>
    <s v="  "/>
    <s v="RX"/>
    <s v="Y"/>
    <x v="1"/>
    <m/>
  </r>
  <r>
    <s v="5822902"/>
    <s v="Tourniquet Disp Textrd LF Blue"/>
    <s v="1x18in      "/>
    <s v="100/Bx  "/>
    <s v="ALLEG"/>
    <s v="CH8069"/>
    <n v="1"/>
    <n v="1"/>
    <n v="0"/>
    <n v="1"/>
    <n v="0"/>
    <n v="0"/>
    <s v="M10"/>
    <s v=" "/>
    <s v="Blank"/>
    <s v="  "/>
    <s v="  "/>
    <s v="N"/>
    <x v="3"/>
    <m/>
  </r>
  <r>
    <s v="8897114"/>
    <s v="Inflator One Shot Cuff        "/>
    <s v="            "/>
    <s v="12/CA   "/>
    <s v="EZ"/>
    <s v="900405"/>
    <n v="1"/>
    <n v="1"/>
    <n v="0"/>
    <n v="0"/>
    <n v="1"/>
    <n v="0"/>
    <s v="M86"/>
    <s v=" "/>
    <s v="L"/>
    <s v="  "/>
    <s v="DP"/>
    <s v="N"/>
    <x v="5"/>
    <m/>
  </r>
  <r>
    <s v="1013354"/>
    <s v="All Tissue Bibs 3Ply 13x18    "/>
    <s v="Mauve       "/>
    <s v="500/Ca  "/>
    <s v="TIDI-E"/>
    <s v="918106"/>
    <n v="1"/>
    <n v="4"/>
    <n v="0"/>
    <n v="1"/>
    <n v="0"/>
    <n v="0"/>
    <s v="D10"/>
    <s v=" "/>
    <s v="Blank"/>
    <s v="  "/>
    <s v="DU"/>
    <s v="N"/>
    <x v="3"/>
    <m/>
  </r>
  <r>
    <s v="1290613"/>
    <s v="Readi-Cat 2 450ml             "/>
    <s v="Orange      "/>
    <s v="24/Ca   "/>
    <s v="EZ"/>
    <s v="450104"/>
    <n v="1"/>
    <n v="1"/>
    <n v="1"/>
    <n v="0"/>
    <n v="0"/>
    <n v="0"/>
    <s v="M10"/>
    <s v=" "/>
    <s v="Blank"/>
    <s v="  "/>
    <s v="RE"/>
    <s v="Y"/>
    <x v="4"/>
    <m/>
  </r>
  <r>
    <s v="1026811"/>
    <s v="Entero Vu 24%                 "/>
    <s v="600ML       "/>
    <s v="12/Ca   "/>
    <s v="EZ"/>
    <s v="901407"/>
    <n v="1"/>
    <n v="1"/>
    <n v="0"/>
    <n v="1"/>
    <n v="0"/>
    <n v="0"/>
    <s v="M10"/>
    <s v=" "/>
    <s v="Blank"/>
    <s v="  "/>
    <s v="RE"/>
    <s v="N"/>
    <x v="3"/>
    <m/>
  </r>
  <r>
    <s v="1209365"/>
    <s v="Fluid Transfer Set            "/>
    <s v="20&quot;         "/>
    <s v="100/Ca  "/>
    <s v="SOURON"/>
    <s v="116008"/>
    <n v="1"/>
    <n v="1"/>
    <n v="0"/>
    <n v="0"/>
    <n v="0"/>
    <n v="1"/>
    <s v="M85"/>
    <s v=" "/>
    <s v="D"/>
    <s v="  "/>
    <s v="DP"/>
    <s v="N"/>
    <x v="5"/>
    <m/>
  </r>
  <r>
    <s v="6160002"/>
    <s v="EOVIST Single Dose Vial       "/>
    <s v="10mL        "/>
    <s v="5/Pk    "/>
    <s v="MCKSPE"/>
    <s v="3278959"/>
    <n v="1"/>
    <n v="1"/>
    <n v="0"/>
    <n v="1"/>
    <n v="0"/>
    <n v="0"/>
    <s v="M10"/>
    <s v=" "/>
    <s v="Blank"/>
    <s v="  "/>
    <s v="RE"/>
    <s v="N"/>
    <x v="3"/>
    <m/>
  </r>
  <r>
    <s v="1746960"/>
    <s v="Scrub Pants Blue              "/>
    <s v="Large       "/>
    <s v="50/Ca   "/>
    <s v="MARS"/>
    <s v="1518L"/>
    <n v="1"/>
    <n v="1"/>
    <n v="0"/>
    <n v="0"/>
    <n v="1"/>
    <n v="0"/>
    <s v="M86"/>
    <s v=" "/>
    <s v="L"/>
    <s v="  "/>
    <s v="  "/>
    <s v="N"/>
    <x v="5"/>
    <m/>
  </r>
  <r>
    <s v="1263749"/>
    <s v="Gammex PI Underglove Surg Grn "/>
    <s v="Sz 8        "/>
    <s v="50Pr/Bx "/>
    <s v="ANSELL"/>
    <s v="20687280"/>
    <n v="1"/>
    <n v="1"/>
    <n v="0"/>
    <n v="1"/>
    <n v="0"/>
    <n v="0"/>
    <s v="M10"/>
    <s v=" "/>
    <s v="Blank"/>
    <s v="  "/>
    <s v="  "/>
    <s v="N"/>
    <x v="3"/>
    <m/>
  </r>
  <r>
    <s v="1743783"/>
    <s v="Shirt Scrub Unisex Pwkl Blu   "/>
    <s v="Large       "/>
    <s v="50/Ca   "/>
    <s v="MARS"/>
    <s v="1517L"/>
    <n v="1"/>
    <n v="1"/>
    <n v="0"/>
    <n v="0"/>
    <n v="1"/>
    <n v="0"/>
    <s v="M86"/>
    <s v=" "/>
    <s v="L"/>
    <s v="  "/>
    <s v="  "/>
    <s v="N"/>
    <x v="5"/>
    <m/>
  </r>
  <r>
    <s v="3453230"/>
    <s v="Epipen Junior Twin Pack       "/>
    <s v="0.15mg      "/>
    <s v="2/Pk    "/>
    <s v="DEY"/>
    <s v="49502050102"/>
    <n v="1"/>
    <n v="1"/>
    <n v="1"/>
    <n v="0"/>
    <n v="0"/>
    <n v="0"/>
    <s v="M20"/>
    <s v="R"/>
    <s v="Blank"/>
    <s v="  "/>
    <s v="RX"/>
    <s v="Y"/>
    <x v="4"/>
    <m/>
  </r>
  <r>
    <s v="4995939"/>
    <s v="Flushable Drywipe 9 x 13      "/>
    <s v="            "/>
    <s v="500/Ca  "/>
    <s v="MEDLIN"/>
    <s v="NATURESOFT913"/>
    <n v="1"/>
    <n v="1"/>
    <n v="0"/>
    <n v="0"/>
    <n v="1"/>
    <n v="0"/>
    <s v="M86"/>
    <s v=" "/>
    <s v="L"/>
    <s v="  "/>
    <s v="  "/>
    <s v="N"/>
    <x v="5"/>
    <m/>
  </r>
  <r>
    <s v="8552820"/>
    <s v="Denture Cup W/lid Plastic     "/>
    <s v="8OZ.        "/>
    <s v="10X25/CA"/>
    <s v="BUSSE"/>
    <s v="490"/>
    <n v="1"/>
    <n v="1"/>
    <n v="0"/>
    <n v="1"/>
    <n v="0"/>
    <n v="0"/>
    <s v="M90"/>
    <s v=" "/>
    <s v="Blank"/>
    <s v="  "/>
    <s v="  "/>
    <s v="N"/>
    <x v="3"/>
    <m/>
  </r>
  <r>
    <s v="1216502"/>
    <s v="Triple Antibiotic Ointment    "/>
    <s v="            "/>
    <s v="0.5oz/Tb"/>
    <s v="BUDPAK"/>
    <s v="27293002401"/>
    <n v="1"/>
    <n v="1"/>
    <n v="1"/>
    <n v="0"/>
    <n v="0"/>
    <n v="0"/>
    <s v="G10"/>
    <s v="U"/>
    <s v="Blank"/>
    <s v="  "/>
    <s v="DU"/>
    <s v="Y"/>
    <x v="4"/>
    <m/>
  </r>
  <r>
    <s v="1212031"/>
    <s v="Deodorant ReFresh Wipes       "/>
    <s v="            "/>
    <s v="500/Ca  "/>
    <s v="MEDLIN"/>
    <s v="SJCSTJ911"/>
    <n v="1"/>
    <n v="1"/>
    <n v="0"/>
    <n v="0"/>
    <n v="0"/>
    <n v="1"/>
    <s v="M85"/>
    <s v=" "/>
    <s v="D"/>
    <s v="  "/>
    <s v="  "/>
    <s v="N"/>
    <x v="5"/>
    <m/>
  </r>
  <r>
    <s v="2616675"/>
    <s v="Scrub Pants Disposable D Blue "/>
    <s v="Medium      "/>
    <s v="10/Bg   "/>
    <s v="DUKAL"/>
    <s v="380M"/>
    <n v="1"/>
    <n v="20"/>
    <n v="0"/>
    <n v="1"/>
    <n v="0"/>
    <n v="0"/>
    <s v="M90"/>
    <s v=" "/>
    <s v="Blank"/>
    <s v="  "/>
    <s v="  "/>
    <s v="N"/>
    <x v="3"/>
    <m/>
  </r>
  <r>
    <s v="1534160"/>
    <s v="Cath Ext St Luer Va Dor       "/>
    <s v="IV Acc      "/>
    <s v="Ea      "/>
    <s v="TRAVOL"/>
    <s v="2N8374"/>
    <n v="1"/>
    <n v="10"/>
    <n v="0"/>
    <n v="1"/>
    <n v="0"/>
    <n v="0"/>
    <s v="M10"/>
    <s v=" "/>
    <s v="Blank"/>
    <s v="  "/>
    <s v="DP"/>
    <s v="Y"/>
    <x v="4"/>
    <m/>
  </r>
  <r>
    <s v="1337998"/>
    <s v="Magnesium Citrate Solution    "/>
    <s v="1.745g/oz   "/>
    <s v="10oz/Bt "/>
    <s v="APOMAJ"/>
    <s v="701000"/>
    <n v="1"/>
    <n v="10"/>
    <n v="0"/>
    <n v="1"/>
    <n v="0"/>
    <n v="0"/>
    <s v="G10"/>
    <s v=" "/>
    <s v="Blank"/>
    <s v="  "/>
    <s v="OC"/>
    <s v="Y"/>
    <x v="4"/>
    <m/>
  </r>
  <r>
    <s v="1019137"/>
    <s v="X-Ray Filing Envelope         "/>
    <s v="14.5&quot;X17.5&quot; "/>
    <s v="500/Ca  "/>
    <s v="TIDI-E"/>
    <s v="950220"/>
    <n v="1"/>
    <n v="2"/>
    <n v="0"/>
    <n v="1"/>
    <n v="0"/>
    <n v="0"/>
    <s v="M10"/>
    <s v=" "/>
    <s v="Blank"/>
    <s v="  "/>
    <s v="DU"/>
    <s v="N"/>
    <x v="3"/>
    <m/>
  </r>
  <r>
    <s v="4431043"/>
    <s v="Needle Spinal Short Bevel     "/>
    <s v="22GX3.5&quot;    "/>
    <s v="25/Ca   "/>
    <s v="AVAMED"/>
    <s v="183106"/>
    <n v="1"/>
    <n v="2"/>
    <n v="1"/>
    <n v="0"/>
    <n v="0"/>
    <n v="0"/>
    <s v="M10"/>
    <s v=" "/>
    <s v="Blank"/>
    <s v="  "/>
    <s v="DP"/>
    <s v="N"/>
    <x v="3"/>
    <m/>
  </r>
  <r>
    <s v="2619346"/>
    <s v="Scrub Pants Disposable D Blue "/>
    <s v="Large       "/>
    <s v="10/Bg   "/>
    <s v="DUKAL"/>
    <s v="380L"/>
    <n v="1"/>
    <n v="10"/>
    <n v="0"/>
    <n v="1"/>
    <n v="0"/>
    <n v="0"/>
    <s v="M90"/>
    <s v=" "/>
    <s v="Blank"/>
    <s v="  "/>
    <s v="  "/>
    <s v="N"/>
    <x v="3"/>
    <m/>
  </r>
  <r>
    <s v="1746961"/>
    <s v="Scrub Pants Blue              "/>
    <s v="Medium      "/>
    <s v="50/Ca   "/>
    <s v="MARS"/>
    <s v="1518M"/>
    <n v="1"/>
    <n v="1"/>
    <n v="0"/>
    <n v="0"/>
    <n v="1"/>
    <n v="0"/>
    <s v="M86"/>
    <s v=" "/>
    <s v="L"/>
    <s v="  "/>
    <s v="  "/>
    <s v="N"/>
    <x v="5"/>
    <m/>
  </r>
  <r>
    <s v="6150020"/>
    <s v="Gripper Plus Sfty Needle YSite"/>
    <s v="20gx3/4     "/>
    <s v="Ea      "/>
    <s v="SIMPOR"/>
    <s v="21-2865-24"/>
    <n v="1"/>
    <n v="3"/>
    <n v="0"/>
    <n v="1"/>
    <n v="0"/>
    <n v="0"/>
    <s v="M10"/>
    <s v=" "/>
    <s v="Blank"/>
    <s v="  "/>
    <s v="DP"/>
    <s v="N"/>
    <x v="3"/>
    <m/>
  </r>
  <r>
    <m/>
    <m/>
    <m/>
    <m/>
    <m/>
    <m/>
    <m/>
    <m/>
    <m/>
    <m/>
    <m/>
    <m/>
    <m/>
    <m/>
    <m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2:D11" firstHeaderRow="0" firstDataRow="1" firstDataCol="1"/>
  <pivotFields count="20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5"/>
        <item x="2"/>
        <item x="6"/>
        <item x="0"/>
        <item x="3"/>
        <item x="1"/>
        <item x="4"/>
        <item x="7"/>
        <item t="default"/>
      </items>
    </pivotField>
    <pivotField showAll="0"/>
  </pivotFields>
  <rowFields count="1">
    <field x="1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8">
    <format dxfId="27">
      <pivotArea type="all" dataOnly="0" outline="0" fieldPosition="0"/>
    </format>
    <format dxfId="26">
      <pivotArea dataOnly="0" labelOnly="1" fieldPosition="0">
        <references count="1">
          <reference field="18" count="0"/>
        </references>
      </pivotArea>
    </format>
    <format dxfId="25">
      <pivotArea collapsedLevelsAreSubtotals="1" fieldPosition="0">
        <references count="1">
          <reference field="18" count="7">
            <x v="0"/>
            <x v="1"/>
            <x v="2"/>
            <x v="3"/>
            <x v="4"/>
            <x v="5"/>
            <x v="6"/>
          </reference>
        </references>
      </pivotArea>
    </format>
    <format dxfId="24">
      <pivotArea field="18" type="button" dataOnly="0" labelOnly="1" outline="0" axis="axisRow" fieldPosition="0"/>
    </format>
    <format dxfId="23">
      <pivotArea dataOnly="0" labelOnly="1" fieldPosition="0">
        <references count="1">
          <reference field="18" count="7">
            <x v="0"/>
            <x v="1"/>
            <x v="2"/>
            <x v="3"/>
            <x v="4"/>
            <x v="5"/>
            <x v="6"/>
          </reference>
        </references>
      </pivotArea>
    </format>
    <format dxfId="22">
      <pivotArea field="18" type="button" dataOnly="0" labelOnly="1" outline="0" axis="axisRow" fieldPosition="0"/>
    </format>
    <format dxfId="21">
      <pivotArea field="18" type="button" dataOnly="0" labelOnly="1" outline="0" axis="axisRow" fieldPosition="0"/>
    </format>
    <format dxfId="20">
      <pivotArea field="18" type="button" dataOnly="0" labelOnly="1" outline="0" axis="axisRow" fieldPosition="0"/>
    </format>
    <format dxfId="19">
      <pivotArea dataOnly="0" grandRow="1" fieldPosition="0"/>
    </format>
    <format dxfId="18">
      <pivotArea collapsedLevelsAreSubtotals="1" fieldPosition="0">
        <references count="1">
          <reference field="18" count="1">
            <x v="0"/>
          </reference>
        </references>
      </pivotArea>
    </format>
    <format dxfId="17">
      <pivotArea dataOnly="0" labelOnly="1" fieldPosition="0">
        <references count="1">
          <reference field="18" count="1">
            <x v="0"/>
          </reference>
        </references>
      </pivotArea>
    </format>
    <format dxfId="16">
      <pivotArea collapsedLevelsAreSubtotals="1" fieldPosition="0">
        <references count="1">
          <reference field="18" count="1">
            <x v="6"/>
          </reference>
        </references>
      </pivotArea>
    </format>
    <format dxfId="15">
      <pivotArea dataOnly="0" labelOnly="1" fieldPosition="0">
        <references count="1">
          <reference field="18" count="1">
            <x v="6"/>
          </reference>
        </references>
      </pivotArea>
    </format>
    <format dxfId="14">
      <pivotArea collapsedLevelsAreSubtotals="1" fieldPosition="0">
        <references count="1">
          <reference field="18" count="1">
            <x v="4"/>
          </reference>
        </references>
      </pivotArea>
    </format>
    <format dxfId="13">
      <pivotArea dataOnly="0" labelOnly="1" fieldPosition="0">
        <references count="1">
          <reference field="18" count="1">
            <x v="4"/>
          </reference>
        </references>
      </pivotArea>
    </format>
    <format dxfId="12">
      <pivotArea collapsedLevelsAreSubtotals="1" fieldPosition="0">
        <references count="1">
          <reference field="18" count="1">
            <x v="1"/>
          </reference>
        </references>
      </pivotArea>
    </format>
    <format dxfId="11">
      <pivotArea dataOnly="0" labelOnly="1" fieldPosition="0">
        <references count="1">
          <reference field="18" count="1">
            <x v="1"/>
          </reference>
        </references>
      </pivotArea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18" type="button" dataOnly="0" labelOnly="1" outline="0" axis="axisRow" fieldPosition="0"/>
    </format>
    <format dxfId="7">
      <pivotArea dataOnly="0" labelOnly="1" fieldPosition="0">
        <references count="1">
          <reference field="18" count="0"/>
        </references>
      </pivotArea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4">
      <pivotArea dataOnly="0" labelOnly="1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3">
      <pivotArea collapsedLevelsAreSubtotals="1" fieldPosition="0">
        <references count="1">
          <reference field="18" count="2">
            <x v="5"/>
            <x v="6"/>
          </reference>
        </references>
      </pivotArea>
    </format>
    <format dxfId="2">
      <pivotArea dataOnly="0" labelOnly="1" fieldPosition="0">
        <references count="1">
          <reference field="18" count="2">
            <x v="5"/>
            <x v="6"/>
          </reference>
        </references>
      </pivotArea>
    </format>
    <format dxfId="1">
      <pivotArea field="18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workbookViewId="0">
      <selection sqref="A1:J4"/>
    </sheetView>
  </sheetViews>
  <sheetFormatPr defaultRowHeight="14.4" x14ac:dyDescent="0.3"/>
  <sheetData>
    <row r="1" spans="1:10" x14ac:dyDescent="0.3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57" t="s">
        <v>11</v>
      </c>
      <c r="B3" s="56"/>
      <c r="C3" s="6">
        <v>1054</v>
      </c>
      <c r="D3" s="6">
        <v>955</v>
      </c>
      <c r="E3" s="5">
        <v>0.90607210626185963</v>
      </c>
      <c r="F3" s="6">
        <v>42</v>
      </c>
      <c r="G3" s="5">
        <v>0.9459203036053131</v>
      </c>
      <c r="H3" s="6">
        <v>25</v>
      </c>
      <c r="I3" s="6">
        <v>18</v>
      </c>
      <c r="J3" s="6">
        <v>14</v>
      </c>
    </row>
    <row r="4" spans="1:10" x14ac:dyDescent="0.3">
      <c r="A4" s="57" t="s">
        <v>12</v>
      </c>
      <c r="B4" s="57"/>
      <c r="C4" s="56"/>
      <c r="D4" s="56"/>
      <c r="E4" s="5">
        <v>0.93643263757115747</v>
      </c>
      <c r="F4" s="3"/>
      <c r="G4" s="5">
        <v>0.97628083491461104</v>
      </c>
      <c r="H4" s="57"/>
      <c r="I4" s="56"/>
      <c r="J4" s="3"/>
    </row>
    <row r="5" spans="1:10" x14ac:dyDescent="0.3">
      <c r="A5" s="7" t="s">
        <v>13</v>
      </c>
      <c r="B5" s="7" t="s">
        <v>14</v>
      </c>
      <c r="C5" s="8">
        <v>71</v>
      </c>
      <c r="D5" s="8">
        <v>69</v>
      </c>
      <c r="E5" s="4">
        <v>0.971830985915493</v>
      </c>
      <c r="F5" s="8">
        <v>1</v>
      </c>
      <c r="G5" s="4">
        <v>0.9859154929577465</v>
      </c>
      <c r="H5" s="8">
        <v>0</v>
      </c>
      <c r="I5" s="8">
        <v>1</v>
      </c>
      <c r="J5" s="8">
        <v>0</v>
      </c>
    </row>
    <row r="6" spans="1:10" x14ac:dyDescent="0.3">
      <c r="A6" s="7" t="s">
        <v>15</v>
      </c>
      <c r="B6" s="7" t="s">
        <v>16</v>
      </c>
      <c r="C6" s="8">
        <v>57</v>
      </c>
      <c r="D6" s="8">
        <v>47</v>
      </c>
      <c r="E6" s="4">
        <v>0.82456140350877194</v>
      </c>
      <c r="F6" s="8">
        <v>6</v>
      </c>
      <c r="G6" s="4">
        <v>0.92982456140350878</v>
      </c>
      <c r="H6" s="8">
        <v>1</v>
      </c>
      <c r="I6" s="8">
        <v>2</v>
      </c>
      <c r="J6" s="8">
        <v>1</v>
      </c>
    </row>
    <row r="7" spans="1:10" x14ac:dyDescent="0.3">
      <c r="A7" s="7" t="s">
        <v>17</v>
      </c>
      <c r="B7" s="7" t="s">
        <v>18</v>
      </c>
      <c r="C7" s="8">
        <v>53</v>
      </c>
      <c r="D7" s="8">
        <v>47</v>
      </c>
      <c r="E7" s="4">
        <v>0.8867924528301887</v>
      </c>
      <c r="F7" s="8">
        <v>5</v>
      </c>
      <c r="G7" s="4">
        <v>0.98113207547169812</v>
      </c>
      <c r="H7" s="8">
        <v>1</v>
      </c>
      <c r="I7" s="8">
        <v>0</v>
      </c>
      <c r="J7" s="8">
        <v>0</v>
      </c>
    </row>
    <row r="8" spans="1:10" x14ac:dyDescent="0.3">
      <c r="A8" s="7" t="s">
        <v>19</v>
      </c>
      <c r="B8" s="7" t="s">
        <v>20</v>
      </c>
      <c r="C8" s="8">
        <v>52</v>
      </c>
      <c r="D8" s="8">
        <v>46</v>
      </c>
      <c r="E8" s="4">
        <v>0.88461538461538458</v>
      </c>
      <c r="F8" s="8">
        <v>2</v>
      </c>
      <c r="G8" s="4">
        <v>0.92307692307692302</v>
      </c>
      <c r="H8" s="8">
        <v>2</v>
      </c>
      <c r="I8" s="8">
        <v>1</v>
      </c>
      <c r="J8" s="8">
        <v>1</v>
      </c>
    </row>
    <row r="9" spans="1:10" x14ac:dyDescent="0.3">
      <c r="A9" s="7" t="s">
        <v>21</v>
      </c>
      <c r="B9" s="7" t="s">
        <v>22</v>
      </c>
      <c r="C9" s="8">
        <v>51</v>
      </c>
      <c r="D9" s="8">
        <v>49</v>
      </c>
      <c r="E9" s="4">
        <v>0.96078431372549022</v>
      </c>
      <c r="F9" s="8">
        <v>2</v>
      </c>
      <c r="G9" s="4">
        <v>1</v>
      </c>
      <c r="H9" s="8">
        <v>0</v>
      </c>
      <c r="I9" s="8">
        <v>0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49</v>
      </c>
      <c r="D10" s="8">
        <v>45</v>
      </c>
      <c r="E10" s="4">
        <v>0.91836734693877564</v>
      </c>
      <c r="F10" s="8">
        <v>1</v>
      </c>
      <c r="G10" s="4">
        <v>0.93877551020408168</v>
      </c>
      <c r="H10" s="8">
        <v>0</v>
      </c>
      <c r="I10" s="8">
        <v>3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48</v>
      </c>
      <c r="D11" s="8">
        <v>46</v>
      </c>
      <c r="E11" s="4">
        <v>0.95833333333333348</v>
      </c>
      <c r="F11" s="8">
        <v>2</v>
      </c>
      <c r="G11" s="4">
        <v>1</v>
      </c>
      <c r="H11" s="8">
        <v>0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47</v>
      </c>
      <c r="D12" s="8">
        <v>42</v>
      </c>
      <c r="E12" s="4">
        <v>0.8936170212765957</v>
      </c>
      <c r="F12" s="8">
        <v>1</v>
      </c>
      <c r="G12" s="4">
        <v>0.91489361702127647</v>
      </c>
      <c r="H12" s="8">
        <v>2</v>
      </c>
      <c r="I12" s="8">
        <v>0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44</v>
      </c>
      <c r="D13" s="8">
        <v>37</v>
      </c>
      <c r="E13" s="4">
        <v>0.84090909090909094</v>
      </c>
      <c r="F13" s="8">
        <v>0</v>
      </c>
      <c r="G13" s="4">
        <v>0.84090909090909094</v>
      </c>
      <c r="H13" s="8">
        <v>1</v>
      </c>
      <c r="I13" s="8">
        <v>6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40</v>
      </c>
      <c r="D14" s="8">
        <v>37</v>
      </c>
      <c r="E14" s="4">
        <v>0.92500000000000004</v>
      </c>
      <c r="F14" s="8">
        <v>0</v>
      </c>
      <c r="G14" s="4">
        <v>0.92500000000000004</v>
      </c>
      <c r="H14" s="8">
        <v>3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34</v>
      </c>
      <c r="D15" s="8">
        <v>34</v>
      </c>
      <c r="E15" s="4">
        <v>1</v>
      </c>
      <c r="F15" s="8">
        <v>0</v>
      </c>
      <c r="G15" s="4">
        <v>1</v>
      </c>
      <c r="H15" s="8">
        <v>0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34</v>
      </c>
      <c r="D16" s="8">
        <v>33</v>
      </c>
      <c r="E16" s="4">
        <v>0.97058823529411764</v>
      </c>
      <c r="F16" s="8">
        <v>0</v>
      </c>
      <c r="G16" s="4">
        <v>0.97058823529411764</v>
      </c>
      <c r="H16" s="8">
        <v>1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32</v>
      </c>
      <c r="D17" s="8">
        <v>27</v>
      </c>
      <c r="E17" s="4">
        <v>0.84375</v>
      </c>
      <c r="F17" s="8">
        <v>2</v>
      </c>
      <c r="G17" s="4">
        <v>0.90625</v>
      </c>
      <c r="H17" s="8">
        <v>2</v>
      </c>
      <c r="I17" s="8">
        <v>0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32</v>
      </c>
      <c r="D18" s="8">
        <v>29</v>
      </c>
      <c r="E18" s="4">
        <v>0.90625</v>
      </c>
      <c r="F18" s="8">
        <v>2</v>
      </c>
      <c r="G18" s="4">
        <v>0.96875</v>
      </c>
      <c r="H18" s="8">
        <v>0</v>
      </c>
      <c r="I18" s="8">
        <v>1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30</v>
      </c>
      <c r="D19" s="8">
        <v>28</v>
      </c>
      <c r="E19" s="4">
        <v>0.93333333333333324</v>
      </c>
      <c r="F19" s="8">
        <v>2</v>
      </c>
      <c r="G19" s="4">
        <v>1</v>
      </c>
      <c r="H19" s="8">
        <v>0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29</v>
      </c>
      <c r="D20" s="8">
        <v>29</v>
      </c>
      <c r="E20" s="4">
        <v>1</v>
      </c>
      <c r="F20" s="8">
        <v>0</v>
      </c>
      <c r="G20" s="4">
        <v>1</v>
      </c>
      <c r="H20" s="8">
        <v>0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27</v>
      </c>
      <c r="D21" s="8">
        <v>27</v>
      </c>
      <c r="E21" s="4">
        <v>1</v>
      </c>
      <c r="F21" s="8">
        <v>0</v>
      </c>
      <c r="G21" s="4">
        <v>1</v>
      </c>
      <c r="H21" s="8">
        <v>0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25</v>
      </c>
      <c r="D22" s="8">
        <v>23</v>
      </c>
      <c r="E22" s="4">
        <v>0.92</v>
      </c>
      <c r="F22" s="8">
        <v>2</v>
      </c>
      <c r="G22" s="4">
        <v>1</v>
      </c>
      <c r="H22" s="8">
        <v>0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23</v>
      </c>
      <c r="D23" s="8">
        <v>18</v>
      </c>
      <c r="E23" s="4">
        <v>0.78260869565217395</v>
      </c>
      <c r="F23" s="8">
        <v>3</v>
      </c>
      <c r="G23" s="4">
        <v>0.91304347826086951</v>
      </c>
      <c r="H23" s="8">
        <v>1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22</v>
      </c>
      <c r="D24" s="8">
        <v>14</v>
      </c>
      <c r="E24" s="4">
        <v>0.63636363636363635</v>
      </c>
      <c r="F24" s="8">
        <v>2</v>
      </c>
      <c r="G24" s="4">
        <v>0.72727272727272729</v>
      </c>
      <c r="H24" s="8">
        <v>4</v>
      </c>
      <c r="I24" s="8">
        <v>0</v>
      </c>
      <c r="J24" s="8">
        <v>2</v>
      </c>
    </row>
    <row r="25" spans="1:10" x14ac:dyDescent="0.3">
      <c r="A25" s="7" t="s">
        <v>53</v>
      </c>
      <c r="B25" s="7" t="s">
        <v>54</v>
      </c>
      <c r="C25" s="8">
        <v>22</v>
      </c>
      <c r="D25" s="8">
        <v>20</v>
      </c>
      <c r="E25" s="4">
        <v>0.90909090909090906</v>
      </c>
      <c r="F25" s="8">
        <v>1</v>
      </c>
      <c r="G25" s="4">
        <v>0.95454545454545459</v>
      </c>
      <c r="H25" s="8">
        <v>1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22</v>
      </c>
      <c r="D26" s="8">
        <v>22</v>
      </c>
      <c r="E26" s="4">
        <v>1</v>
      </c>
      <c r="F26" s="8">
        <v>0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21</v>
      </c>
      <c r="D27" s="8">
        <v>18</v>
      </c>
      <c r="E27" s="4">
        <v>0.8571428571428571</v>
      </c>
      <c r="F27" s="8">
        <v>1</v>
      </c>
      <c r="G27" s="4">
        <v>0.90476190476190477</v>
      </c>
      <c r="H27" s="8">
        <v>2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20</v>
      </c>
      <c r="D28" s="8">
        <v>20</v>
      </c>
      <c r="E28" s="4">
        <v>1</v>
      </c>
      <c r="F28" s="8">
        <v>0</v>
      </c>
      <c r="G28" s="4">
        <v>1</v>
      </c>
      <c r="H28" s="8">
        <v>0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19</v>
      </c>
      <c r="D29" s="8">
        <v>16</v>
      </c>
      <c r="E29" s="4">
        <v>0.84210526315789469</v>
      </c>
      <c r="F29" s="8">
        <v>3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19</v>
      </c>
      <c r="D30" s="8">
        <v>19</v>
      </c>
      <c r="E30" s="4">
        <v>1</v>
      </c>
      <c r="F30" s="8">
        <v>0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18</v>
      </c>
      <c r="D31" s="8">
        <v>16</v>
      </c>
      <c r="E31" s="4">
        <v>0.88888888888888884</v>
      </c>
      <c r="F31" s="8">
        <v>2</v>
      </c>
      <c r="G31" s="4">
        <v>1</v>
      </c>
      <c r="H31" s="8">
        <v>0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14</v>
      </c>
      <c r="D32" s="8">
        <v>10</v>
      </c>
      <c r="E32" s="4">
        <v>0.7142857142857143</v>
      </c>
      <c r="F32" s="8">
        <v>0</v>
      </c>
      <c r="G32" s="4">
        <v>0.7142857142857143</v>
      </c>
      <c r="H32" s="8">
        <v>1</v>
      </c>
      <c r="I32" s="8">
        <v>2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14</v>
      </c>
      <c r="D33" s="8">
        <v>12</v>
      </c>
      <c r="E33" s="4">
        <v>0.8571428571428571</v>
      </c>
      <c r="F33" s="8">
        <v>0</v>
      </c>
      <c r="G33" s="4">
        <v>0.8571428571428571</v>
      </c>
      <c r="H33" s="8">
        <v>0</v>
      </c>
      <c r="I33" s="8">
        <v>0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14</v>
      </c>
      <c r="D34" s="8">
        <v>12</v>
      </c>
      <c r="E34" s="4">
        <v>0.8571428571428571</v>
      </c>
      <c r="F34" s="8">
        <v>1</v>
      </c>
      <c r="G34" s="4">
        <v>0.9285714285714286</v>
      </c>
      <c r="H34" s="8">
        <v>0</v>
      </c>
      <c r="I34" s="8">
        <v>0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13</v>
      </c>
      <c r="D35" s="8">
        <v>12</v>
      </c>
      <c r="E35" s="4">
        <v>0.92307692307692302</v>
      </c>
      <c r="F35" s="8">
        <v>0</v>
      </c>
      <c r="G35" s="4">
        <v>0.92307692307692302</v>
      </c>
      <c r="H35" s="8">
        <v>1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11</v>
      </c>
      <c r="D36" s="8">
        <v>8</v>
      </c>
      <c r="E36" s="4">
        <v>0.72727272727272729</v>
      </c>
      <c r="F36" s="8">
        <v>0</v>
      </c>
      <c r="G36" s="4">
        <v>0.72727272727272729</v>
      </c>
      <c r="H36" s="8">
        <v>2</v>
      </c>
      <c r="I36" s="8">
        <v>0</v>
      </c>
      <c r="J36" s="8">
        <v>1</v>
      </c>
    </row>
    <row r="37" spans="1:10" x14ac:dyDescent="0.3">
      <c r="A37" s="7" t="s">
        <v>77</v>
      </c>
      <c r="B37" s="7" t="s">
        <v>78</v>
      </c>
      <c r="C37" s="8">
        <v>11</v>
      </c>
      <c r="D37" s="8">
        <v>9</v>
      </c>
      <c r="E37" s="4">
        <v>0.81818181818181823</v>
      </c>
      <c r="F37" s="8">
        <v>0</v>
      </c>
      <c r="G37" s="4">
        <v>0.81818181818181823</v>
      </c>
      <c r="H37" s="8">
        <v>0</v>
      </c>
      <c r="I37" s="8">
        <v>1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11</v>
      </c>
      <c r="D38" s="8">
        <v>11</v>
      </c>
      <c r="E38" s="4">
        <v>1</v>
      </c>
      <c r="F38" s="8">
        <v>0</v>
      </c>
      <c r="G38" s="4">
        <v>1</v>
      </c>
      <c r="H38" s="8">
        <v>0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9</v>
      </c>
      <c r="D39" s="8">
        <v>9</v>
      </c>
      <c r="E39" s="4">
        <v>1</v>
      </c>
      <c r="F39" s="8">
        <v>0</v>
      </c>
      <c r="G39" s="4">
        <v>1</v>
      </c>
      <c r="H39" s="8">
        <v>0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9</v>
      </c>
      <c r="D40" s="8">
        <v>9</v>
      </c>
      <c r="E40" s="4">
        <v>1</v>
      </c>
      <c r="F40" s="8">
        <v>0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7</v>
      </c>
      <c r="D41" s="8">
        <v>5</v>
      </c>
      <c r="E41" s="4">
        <v>0.7142857142857143</v>
      </c>
      <c r="F41" s="8">
        <v>1</v>
      </c>
      <c r="G41" s="4">
        <v>0.8571428571428571</v>
      </c>
      <c r="H41" s="8">
        <v>0</v>
      </c>
      <c r="I41" s="8">
        <v>1</v>
      </c>
      <c r="J4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workbookViewId="0">
      <selection sqref="A1:M1"/>
    </sheetView>
  </sheetViews>
  <sheetFormatPr defaultRowHeight="14.4" x14ac:dyDescent="0.3"/>
  <sheetData>
    <row r="1" spans="1:13" x14ac:dyDescent="0.3">
      <c r="A1" s="58" t="s">
        <v>87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3">
      <c r="A2" s="9" t="s">
        <v>88</v>
      </c>
      <c r="B2" s="9" t="s">
        <v>89</v>
      </c>
      <c r="C2" s="9" t="s">
        <v>90</v>
      </c>
      <c r="D2" s="9" t="s">
        <v>91</v>
      </c>
      <c r="E2" s="9" t="s">
        <v>92</v>
      </c>
      <c r="F2" s="9" t="s">
        <v>93</v>
      </c>
      <c r="G2" s="9" t="s">
        <v>94</v>
      </c>
      <c r="H2" s="9" t="s">
        <v>95</v>
      </c>
      <c r="I2" s="9" t="s">
        <v>96</v>
      </c>
      <c r="J2" s="9" t="s">
        <v>97</v>
      </c>
      <c r="K2" s="9" t="s">
        <v>98</v>
      </c>
      <c r="L2" s="9" t="s">
        <v>99</v>
      </c>
      <c r="M2" s="9" t="s">
        <v>100</v>
      </c>
    </row>
    <row r="3" spans="1:13" x14ac:dyDescent="0.3">
      <c r="A3" s="10" t="s">
        <v>30</v>
      </c>
      <c r="B3" s="10" t="s">
        <v>101</v>
      </c>
      <c r="C3" s="10" t="s">
        <v>102</v>
      </c>
      <c r="D3" s="10" t="s">
        <v>103</v>
      </c>
      <c r="E3" s="10" t="s">
        <v>104</v>
      </c>
      <c r="F3" s="10" t="s">
        <v>105</v>
      </c>
      <c r="G3" s="10" t="s">
        <v>106</v>
      </c>
      <c r="H3" s="10" t="s">
        <v>107</v>
      </c>
      <c r="I3" s="11">
        <v>1</v>
      </c>
      <c r="J3" s="10" t="s">
        <v>29</v>
      </c>
      <c r="K3" s="10" t="s">
        <v>108</v>
      </c>
      <c r="L3" s="10" t="s">
        <v>109</v>
      </c>
      <c r="M3" s="10" t="s">
        <v>110</v>
      </c>
    </row>
    <row r="4" spans="1:13" x14ac:dyDescent="0.3">
      <c r="A4" s="10" t="s">
        <v>30</v>
      </c>
      <c r="B4" s="10" t="s">
        <v>101</v>
      </c>
      <c r="C4" s="10" t="s">
        <v>102</v>
      </c>
      <c r="D4" s="10" t="s">
        <v>103</v>
      </c>
      <c r="E4" s="10" t="s">
        <v>104</v>
      </c>
      <c r="F4" s="10" t="s">
        <v>105</v>
      </c>
      <c r="G4" s="10" t="s">
        <v>111</v>
      </c>
      <c r="H4" s="10" t="s">
        <v>112</v>
      </c>
      <c r="I4" s="11">
        <v>1</v>
      </c>
      <c r="J4" s="10" t="s">
        <v>29</v>
      </c>
      <c r="K4" s="10" t="s">
        <v>108</v>
      </c>
      <c r="L4" s="10" t="s">
        <v>109</v>
      </c>
      <c r="M4" s="10" t="s">
        <v>110</v>
      </c>
    </row>
    <row r="5" spans="1:13" x14ac:dyDescent="0.3">
      <c r="A5" s="10" t="s">
        <v>30</v>
      </c>
      <c r="B5" s="10" t="s">
        <v>101</v>
      </c>
      <c r="C5" s="10" t="s">
        <v>102</v>
      </c>
      <c r="D5" s="10" t="s">
        <v>103</v>
      </c>
      <c r="E5" s="10" t="s">
        <v>104</v>
      </c>
      <c r="F5" s="10" t="s">
        <v>105</v>
      </c>
      <c r="G5" s="10" t="s">
        <v>113</v>
      </c>
      <c r="H5" s="10" t="s">
        <v>112</v>
      </c>
      <c r="I5" s="11">
        <v>1</v>
      </c>
      <c r="J5" s="10" t="s">
        <v>29</v>
      </c>
      <c r="K5" s="10" t="s">
        <v>108</v>
      </c>
      <c r="L5" s="10" t="s">
        <v>109</v>
      </c>
      <c r="M5" s="10" t="s">
        <v>110</v>
      </c>
    </row>
    <row r="6" spans="1:13" x14ac:dyDescent="0.3">
      <c r="A6" s="10" t="s">
        <v>30</v>
      </c>
      <c r="B6" s="10" t="s">
        <v>101</v>
      </c>
      <c r="C6" s="10" t="s">
        <v>102</v>
      </c>
      <c r="D6" s="10" t="s">
        <v>103</v>
      </c>
      <c r="E6" s="10" t="s">
        <v>104</v>
      </c>
      <c r="F6" s="10" t="s">
        <v>105</v>
      </c>
      <c r="G6" s="10" t="s">
        <v>114</v>
      </c>
      <c r="H6" s="10" t="s">
        <v>115</v>
      </c>
      <c r="I6" s="11">
        <v>1</v>
      </c>
      <c r="J6" s="10" t="s">
        <v>29</v>
      </c>
      <c r="K6" s="10" t="s">
        <v>108</v>
      </c>
      <c r="L6" s="10" t="s">
        <v>109</v>
      </c>
      <c r="M6" s="10" t="s">
        <v>110</v>
      </c>
    </row>
    <row r="7" spans="1:13" x14ac:dyDescent="0.3">
      <c r="A7" s="10" t="s">
        <v>30</v>
      </c>
      <c r="B7" s="10" t="s">
        <v>101</v>
      </c>
      <c r="C7" s="10" t="s">
        <v>102</v>
      </c>
      <c r="D7" s="10" t="s">
        <v>103</v>
      </c>
      <c r="E7" s="10" t="s">
        <v>104</v>
      </c>
      <c r="F7" s="10" t="s">
        <v>105</v>
      </c>
      <c r="G7" s="10" t="s">
        <v>116</v>
      </c>
      <c r="H7" s="10" t="s">
        <v>115</v>
      </c>
      <c r="I7" s="11">
        <v>1</v>
      </c>
      <c r="J7" s="10" t="s">
        <v>29</v>
      </c>
      <c r="K7" s="10" t="s">
        <v>108</v>
      </c>
      <c r="L7" s="10" t="s">
        <v>109</v>
      </c>
      <c r="M7" s="10" t="s">
        <v>110</v>
      </c>
    </row>
    <row r="8" spans="1:13" x14ac:dyDescent="0.3">
      <c r="A8" s="10" t="s">
        <v>30</v>
      </c>
      <c r="B8" s="10" t="s">
        <v>101</v>
      </c>
      <c r="C8" s="10" t="s">
        <v>102</v>
      </c>
      <c r="D8" s="10" t="s">
        <v>103</v>
      </c>
      <c r="E8" s="10" t="s">
        <v>104</v>
      </c>
      <c r="F8" s="10" t="s">
        <v>105</v>
      </c>
      <c r="G8" s="10" t="s">
        <v>117</v>
      </c>
      <c r="H8" s="10" t="s">
        <v>118</v>
      </c>
      <c r="I8" s="11">
        <v>1</v>
      </c>
      <c r="J8" s="10" t="s">
        <v>29</v>
      </c>
      <c r="K8" s="10" t="s">
        <v>108</v>
      </c>
      <c r="L8" s="10" t="s">
        <v>109</v>
      </c>
      <c r="M8" s="10" t="s">
        <v>110</v>
      </c>
    </row>
    <row r="9" spans="1:13" x14ac:dyDescent="0.3">
      <c r="A9" s="10" t="s">
        <v>20</v>
      </c>
      <c r="B9" s="10" t="s">
        <v>119</v>
      </c>
      <c r="C9" s="10" t="s">
        <v>102</v>
      </c>
      <c r="D9" s="10" t="s">
        <v>120</v>
      </c>
      <c r="E9" s="10" t="s">
        <v>121</v>
      </c>
      <c r="F9" s="10" t="s">
        <v>105</v>
      </c>
      <c r="G9" s="10" t="s">
        <v>122</v>
      </c>
      <c r="H9" s="10" t="s">
        <v>123</v>
      </c>
      <c r="I9" s="11">
        <v>2</v>
      </c>
      <c r="J9" s="10" t="s">
        <v>19</v>
      </c>
      <c r="K9" s="10" t="s">
        <v>124</v>
      </c>
      <c r="L9" s="10" t="s">
        <v>109</v>
      </c>
      <c r="M9" s="10" t="s">
        <v>125</v>
      </c>
    </row>
    <row r="10" spans="1:13" x14ac:dyDescent="0.3">
      <c r="A10" s="10" t="s">
        <v>14</v>
      </c>
      <c r="B10" s="10" t="s">
        <v>126</v>
      </c>
      <c r="C10" s="10" t="s">
        <v>102</v>
      </c>
      <c r="D10" s="10" t="s">
        <v>127</v>
      </c>
      <c r="E10" s="10" t="s">
        <v>128</v>
      </c>
      <c r="F10" s="10" t="s">
        <v>105</v>
      </c>
      <c r="G10" s="10" t="s">
        <v>129</v>
      </c>
      <c r="H10" s="10" t="s">
        <v>130</v>
      </c>
      <c r="I10" s="11">
        <v>1</v>
      </c>
      <c r="J10" s="10" t="s">
        <v>13</v>
      </c>
      <c r="K10" s="10" t="s">
        <v>131</v>
      </c>
      <c r="L10" s="10" t="s">
        <v>109</v>
      </c>
      <c r="M10" s="10" t="s">
        <v>132</v>
      </c>
    </row>
    <row r="11" spans="1:13" x14ac:dyDescent="0.3">
      <c r="A11" s="10" t="s">
        <v>16</v>
      </c>
      <c r="B11" s="10" t="s">
        <v>126</v>
      </c>
      <c r="C11" s="10" t="s">
        <v>102</v>
      </c>
      <c r="D11" s="10" t="s">
        <v>133</v>
      </c>
      <c r="E11" s="10" t="s">
        <v>134</v>
      </c>
      <c r="F11" s="10" t="s">
        <v>105</v>
      </c>
      <c r="G11" s="10" t="s">
        <v>135</v>
      </c>
      <c r="H11" s="10" t="s">
        <v>136</v>
      </c>
      <c r="I11" s="11">
        <v>1</v>
      </c>
      <c r="J11" s="10" t="s">
        <v>15</v>
      </c>
      <c r="K11" s="10" t="s">
        <v>137</v>
      </c>
      <c r="L11" s="10" t="s">
        <v>109</v>
      </c>
      <c r="M11" s="10" t="s">
        <v>138</v>
      </c>
    </row>
    <row r="12" spans="1:13" x14ac:dyDescent="0.3">
      <c r="A12" s="10" t="s">
        <v>16</v>
      </c>
      <c r="B12" s="10" t="s">
        <v>126</v>
      </c>
      <c r="C12" s="10" t="s">
        <v>102</v>
      </c>
      <c r="D12" s="10" t="s">
        <v>133</v>
      </c>
      <c r="E12" s="10" t="s">
        <v>134</v>
      </c>
      <c r="F12" s="10" t="s">
        <v>105</v>
      </c>
      <c r="G12" s="10" t="s">
        <v>139</v>
      </c>
      <c r="H12" s="10" t="s">
        <v>140</v>
      </c>
      <c r="I12" s="11">
        <v>1</v>
      </c>
      <c r="J12" s="10" t="s">
        <v>15</v>
      </c>
      <c r="K12" s="10" t="s">
        <v>137</v>
      </c>
      <c r="L12" s="10" t="s">
        <v>109</v>
      </c>
      <c r="M12" s="10" t="s">
        <v>141</v>
      </c>
    </row>
    <row r="13" spans="1:13" x14ac:dyDescent="0.3">
      <c r="A13" s="10" t="s">
        <v>24</v>
      </c>
      <c r="B13" s="10" t="s">
        <v>142</v>
      </c>
      <c r="C13" s="10" t="s">
        <v>102</v>
      </c>
      <c r="D13" s="10" t="s">
        <v>143</v>
      </c>
      <c r="E13" s="10" t="s">
        <v>144</v>
      </c>
      <c r="F13" s="10" t="s">
        <v>105</v>
      </c>
      <c r="G13" s="10" t="s">
        <v>145</v>
      </c>
      <c r="H13" s="10" t="s">
        <v>146</v>
      </c>
      <c r="I13" s="11">
        <v>1</v>
      </c>
      <c r="J13" s="10" t="s">
        <v>23</v>
      </c>
      <c r="K13" s="10" t="s">
        <v>147</v>
      </c>
      <c r="L13" s="10" t="s">
        <v>109</v>
      </c>
      <c r="M13" s="10" t="s">
        <v>148</v>
      </c>
    </row>
    <row r="14" spans="1:13" x14ac:dyDescent="0.3">
      <c r="A14" s="10" t="s">
        <v>24</v>
      </c>
      <c r="B14" s="10" t="s">
        <v>142</v>
      </c>
      <c r="C14" s="10" t="s">
        <v>102</v>
      </c>
      <c r="D14" s="10" t="s">
        <v>143</v>
      </c>
      <c r="E14" s="10" t="s">
        <v>149</v>
      </c>
      <c r="F14" s="10" t="s">
        <v>105</v>
      </c>
      <c r="G14" s="10" t="s">
        <v>145</v>
      </c>
      <c r="H14" s="10" t="s">
        <v>146</v>
      </c>
      <c r="I14" s="11">
        <v>2</v>
      </c>
      <c r="J14" s="10" t="s">
        <v>23</v>
      </c>
      <c r="K14" s="10" t="s">
        <v>124</v>
      </c>
      <c r="L14" s="10" t="s">
        <v>109</v>
      </c>
      <c r="M14" s="10" t="s">
        <v>148</v>
      </c>
    </row>
    <row r="15" spans="1:13" x14ac:dyDescent="0.3">
      <c r="A15" s="10" t="s">
        <v>24</v>
      </c>
      <c r="B15" s="10" t="s">
        <v>142</v>
      </c>
      <c r="C15" s="10" t="s">
        <v>102</v>
      </c>
      <c r="D15" s="10" t="s">
        <v>143</v>
      </c>
      <c r="E15" s="10" t="s">
        <v>149</v>
      </c>
      <c r="F15" s="10" t="s">
        <v>105</v>
      </c>
      <c r="G15" s="10" t="s">
        <v>150</v>
      </c>
      <c r="H15" s="10" t="s">
        <v>151</v>
      </c>
      <c r="I15" s="11">
        <v>1</v>
      </c>
      <c r="J15" s="10" t="s">
        <v>23</v>
      </c>
      <c r="K15" s="10" t="s">
        <v>124</v>
      </c>
      <c r="L15" s="10" t="s">
        <v>109</v>
      </c>
      <c r="M15" s="10" t="s">
        <v>132</v>
      </c>
    </row>
    <row r="16" spans="1:13" x14ac:dyDescent="0.3">
      <c r="A16" s="10" t="s">
        <v>78</v>
      </c>
      <c r="B16" s="10" t="s">
        <v>152</v>
      </c>
      <c r="C16" s="10" t="s">
        <v>153</v>
      </c>
      <c r="D16" s="10" t="s">
        <v>154</v>
      </c>
      <c r="E16" s="10" t="s">
        <v>155</v>
      </c>
      <c r="F16" s="10" t="s">
        <v>105</v>
      </c>
      <c r="G16" s="10" t="s">
        <v>156</v>
      </c>
      <c r="H16" s="10" t="s">
        <v>157</v>
      </c>
      <c r="I16" s="11">
        <v>1</v>
      </c>
      <c r="J16" s="10" t="s">
        <v>77</v>
      </c>
      <c r="K16" s="10" t="s">
        <v>147</v>
      </c>
      <c r="L16" s="10" t="s">
        <v>109</v>
      </c>
      <c r="M16" s="10" t="s">
        <v>158</v>
      </c>
    </row>
    <row r="17" spans="1:13" x14ac:dyDescent="0.3">
      <c r="A17" s="10" t="s">
        <v>40</v>
      </c>
      <c r="B17" s="10" t="s">
        <v>159</v>
      </c>
      <c r="C17" s="10" t="s">
        <v>102</v>
      </c>
      <c r="D17" s="10" t="s">
        <v>160</v>
      </c>
      <c r="E17" s="10" t="s">
        <v>161</v>
      </c>
      <c r="F17" s="10" t="s">
        <v>105</v>
      </c>
      <c r="G17" s="10" t="s">
        <v>162</v>
      </c>
      <c r="H17" s="10" t="s">
        <v>163</v>
      </c>
      <c r="I17" s="11">
        <v>1</v>
      </c>
      <c r="J17" s="10" t="s">
        <v>39</v>
      </c>
      <c r="K17" s="10" t="s">
        <v>164</v>
      </c>
      <c r="L17" s="10" t="s">
        <v>109</v>
      </c>
      <c r="M17" s="10" t="s">
        <v>165</v>
      </c>
    </row>
    <row r="18" spans="1:13" x14ac:dyDescent="0.3">
      <c r="A18" s="10" t="s">
        <v>86</v>
      </c>
      <c r="B18" s="10" t="s">
        <v>166</v>
      </c>
      <c r="C18" s="10" t="s">
        <v>153</v>
      </c>
      <c r="D18" s="10" t="s">
        <v>167</v>
      </c>
      <c r="E18" s="10" t="s">
        <v>168</v>
      </c>
      <c r="F18" s="10" t="s">
        <v>105</v>
      </c>
      <c r="G18" s="10" t="s">
        <v>169</v>
      </c>
      <c r="H18" s="10" t="s">
        <v>170</v>
      </c>
      <c r="I18" s="11">
        <v>1</v>
      </c>
      <c r="J18" s="10" t="s">
        <v>85</v>
      </c>
      <c r="K18" s="10" t="s">
        <v>137</v>
      </c>
      <c r="L18" s="10" t="s">
        <v>109</v>
      </c>
      <c r="M18" s="10" t="s">
        <v>171</v>
      </c>
    </row>
    <row r="19" spans="1:13" x14ac:dyDescent="0.3">
      <c r="A19" s="10" t="s">
        <v>68</v>
      </c>
      <c r="B19" s="10" t="s">
        <v>172</v>
      </c>
      <c r="C19" s="10" t="s">
        <v>153</v>
      </c>
      <c r="D19" s="10" t="s">
        <v>173</v>
      </c>
      <c r="E19" s="10" t="s">
        <v>174</v>
      </c>
      <c r="F19" s="10" t="s">
        <v>105</v>
      </c>
      <c r="G19" s="10" t="s">
        <v>169</v>
      </c>
      <c r="H19" s="10" t="s">
        <v>170</v>
      </c>
      <c r="I19" s="11">
        <v>1</v>
      </c>
      <c r="J19" s="10" t="s">
        <v>67</v>
      </c>
      <c r="K19" s="10" t="s">
        <v>175</v>
      </c>
      <c r="L19" s="10" t="s">
        <v>109</v>
      </c>
      <c r="M19" s="10" t="s">
        <v>171</v>
      </c>
    </row>
    <row r="20" spans="1:13" x14ac:dyDescent="0.3">
      <c r="A20" s="10" t="s">
        <v>68</v>
      </c>
      <c r="B20" s="10" t="s">
        <v>172</v>
      </c>
      <c r="C20" s="10" t="s">
        <v>153</v>
      </c>
      <c r="D20" s="10" t="s">
        <v>173</v>
      </c>
      <c r="E20" s="10" t="s">
        <v>174</v>
      </c>
      <c r="F20" s="10" t="s">
        <v>105</v>
      </c>
      <c r="G20" s="10" t="s">
        <v>176</v>
      </c>
      <c r="H20" s="10" t="s">
        <v>177</v>
      </c>
      <c r="I20" s="11">
        <v>1</v>
      </c>
      <c r="J20" s="10" t="s">
        <v>67</v>
      </c>
      <c r="K20" s="10" t="s">
        <v>175</v>
      </c>
      <c r="L20" s="10" t="s">
        <v>109</v>
      </c>
      <c r="M20" s="10" t="s">
        <v>178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workbookViewId="0">
      <selection sqref="A1:M1"/>
    </sheetView>
  </sheetViews>
  <sheetFormatPr defaultRowHeight="14.4" x14ac:dyDescent="0.3"/>
  <sheetData>
    <row r="1" spans="1:13" x14ac:dyDescent="0.3">
      <c r="A1" s="59" t="s">
        <v>179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3">
      <c r="A2" s="12" t="s">
        <v>88</v>
      </c>
      <c r="B2" s="12" t="s">
        <v>89</v>
      </c>
      <c r="C2" s="12" t="s">
        <v>90</v>
      </c>
      <c r="D2" s="12" t="s">
        <v>91</v>
      </c>
      <c r="E2" s="12" t="s">
        <v>92</v>
      </c>
      <c r="F2" s="12" t="s">
        <v>93</v>
      </c>
      <c r="G2" s="12" t="s">
        <v>94</v>
      </c>
      <c r="H2" s="12" t="s">
        <v>95</v>
      </c>
      <c r="I2" s="12" t="s">
        <v>96</v>
      </c>
      <c r="J2" s="12" t="s">
        <v>97</v>
      </c>
      <c r="K2" s="12" t="s">
        <v>98</v>
      </c>
      <c r="L2" s="12" t="s">
        <v>99</v>
      </c>
      <c r="M2" s="12" t="s">
        <v>100</v>
      </c>
    </row>
    <row r="3" spans="1:13" x14ac:dyDescent="0.3">
      <c r="A3" s="13" t="s">
        <v>76</v>
      </c>
      <c r="B3" s="13" t="s">
        <v>180</v>
      </c>
      <c r="C3" s="13" t="s">
        <v>102</v>
      </c>
      <c r="D3" s="13" t="s">
        <v>181</v>
      </c>
      <c r="E3" s="13" t="s">
        <v>182</v>
      </c>
      <c r="F3" s="13" t="s">
        <v>105</v>
      </c>
      <c r="G3" s="13" t="s">
        <v>183</v>
      </c>
      <c r="H3" s="13" t="s">
        <v>184</v>
      </c>
      <c r="I3" s="14">
        <v>1</v>
      </c>
      <c r="J3" s="13" t="s">
        <v>75</v>
      </c>
      <c r="K3" s="13" t="s">
        <v>131</v>
      </c>
      <c r="L3" s="13" t="s">
        <v>185</v>
      </c>
      <c r="M3" s="13" t="s">
        <v>186</v>
      </c>
    </row>
    <row r="4" spans="1:13" x14ac:dyDescent="0.3">
      <c r="A4" s="13" t="s">
        <v>72</v>
      </c>
      <c r="B4" s="13" t="s">
        <v>187</v>
      </c>
      <c r="C4" s="13" t="s">
        <v>102</v>
      </c>
      <c r="D4" s="13" t="s">
        <v>188</v>
      </c>
      <c r="E4" s="13" t="s">
        <v>189</v>
      </c>
      <c r="F4" s="13" t="s">
        <v>105</v>
      </c>
      <c r="G4" s="13" t="s">
        <v>190</v>
      </c>
      <c r="H4" s="13" t="s">
        <v>191</v>
      </c>
      <c r="I4" s="14">
        <v>2</v>
      </c>
      <c r="J4" s="13" t="s">
        <v>71</v>
      </c>
      <c r="K4" s="13" t="s">
        <v>108</v>
      </c>
      <c r="L4" s="13" t="s">
        <v>185</v>
      </c>
      <c r="M4" s="13" t="s">
        <v>192</v>
      </c>
    </row>
    <row r="5" spans="1:13" x14ac:dyDescent="0.3">
      <c r="A5" s="13" t="s">
        <v>28</v>
      </c>
      <c r="B5" s="13" t="s">
        <v>193</v>
      </c>
      <c r="C5" s="13" t="s">
        <v>102</v>
      </c>
      <c r="D5" s="13" t="s">
        <v>194</v>
      </c>
      <c r="E5" s="13" t="s">
        <v>195</v>
      </c>
      <c r="F5" s="13" t="s">
        <v>105</v>
      </c>
      <c r="G5" s="13" t="s">
        <v>196</v>
      </c>
      <c r="H5" s="13" t="s">
        <v>197</v>
      </c>
      <c r="I5" s="14">
        <v>2</v>
      </c>
      <c r="J5" s="13" t="s">
        <v>27</v>
      </c>
      <c r="K5" s="13" t="s">
        <v>198</v>
      </c>
      <c r="L5" s="13" t="s">
        <v>185</v>
      </c>
      <c r="M5" s="13" t="s">
        <v>138</v>
      </c>
    </row>
    <row r="6" spans="1:13" x14ac:dyDescent="0.3">
      <c r="A6" s="13" t="s">
        <v>28</v>
      </c>
      <c r="B6" s="13" t="s">
        <v>193</v>
      </c>
      <c r="C6" s="13" t="s">
        <v>102</v>
      </c>
      <c r="D6" s="13" t="s">
        <v>194</v>
      </c>
      <c r="E6" s="13" t="s">
        <v>195</v>
      </c>
      <c r="F6" s="13" t="s">
        <v>105</v>
      </c>
      <c r="G6" s="13" t="s">
        <v>199</v>
      </c>
      <c r="H6" s="13" t="s">
        <v>200</v>
      </c>
      <c r="I6" s="14">
        <v>2</v>
      </c>
      <c r="J6" s="13" t="s">
        <v>27</v>
      </c>
      <c r="K6" s="13" t="s">
        <v>198</v>
      </c>
      <c r="L6" s="13" t="s">
        <v>185</v>
      </c>
      <c r="M6" s="13" t="s">
        <v>201</v>
      </c>
    </row>
    <row r="7" spans="1:13" x14ac:dyDescent="0.3">
      <c r="A7" s="13" t="s">
        <v>20</v>
      </c>
      <c r="B7" s="13" t="s">
        <v>119</v>
      </c>
      <c r="C7" s="13" t="s">
        <v>102</v>
      </c>
      <c r="D7" s="13" t="s">
        <v>120</v>
      </c>
      <c r="E7" s="13" t="s">
        <v>121</v>
      </c>
      <c r="F7" s="13" t="s">
        <v>105</v>
      </c>
      <c r="G7" s="13" t="s">
        <v>202</v>
      </c>
      <c r="H7" s="13" t="s">
        <v>203</v>
      </c>
      <c r="I7" s="14">
        <v>1</v>
      </c>
      <c r="J7" s="13" t="s">
        <v>19</v>
      </c>
      <c r="K7" s="13" t="s">
        <v>124</v>
      </c>
      <c r="L7" s="13" t="s">
        <v>185</v>
      </c>
      <c r="M7" s="13" t="s">
        <v>204</v>
      </c>
    </row>
    <row r="8" spans="1:13" x14ac:dyDescent="0.3">
      <c r="A8" s="13" t="s">
        <v>16</v>
      </c>
      <c r="B8" s="13" t="s">
        <v>126</v>
      </c>
      <c r="C8" s="13" t="s">
        <v>102</v>
      </c>
      <c r="D8" s="13" t="s">
        <v>133</v>
      </c>
      <c r="E8" s="13" t="s">
        <v>134</v>
      </c>
      <c r="F8" s="13" t="s">
        <v>105</v>
      </c>
      <c r="G8" s="13" t="s">
        <v>205</v>
      </c>
      <c r="H8" s="13" t="s">
        <v>206</v>
      </c>
      <c r="I8" s="14">
        <v>1</v>
      </c>
      <c r="J8" s="13" t="s">
        <v>15</v>
      </c>
      <c r="K8" s="13" t="s">
        <v>137</v>
      </c>
      <c r="L8" s="13" t="s">
        <v>185</v>
      </c>
      <c r="M8" s="13" t="s">
        <v>192</v>
      </c>
    </row>
    <row r="9" spans="1:13" x14ac:dyDescent="0.3">
      <c r="A9" s="13" t="s">
        <v>78</v>
      </c>
      <c r="B9" s="13" t="s">
        <v>152</v>
      </c>
      <c r="C9" s="13" t="s">
        <v>153</v>
      </c>
      <c r="D9" s="13" t="s">
        <v>154</v>
      </c>
      <c r="E9" s="13" t="s">
        <v>155</v>
      </c>
      <c r="F9" s="13" t="s">
        <v>105</v>
      </c>
      <c r="G9" s="13" t="s">
        <v>207</v>
      </c>
      <c r="H9" s="13" t="s">
        <v>208</v>
      </c>
      <c r="I9" s="14">
        <v>1</v>
      </c>
      <c r="J9" s="13" t="s">
        <v>77</v>
      </c>
      <c r="K9" s="13" t="s">
        <v>147</v>
      </c>
      <c r="L9" s="13" t="s">
        <v>185</v>
      </c>
      <c r="M9" s="13" t="s">
        <v>138</v>
      </c>
    </row>
    <row r="10" spans="1:13" x14ac:dyDescent="0.3">
      <c r="A10" s="13" t="s">
        <v>38</v>
      </c>
      <c r="B10" s="13" t="s">
        <v>209</v>
      </c>
      <c r="C10" s="13" t="s">
        <v>153</v>
      </c>
      <c r="D10" s="13" t="s">
        <v>210</v>
      </c>
      <c r="E10" s="13" t="s">
        <v>211</v>
      </c>
      <c r="F10" s="13" t="s">
        <v>105</v>
      </c>
      <c r="G10" s="13" t="s">
        <v>212</v>
      </c>
      <c r="H10" s="13" t="s">
        <v>213</v>
      </c>
      <c r="I10" s="14">
        <v>1</v>
      </c>
      <c r="J10" s="13" t="s">
        <v>37</v>
      </c>
      <c r="K10" s="13" t="s">
        <v>214</v>
      </c>
      <c r="L10" s="13" t="s">
        <v>185</v>
      </c>
      <c r="M10" s="13" t="s">
        <v>215</v>
      </c>
    </row>
    <row r="11" spans="1:13" x14ac:dyDescent="0.3">
      <c r="A11" s="13" t="s">
        <v>50</v>
      </c>
      <c r="B11" s="13" t="s">
        <v>216</v>
      </c>
      <c r="C11" s="13" t="s">
        <v>153</v>
      </c>
      <c r="D11" s="13" t="s">
        <v>217</v>
      </c>
      <c r="E11" s="13" t="s">
        <v>218</v>
      </c>
      <c r="F11" s="13" t="s">
        <v>105</v>
      </c>
      <c r="G11" s="13" t="s">
        <v>219</v>
      </c>
      <c r="H11" s="13" t="s">
        <v>220</v>
      </c>
      <c r="I11" s="14">
        <v>4</v>
      </c>
      <c r="J11" s="13" t="s">
        <v>49</v>
      </c>
      <c r="K11" s="13" t="s">
        <v>221</v>
      </c>
      <c r="L11" s="13" t="s">
        <v>185</v>
      </c>
      <c r="M11" s="13" t="s">
        <v>204</v>
      </c>
    </row>
    <row r="12" spans="1:13" x14ac:dyDescent="0.3">
      <c r="A12" s="13" t="s">
        <v>70</v>
      </c>
      <c r="B12" s="13" t="s">
        <v>172</v>
      </c>
      <c r="C12" s="13" t="s">
        <v>153</v>
      </c>
      <c r="D12" s="13" t="s">
        <v>222</v>
      </c>
      <c r="E12" s="13" t="s">
        <v>223</v>
      </c>
      <c r="F12" s="13" t="s">
        <v>105</v>
      </c>
      <c r="G12" s="13" t="s">
        <v>219</v>
      </c>
      <c r="H12" s="13" t="s">
        <v>220</v>
      </c>
      <c r="I12" s="14">
        <v>6</v>
      </c>
      <c r="J12" s="13" t="s">
        <v>69</v>
      </c>
      <c r="K12" s="13" t="s">
        <v>224</v>
      </c>
      <c r="L12" s="13" t="s">
        <v>185</v>
      </c>
      <c r="M12" s="13" t="s">
        <v>204</v>
      </c>
    </row>
    <row r="13" spans="1:13" x14ac:dyDescent="0.3">
      <c r="A13" s="13" t="s">
        <v>70</v>
      </c>
      <c r="B13" s="13" t="s">
        <v>172</v>
      </c>
      <c r="C13" s="13" t="s">
        <v>153</v>
      </c>
      <c r="D13" s="13" t="s">
        <v>222</v>
      </c>
      <c r="E13" s="13" t="s">
        <v>223</v>
      </c>
      <c r="F13" s="13" t="s">
        <v>105</v>
      </c>
      <c r="G13" s="13" t="s">
        <v>225</v>
      </c>
      <c r="H13" s="13" t="s">
        <v>226</v>
      </c>
      <c r="I13" s="14">
        <v>2</v>
      </c>
      <c r="J13" s="13" t="s">
        <v>69</v>
      </c>
      <c r="K13" s="13" t="s">
        <v>224</v>
      </c>
      <c r="L13" s="13" t="s">
        <v>185</v>
      </c>
      <c r="M13" s="13" t="s">
        <v>227</v>
      </c>
    </row>
    <row r="14" spans="1:13" x14ac:dyDescent="0.3">
      <c r="A14" s="13" t="s">
        <v>52</v>
      </c>
      <c r="B14" s="13" t="s">
        <v>228</v>
      </c>
      <c r="C14" s="13" t="s">
        <v>153</v>
      </c>
      <c r="D14" s="13" t="s">
        <v>229</v>
      </c>
      <c r="E14" s="13" t="s">
        <v>230</v>
      </c>
      <c r="F14" s="13" t="s">
        <v>105</v>
      </c>
      <c r="G14" s="13" t="s">
        <v>231</v>
      </c>
      <c r="H14" s="13" t="s">
        <v>232</v>
      </c>
      <c r="I14" s="14">
        <v>2</v>
      </c>
      <c r="J14" s="13" t="s">
        <v>51</v>
      </c>
      <c r="K14" s="13" t="s">
        <v>233</v>
      </c>
      <c r="L14" s="13" t="s">
        <v>185</v>
      </c>
      <c r="M14" s="13" t="s">
        <v>234</v>
      </c>
    </row>
    <row r="15" spans="1:13" x14ac:dyDescent="0.3">
      <c r="A15" s="13" t="s">
        <v>52</v>
      </c>
      <c r="B15" s="13" t="s">
        <v>228</v>
      </c>
      <c r="C15" s="13" t="s">
        <v>153</v>
      </c>
      <c r="D15" s="13" t="s">
        <v>229</v>
      </c>
      <c r="E15" s="13" t="s">
        <v>230</v>
      </c>
      <c r="F15" s="13" t="s">
        <v>105</v>
      </c>
      <c r="G15" s="13" t="s">
        <v>235</v>
      </c>
      <c r="H15" s="13" t="s">
        <v>236</v>
      </c>
      <c r="I15" s="14">
        <v>5</v>
      </c>
      <c r="J15" s="13" t="s">
        <v>51</v>
      </c>
      <c r="K15" s="13" t="s">
        <v>233</v>
      </c>
      <c r="L15" s="13" t="s">
        <v>185</v>
      </c>
      <c r="M15" s="13" t="s">
        <v>192</v>
      </c>
    </row>
    <row r="16" spans="1:13" x14ac:dyDescent="0.3">
      <c r="A16" s="13" t="s">
        <v>68</v>
      </c>
      <c r="B16" s="13" t="s">
        <v>172</v>
      </c>
      <c r="C16" s="13" t="s">
        <v>153</v>
      </c>
      <c r="D16" s="13" t="s">
        <v>173</v>
      </c>
      <c r="E16" s="13" t="s">
        <v>237</v>
      </c>
      <c r="F16" s="13" t="s">
        <v>105</v>
      </c>
      <c r="G16" s="13" t="s">
        <v>219</v>
      </c>
      <c r="H16" s="13" t="s">
        <v>220</v>
      </c>
      <c r="I16" s="14">
        <v>2</v>
      </c>
      <c r="J16" s="13" t="s">
        <v>67</v>
      </c>
      <c r="K16" s="13" t="s">
        <v>238</v>
      </c>
      <c r="L16" s="13" t="s">
        <v>185</v>
      </c>
      <c r="M16" s="13" t="s">
        <v>204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4.4" x14ac:dyDescent="0.3"/>
  <cols>
    <col min="1" max="1" width="6.21875" bestFit="1" customWidth="1"/>
    <col min="2" max="2" width="23.33203125" bestFit="1" customWidth="1"/>
    <col min="3" max="3" width="10.6640625" bestFit="1" customWidth="1"/>
    <col min="4" max="5" width="7.109375" bestFit="1" customWidth="1"/>
    <col min="6" max="6" width="12.6640625" bestFit="1" customWidth="1"/>
    <col min="7" max="7" width="4.88671875" bestFit="1" customWidth="1"/>
    <col min="8" max="8" width="3.6640625" bestFit="1" customWidth="1"/>
    <col min="9" max="12" width="5.6640625" bestFit="1" customWidth="1"/>
    <col min="13" max="13" width="56.6640625" bestFit="1" customWidth="1"/>
    <col min="14" max="14" width="11" bestFit="1" customWidth="1"/>
  </cols>
  <sheetData>
    <row r="1" spans="1:14" x14ac:dyDescent="0.3">
      <c r="A1" s="55" t="s">
        <v>239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4" ht="27.45" customHeight="1" x14ac:dyDescent="0.3">
      <c r="A2" s="15" t="s">
        <v>94</v>
      </c>
      <c r="B2" s="15" t="s">
        <v>240</v>
      </c>
      <c r="C2" s="15" t="s">
        <v>241</v>
      </c>
      <c r="D2" s="15" t="s">
        <v>242</v>
      </c>
      <c r="E2" s="15" t="s">
        <v>100</v>
      </c>
      <c r="F2" s="15" t="s">
        <v>243</v>
      </c>
      <c r="G2" s="16" t="s">
        <v>244</v>
      </c>
      <c r="H2" s="16" t="s">
        <v>96</v>
      </c>
      <c r="I2" s="16" t="s">
        <v>245</v>
      </c>
      <c r="J2" s="16" t="s">
        <v>246</v>
      </c>
      <c r="K2" s="16" t="s">
        <v>247</v>
      </c>
      <c r="L2" s="16" t="s">
        <v>248</v>
      </c>
      <c r="M2" s="1" t="s">
        <v>586</v>
      </c>
      <c r="N2" s="1" t="s">
        <v>603</v>
      </c>
    </row>
    <row r="3" spans="1:14" x14ac:dyDescent="0.3">
      <c r="A3" s="17" t="s">
        <v>249</v>
      </c>
      <c r="B3" s="17" t="s">
        <v>250</v>
      </c>
      <c r="C3" s="17" t="s">
        <v>251</v>
      </c>
      <c r="D3" s="17" t="s">
        <v>252</v>
      </c>
      <c r="E3" s="17" t="s">
        <v>158</v>
      </c>
      <c r="F3" s="17" t="s">
        <v>253</v>
      </c>
      <c r="G3" s="18">
        <v>4</v>
      </c>
      <c r="H3" s="18">
        <v>22</v>
      </c>
      <c r="I3" s="19">
        <v>0</v>
      </c>
      <c r="J3" s="20">
        <v>1</v>
      </c>
      <c r="K3" s="21">
        <v>0</v>
      </c>
      <c r="L3" s="22">
        <v>0</v>
      </c>
      <c r="M3" s="28" t="s">
        <v>592</v>
      </c>
      <c r="N3" s="27"/>
    </row>
    <row r="4" spans="1:14" x14ac:dyDescent="0.3">
      <c r="A4" s="17" t="s">
        <v>254</v>
      </c>
      <c r="B4" s="17" t="s">
        <v>255</v>
      </c>
      <c r="C4" s="17" t="s">
        <v>256</v>
      </c>
      <c r="D4" s="17" t="s">
        <v>257</v>
      </c>
      <c r="E4" s="17" t="s">
        <v>258</v>
      </c>
      <c r="F4" s="17" t="s">
        <v>259</v>
      </c>
      <c r="G4" s="18">
        <v>3</v>
      </c>
      <c r="H4" s="18">
        <v>3</v>
      </c>
      <c r="I4" s="19">
        <v>1</v>
      </c>
      <c r="J4" s="20">
        <v>0</v>
      </c>
      <c r="K4" s="21">
        <v>0</v>
      </c>
      <c r="L4" s="22">
        <v>0</v>
      </c>
      <c r="M4" s="28" t="s">
        <v>587</v>
      </c>
      <c r="N4" s="27"/>
    </row>
    <row r="5" spans="1:14" x14ac:dyDescent="0.3">
      <c r="A5" s="17" t="s">
        <v>260</v>
      </c>
      <c r="B5" s="17" t="s">
        <v>261</v>
      </c>
      <c r="C5" s="17" t="s">
        <v>262</v>
      </c>
      <c r="D5" s="17" t="s">
        <v>257</v>
      </c>
      <c r="E5" s="17" t="s">
        <v>158</v>
      </c>
      <c r="F5" s="17" t="s">
        <v>263</v>
      </c>
      <c r="G5" s="18">
        <v>3</v>
      </c>
      <c r="H5" s="18">
        <v>5</v>
      </c>
      <c r="I5" s="19">
        <v>1</v>
      </c>
      <c r="J5" s="20">
        <v>0</v>
      </c>
      <c r="K5" s="21">
        <v>0</v>
      </c>
      <c r="L5" s="22">
        <v>0</v>
      </c>
      <c r="M5" s="28" t="s">
        <v>587</v>
      </c>
      <c r="N5" s="27"/>
    </row>
    <row r="6" spans="1:14" x14ac:dyDescent="0.3">
      <c r="A6" s="17" t="s">
        <v>219</v>
      </c>
      <c r="B6" s="17" t="s">
        <v>264</v>
      </c>
      <c r="C6" s="17" t="s">
        <v>265</v>
      </c>
      <c r="D6" s="17" t="s">
        <v>266</v>
      </c>
      <c r="E6" s="17" t="s">
        <v>204</v>
      </c>
      <c r="F6" s="17" t="s">
        <v>267</v>
      </c>
      <c r="G6" s="18">
        <v>3</v>
      </c>
      <c r="H6" s="18">
        <v>12</v>
      </c>
      <c r="I6" s="19">
        <v>0</v>
      </c>
      <c r="J6" s="20">
        <v>0</v>
      </c>
      <c r="K6" s="21">
        <v>0</v>
      </c>
      <c r="L6" s="22">
        <v>1</v>
      </c>
      <c r="M6" s="28" t="s">
        <v>593</v>
      </c>
      <c r="N6" s="27">
        <v>5</v>
      </c>
    </row>
    <row r="7" spans="1:14" x14ac:dyDescent="0.3">
      <c r="A7" s="17">
        <v>1113394</v>
      </c>
      <c r="B7" s="17" t="s">
        <v>268</v>
      </c>
      <c r="C7" s="17" t="s">
        <v>269</v>
      </c>
      <c r="D7" s="17" t="s">
        <v>257</v>
      </c>
      <c r="E7" s="17" t="s">
        <v>234</v>
      </c>
      <c r="F7" s="17" t="s">
        <v>270</v>
      </c>
      <c r="G7" s="18">
        <v>3</v>
      </c>
      <c r="H7" s="18">
        <v>8</v>
      </c>
      <c r="I7" s="19">
        <v>0</v>
      </c>
      <c r="J7" s="20">
        <v>1</v>
      </c>
      <c r="K7" s="21">
        <v>0</v>
      </c>
      <c r="L7" s="22">
        <v>0</v>
      </c>
      <c r="M7" s="28" t="s">
        <v>587</v>
      </c>
      <c r="N7" s="27"/>
    </row>
    <row r="8" spans="1:14" x14ac:dyDescent="0.3">
      <c r="A8" s="17" t="s">
        <v>271</v>
      </c>
      <c r="B8" s="17" t="s">
        <v>272</v>
      </c>
      <c r="C8" s="17" t="s">
        <v>273</v>
      </c>
      <c r="D8" s="17" t="s">
        <v>274</v>
      </c>
      <c r="E8" s="17" t="s">
        <v>275</v>
      </c>
      <c r="F8" s="17" t="s">
        <v>276</v>
      </c>
      <c r="G8" s="18">
        <v>2</v>
      </c>
      <c r="H8" s="18">
        <v>17</v>
      </c>
      <c r="I8" s="19">
        <v>0</v>
      </c>
      <c r="J8" s="20">
        <v>1</v>
      </c>
      <c r="K8" s="21">
        <v>0</v>
      </c>
      <c r="L8" s="22">
        <v>0</v>
      </c>
      <c r="M8" s="28" t="s">
        <v>588</v>
      </c>
      <c r="N8" s="27"/>
    </row>
    <row r="9" spans="1:14" x14ac:dyDescent="0.3">
      <c r="A9" s="17" t="s">
        <v>277</v>
      </c>
      <c r="B9" s="17" t="s">
        <v>278</v>
      </c>
      <c r="C9" s="17" t="s">
        <v>256</v>
      </c>
      <c r="D9" s="17" t="s">
        <v>257</v>
      </c>
      <c r="E9" s="17" t="s">
        <v>258</v>
      </c>
      <c r="F9" s="17" t="s">
        <v>279</v>
      </c>
      <c r="G9" s="18">
        <v>2</v>
      </c>
      <c r="H9" s="18">
        <v>9</v>
      </c>
      <c r="I9" s="19">
        <v>1</v>
      </c>
      <c r="J9" s="20">
        <v>0</v>
      </c>
      <c r="K9" s="21">
        <v>0</v>
      </c>
      <c r="L9" s="22">
        <v>0</v>
      </c>
      <c r="M9" s="28" t="s">
        <v>587</v>
      </c>
      <c r="N9" s="27"/>
    </row>
    <row r="10" spans="1:14" x14ac:dyDescent="0.3">
      <c r="A10" s="17" t="s">
        <v>280</v>
      </c>
      <c r="B10" s="17" t="s">
        <v>281</v>
      </c>
      <c r="C10" s="17" t="s">
        <v>282</v>
      </c>
      <c r="D10" s="17" t="s">
        <v>283</v>
      </c>
      <c r="E10" s="17" t="s">
        <v>284</v>
      </c>
      <c r="F10" s="17" t="s">
        <v>285</v>
      </c>
      <c r="G10" s="18">
        <v>2</v>
      </c>
      <c r="H10" s="18">
        <v>3</v>
      </c>
      <c r="I10" s="19">
        <v>1</v>
      </c>
      <c r="J10" s="20">
        <v>0</v>
      </c>
      <c r="K10" s="21">
        <v>0</v>
      </c>
      <c r="L10" s="22">
        <v>0</v>
      </c>
      <c r="M10" s="28" t="s">
        <v>589</v>
      </c>
      <c r="N10" s="27"/>
    </row>
    <row r="11" spans="1:14" x14ac:dyDescent="0.3">
      <c r="A11" s="17" t="s">
        <v>169</v>
      </c>
      <c r="B11" s="17" t="s">
        <v>286</v>
      </c>
      <c r="C11" s="17" t="s">
        <v>269</v>
      </c>
      <c r="D11" s="17" t="s">
        <v>287</v>
      </c>
      <c r="E11" s="17" t="s">
        <v>171</v>
      </c>
      <c r="F11" s="17" t="s">
        <v>288</v>
      </c>
      <c r="G11" s="18">
        <v>2</v>
      </c>
      <c r="H11" s="18">
        <v>2</v>
      </c>
      <c r="I11" s="19">
        <v>0</v>
      </c>
      <c r="J11" s="20">
        <v>0</v>
      </c>
      <c r="K11" s="21">
        <v>1</v>
      </c>
      <c r="L11" s="22">
        <v>0</v>
      </c>
      <c r="M11" s="28" t="s">
        <v>590</v>
      </c>
      <c r="N11" s="27"/>
    </row>
    <row r="12" spans="1:14" x14ac:dyDescent="0.3">
      <c r="A12" s="17" t="s">
        <v>289</v>
      </c>
      <c r="B12" s="17" t="s">
        <v>290</v>
      </c>
      <c r="C12" s="17" t="s">
        <v>291</v>
      </c>
      <c r="D12" s="17" t="s">
        <v>292</v>
      </c>
      <c r="E12" s="17" t="s">
        <v>293</v>
      </c>
      <c r="F12" s="17" t="s">
        <v>294</v>
      </c>
      <c r="G12" s="18">
        <v>2</v>
      </c>
      <c r="H12" s="18">
        <v>2</v>
      </c>
      <c r="I12" s="19">
        <v>0</v>
      </c>
      <c r="J12" s="20">
        <v>1</v>
      </c>
      <c r="K12" s="21">
        <v>0</v>
      </c>
      <c r="L12" s="22">
        <v>0</v>
      </c>
      <c r="M12" s="28" t="s">
        <v>589</v>
      </c>
      <c r="N12" s="27"/>
    </row>
    <row r="13" spans="1:14" x14ac:dyDescent="0.3">
      <c r="A13" s="17" t="s">
        <v>295</v>
      </c>
      <c r="B13" s="17" t="s">
        <v>296</v>
      </c>
      <c r="C13" s="17" t="s">
        <v>269</v>
      </c>
      <c r="D13" s="17" t="s">
        <v>297</v>
      </c>
      <c r="E13" s="17" t="s">
        <v>132</v>
      </c>
      <c r="F13" s="17" t="s">
        <v>298</v>
      </c>
      <c r="G13" s="18">
        <v>2</v>
      </c>
      <c r="H13" s="18">
        <v>4</v>
      </c>
      <c r="I13" s="19">
        <v>0</v>
      </c>
      <c r="J13" s="20">
        <v>1</v>
      </c>
      <c r="K13" s="21">
        <v>0</v>
      </c>
      <c r="L13" s="22">
        <v>0</v>
      </c>
      <c r="M13" s="28" t="s">
        <v>589</v>
      </c>
      <c r="N13" s="27"/>
    </row>
    <row r="14" spans="1:14" x14ac:dyDescent="0.3">
      <c r="A14" s="17" t="s">
        <v>299</v>
      </c>
      <c r="B14" s="17" t="s">
        <v>300</v>
      </c>
      <c r="C14" s="17" t="s">
        <v>301</v>
      </c>
      <c r="D14" s="17" t="s">
        <v>302</v>
      </c>
      <c r="E14" s="17" t="s">
        <v>303</v>
      </c>
      <c r="F14" s="17" t="s">
        <v>304</v>
      </c>
      <c r="G14" s="18">
        <v>2</v>
      </c>
      <c r="H14" s="18">
        <v>5</v>
      </c>
      <c r="I14" s="19">
        <v>1</v>
      </c>
      <c r="J14" s="20">
        <v>0</v>
      </c>
      <c r="K14" s="21">
        <v>0</v>
      </c>
      <c r="L14" s="22">
        <v>0</v>
      </c>
      <c r="M14" s="28" t="s">
        <v>589</v>
      </c>
      <c r="N14" s="27"/>
    </row>
    <row r="15" spans="1:14" x14ac:dyDescent="0.3">
      <c r="A15" s="17" t="s">
        <v>145</v>
      </c>
      <c r="B15" s="17" t="s">
        <v>305</v>
      </c>
      <c r="C15" s="17" t="s">
        <v>269</v>
      </c>
      <c r="D15" s="17" t="s">
        <v>306</v>
      </c>
      <c r="E15" s="17" t="s">
        <v>148</v>
      </c>
      <c r="F15" s="17" t="s">
        <v>307</v>
      </c>
      <c r="G15" s="18">
        <v>2</v>
      </c>
      <c r="H15" s="18">
        <v>3</v>
      </c>
      <c r="I15" s="19">
        <v>0</v>
      </c>
      <c r="J15" s="20">
        <v>0</v>
      </c>
      <c r="K15" s="21">
        <v>1</v>
      </c>
      <c r="L15" s="22">
        <v>0</v>
      </c>
      <c r="M15" s="28" t="s">
        <v>590</v>
      </c>
      <c r="N15" s="27"/>
    </row>
    <row r="16" spans="1:14" x14ac:dyDescent="0.3">
      <c r="A16" s="17" t="s">
        <v>308</v>
      </c>
      <c r="B16" s="17" t="s">
        <v>309</v>
      </c>
      <c r="C16" s="17" t="s">
        <v>269</v>
      </c>
      <c r="D16" s="17" t="s">
        <v>310</v>
      </c>
      <c r="E16" s="17" t="s">
        <v>311</v>
      </c>
      <c r="F16" s="17" t="s">
        <v>312</v>
      </c>
      <c r="G16" s="18">
        <v>2</v>
      </c>
      <c r="H16" s="18">
        <v>5</v>
      </c>
      <c r="I16" s="19">
        <v>0</v>
      </c>
      <c r="J16" s="20">
        <v>1</v>
      </c>
      <c r="K16" s="21">
        <v>0</v>
      </c>
      <c r="L16" s="22">
        <v>0</v>
      </c>
      <c r="M16" s="28" t="s">
        <v>589</v>
      </c>
      <c r="N16" s="27"/>
    </row>
    <row r="17" spans="1:14" x14ac:dyDescent="0.3">
      <c r="A17" s="17" t="s">
        <v>313</v>
      </c>
      <c r="B17" s="17" t="s">
        <v>314</v>
      </c>
      <c r="C17" s="17" t="s">
        <v>315</v>
      </c>
      <c r="D17" s="17" t="s">
        <v>316</v>
      </c>
      <c r="E17" s="17" t="s">
        <v>158</v>
      </c>
      <c r="F17" s="17" t="s">
        <v>317</v>
      </c>
      <c r="G17" s="18">
        <v>2</v>
      </c>
      <c r="H17" s="18">
        <v>2</v>
      </c>
      <c r="I17" s="19">
        <v>0</v>
      </c>
      <c r="J17" s="20">
        <v>1</v>
      </c>
      <c r="K17" s="21">
        <v>0</v>
      </c>
      <c r="L17" s="22">
        <v>0</v>
      </c>
      <c r="M17" s="28" t="s">
        <v>588</v>
      </c>
      <c r="N17" s="27"/>
    </row>
    <row r="18" spans="1:14" x14ac:dyDescent="0.3">
      <c r="A18" s="17" t="s">
        <v>318</v>
      </c>
      <c r="B18" s="17" t="s">
        <v>319</v>
      </c>
      <c r="C18" s="17" t="s">
        <v>320</v>
      </c>
      <c r="D18" s="17" t="s">
        <v>292</v>
      </c>
      <c r="E18" s="17" t="s">
        <v>321</v>
      </c>
      <c r="F18" s="17" t="s">
        <v>322</v>
      </c>
      <c r="G18" s="18">
        <v>1</v>
      </c>
      <c r="H18" s="18">
        <v>3</v>
      </c>
      <c r="I18" s="19">
        <v>0</v>
      </c>
      <c r="J18" s="20">
        <v>1</v>
      </c>
      <c r="K18" s="21">
        <v>0</v>
      </c>
      <c r="L18" s="22">
        <v>0</v>
      </c>
      <c r="M18" s="28" t="s">
        <v>589</v>
      </c>
      <c r="N18" s="27"/>
    </row>
    <row r="19" spans="1:14" x14ac:dyDescent="0.3">
      <c r="A19" s="17" t="s">
        <v>139</v>
      </c>
      <c r="B19" s="17" t="s">
        <v>323</v>
      </c>
      <c r="C19" s="17" t="s">
        <v>269</v>
      </c>
      <c r="D19" s="17" t="s">
        <v>324</v>
      </c>
      <c r="E19" s="17" t="s">
        <v>141</v>
      </c>
      <c r="F19" s="17" t="s">
        <v>325</v>
      </c>
      <c r="G19" s="18">
        <v>1</v>
      </c>
      <c r="H19" s="18">
        <v>1</v>
      </c>
      <c r="I19" s="19">
        <v>0</v>
      </c>
      <c r="J19" s="20">
        <v>0</v>
      </c>
      <c r="K19" s="21">
        <v>1</v>
      </c>
      <c r="L19" s="22">
        <v>0</v>
      </c>
      <c r="M19" s="28" t="s">
        <v>590</v>
      </c>
      <c r="N19" s="27"/>
    </row>
    <row r="20" spans="1:14" x14ac:dyDescent="0.3">
      <c r="A20" s="17" t="s">
        <v>326</v>
      </c>
      <c r="B20" s="17" t="s">
        <v>327</v>
      </c>
      <c r="C20" s="17" t="s">
        <v>328</v>
      </c>
      <c r="D20" s="17" t="s">
        <v>329</v>
      </c>
      <c r="E20" s="17" t="s">
        <v>330</v>
      </c>
      <c r="F20" s="17" t="s">
        <v>331</v>
      </c>
      <c r="G20" s="18">
        <v>1</v>
      </c>
      <c r="H20" s="18">
        <v>1</v>
      </c>
      <c r="I20" s="19">
        <v>0</v>
      </c>
      <c r="J20" s="20">
        <v>1</v>
      </c>
      <c r="K20" s="21">
        <v>0</v>
      </c>
      <c r="L20" s="22">
        <v>0</v>
      </c>
      <c r="M20" s="28" t="s">
        <v>588</v>
      </c>
      <c r="N20" s="27"/>
    </row>
    <row r="21" spans="1:14" x14ac:dyDescent="0.3">
      <c r="A21" s="17" t="s">
        <v>332</v>
      </c>
      <c r="B21" s="17" t="s">
        <v>333</v>
      </c>
      <c r="C21" s="17" t="s">
        <v>334</v>
      </c>
      <c r="D21" s="17" t="s">
        <v>297</v>
      </c>
      <c r="E21" s="17" t="s">
        <v>132</v>
      </c>
      <c r="F21" s="17" t="s">
        <v>335</v>
      </c>
      <c r="G21" s="18">
        <v>1</v>
      </c>
      <c r="H21" s="18">
        <v>1</v>
      </c>
      <c r="I21" s="19">
        <v>0</v>
      </c>
      <c r="J21" s="20">
        <v>1</v>
      </c>
      <c r="K21" s="21">
        <v>0</v>
      </c>
      <c r="L21" s="22">
        <v>0</v>
      </c>
      <c r="M21" s="28" t="s">
        <v>588</v>
      </c>
      <c r="N21" s="27"/>
    </row>
    <row r="22" spans="1:14" x14ac:dyDescent="0.3">
      <c r="A22" s="17" t="s">
        <v>235</v>
      </c>
      <c r="B22" s="17" t="s">
        <v>336</v>
      </c>
      <c r="C22" s="17" t="s">
        <v>269</v>
      </c>
      <c r="D22" s="17" t="s">
        <v>324</v>
      </c>
      <c r="E22" s="17" t="s">
        <v>192</v>
      </c>
      <c r="F22" s="17" t="s">
        <v>337</v>
      </c>
      <c r="G22" s="18">
        <v>1</v>
      </c>
      <c r="H22" s="18">
        <v>5</v>
      </c>
      <c r="I22" s="19">
        <v>0</v>
      </c>
      <c r="J22" s="20">
        <v>0</v>
      </c>
      <c r="K22" s="21">
        <v>0</v>
      </c>
      <c r="L22" s="22">
        <v>1</v>
      </c>
      <c r="M22" s="28" t="s">
        <v>591</v>
      </c>
      <c r="N22" s="27"/>
    </row>
    <row r="23" spans="1:14" x14ac:dyDescent="0.3">
      <c r="A23" s="17" t="s">
        <v>338</v>
      </c>
      <c r="B23" s="17" t="s">
        <v>339</v>
      </c>
      <c r="C23" s="17" t="s">
        <v>340</v>
      </c>
      <c r="D23" s="17" t="s">
        <v>341</v>
      </c>
      <c r="E23" s="17" t="s">
        <v>342</v>
      </c>
      <c r="F23" s="17" t="s">
        <v>343</v>
      </c>
      <c r="G23" s="18">
        <v>1</v>
      </c>
      <c r="H23" s="18">
        <v>2</v>
      </c>
      <c r="I23" s="19">
        <v>0</v>
      </c>
      <c r="J23" s="20">
        <v>1</v>
      </c>
      <c r="K23" s="21">
        <v>0</v>
      </c>
      <c r="L23" s="22">
        <v>0</v>
      </c>
      <c r="M23" s="28" t="s">
        <v>587</v>
      </c>
      <c r="N23" s="27"/>
    </row>
    <row r="24" spans="1:14" x14ac:dyDescent="0.3">
      <c r="A24" s="17" t="s">
        <v>344</v>
      </c>
      <c r="B24" s="17" t="s">
        <v>345</v>
      </c>
      <c r="C24" s="17" t="s">
        <v>320</v>
      </c>
      <c r="D24" s="17" t="s">
        <v>274</v>
      </c>
      <c r="E24" s="17" t="s">
        <v>125</v>
      </c>
      <c r="F24" s="17" t="s">
        <v>346</v>
      </c>
      <c r="G24" s="18">
        <v>1</v>
      </c>
      <c r="H24" s="18">
        <v>16</v>
      </c>
      <c r="I24" s="19">
        <v>1</v>
      </c>
      <c r="J24" s="20">
        <v>0</v>
      </c>
      <c r="K24" s="21">
        <v>0</v>
      </c>
      <c r="L24" s="22">
        <v>0</v>
      </c>
      <c r="M24" s="28" t="s">
        <v>588</v>
      </c>
      <c r="N24" s="27"/>
    </row>
    <row r="25" spans="1:14" x14ac:dyDescent="0.3">
      <c r="A25" s="17" t="s">
        <v>347</v>
      </c>
      <c r="B25" s="17" t="s">
        <v>345</v>
      </c>
      <c r="C25" s="17" t="s">
        <v>348</v>
      </c>
      <c r="D25" s="17" t="s">
        <v>274</v>
      </c>
      <c r="E25" s="17" t="s">
        <v>125</v>
      </c>
      <c r="F25" s="17" t="s">
        <v>349</v>
      </c>
      <c r="G25" s="18">
        <v>1</v>
      </c>
      <c r="H25" s="18">
        <v>6</v>
      </c>
      <c r="I25" s="19">
        <v>1</v>
      </c>
      <c r="J25" s="20">
        <v>0</v>
      </c>
      <c r="K25" s="21">
        <v>0</v>
      </c>
      <c r="L25" s="22">
        <v>0</v>
      </c>
      <c r="M25" s="28" t="s">
        <v>588</v>
      </c>
      <c r="N25" s="27"/>
    </row>
    <row r="26" spans="1:14" x14ac:dyDescent="0.3">
      <c r="A26" s="17" t="s">
        <v>231</v>
      </c>
      <c r="B26" s="17" t="s">
        <v>350</v>
      </c>
      <c r="C26" s="17" t="s">
        <v>269</v>
      </c>
      <c r="D26" s="17" t="s">
        <v>351</v>
      </c>
      <c r="E26" s="17" t="s">
        <v>234</v>
      </c>
      <c r="F26" s="17" t="s">
        <v>352</v>
      </c>
      <c r="G26" s="18">
        <v>1</v>
      </c>
      <c r="H26" s="18">
        <v>2</v>
      </c>
      <c r="I26" s="19">
        <v>0</v>
      </c>
      <c r="J26" s="20">
        <v>0</v>
      </c>
      <c r="K26" s="21">
        <v>0</v>
      </c>
      <c r="L26" s="22">
        <v>1</v>
      </c>
      <c r="M26" s="28" t="s">
        <v>591</v>
      </c>
      <c r="N26" s="27"/>
    </row>
    <row r="27" spans="1:14" x14ac:dyDescent="0.3">
      <c r="A27" s="17" t="s">
        <v>106</v>
      </c>
      <c r="B27" s="17" t="s">
        <v>353</v>
      </c>
      <c r="C27" s="17" t="s">
        <v>354</v>
      </c>
      <c r="D27" s="17" t="s">
        <v>287</v>
      </c>
      <c r="E27" s="17" t="s">
        <v>110</v>
      </c>
      <c r="F27" s="17" t="s">
        <v>355</v>
      </c>
      <c r="G27" s="18">
        <v>1</v>
      </c>
      <c r="H27" s="18">
        <v>1</v>
      </c>
      <c r="I27" s="19">
        <v>0</v>
      </c>
      <c r="J27" s="20">
        <v>0</v>
      </c>
      <c r="K27" s="21">
        <v>1</v>
      </c>
      <c r="L27" s="22">
        <v>0</v>
      </c>
      <c r="M27" s="28" t="s">
        <v>590</v>
      </c>
      <c r="N27" s="27"/>
    </row>
    <row r="28" spans="1:14" x14ac:dyDescent="0.3">
      <c r="A28" s="17" t="s">
        <v>356</v>
      </c>
      <c r="B28" s="17" t="s">
        <v>357</v>
      </c>
      <c r="C28" s="17" t="s">
        <v>358</v>
      </c>
      <c r="D28" s="17" t="s">
        <v>359</v>
      </c>
      <c r="E28" s="17" t="s">
        <v>360</v>
      </c>
      <c r="F28" s="17" t="s">
        <v>361</v>
      </c>
      <c r="G28" s="18">
        <v>1</v>
      </c>
      <c r="H28" s="18">
        <v>2</v>
      </c>
      <c r="I28" s="19">
        <v>1</v>
      </c>
      <c r="J28" s="20">
        <v>0</v>
      </c>
      <c r="K28" s="21">
        <v>0</v>
      </c>
      <c r="L28" s="22">
        <v>0</v>
      </c>
      <c r="M28" s="28" t="s">
        <v>589</v>
      </c>
      <c r="N28" s="27"/>
    </row>
    <row r="29" spans="1:14" x14ac:dyDescent="0.3">
      <c r="A29" s="17" t="s">
        <v>362</v>
      </c>
      <c r="B29" s="17" t="s">
        <v>363</v>
      </c>
      <c r="C29" s="17" t="s">
        <v>364</v>
      </c>
      <c r="D29" s="17" t="s">
        <v>365</v>
      </c>
      <c r="E29" s="17" t="s">
        <v>366</v>
      </c>
      <c r="F29" s="17" t="s">
        <v>367</v>
      </c>
      <c r="G29" s="18">
        <v>1</v>
      </c>
      <c r="H29" s="18">
        <v>4</v>
      </c>
      <c r="I29" s="19">
        <v>0</v>
      </c>
      <c r="J29" s="20">
        <v>1</v>
      </c>
      <c r="K29" s="21">
        <v>0</v>
      </c>
      <c r="L29" s="22">
        <v>0</v>
      </c>
      <c r="M29" s="28" t="s">
        <v>589</v>
      </c>
      <c r="N29" s="27"/>
    </row>
    <row r="30" spans="1:14" x14ac:dyDescent="0.3">
      <c r="A30" s="17" t="s">
        <v>162</v>
      </c>
      <c r="B30" s="17" t="s">
        <v>368</v>
      </c>
      <c r="C30" s="17" t="s">
        <v>269</v>
      </c>
      <c r="D30" s="17" t="s">
        <v>369</v>
      </c>
      <c r="E30" s="17" t="s">
        <v>165</v>
      </c>
      <c r="F30" s="17" t="s">
        <v>370</v>
      </c>
      <c r="G30" s="18">
        <v>1</v>
      </c>
      <c r="H30" s="18">
        <v>1</v>
      </c>
      <c r="I30" s="19">
        <v>0</v>
      </c>
      <c r="J30" s="20">
        <v>0</v>
      </c>
      <c r="K30" s="21">
        <v>1</v>
      </c>
      <c r="L30" s="22">
        <v>0</v>
      </c>
      <c r="M30" s="28" t="s">
        <v>590</v>
      </c>
      <c r="N30" s="27"/>
    </row>
    <row r="31" spans="1:14" x14ac:dyDescent="0.3">
      <c r="A31" s="17" t="s">
        <v>122</v>
      </c>
      <c r="B31" s="17" t="s">
        <v>371</v>
      </c>
      <c r="C31" s="17" t="s">
        <v>372</v>
      </c>
      <c r="D31" s="17" t="s">
        <v>373</v>
      </c>
      <c r="E31" s="17" t="s">
        <v>125</v>
      </c>
      <c r="F31" s="17" t="s">
        <v>374</v>
      </c>
      <c r="G31" s="18">
        <v>1</v>
      </c>
      <c r="H31" s="18">
        <v>2</v>
      </c>
      <c r="I31" s="19">
        <v>0</v>
      </c>
      <c r="J31" s="20">
        <v>0</v>
      </c>
      <c r="K31" s="21">
        <v>1</v>
      </c>
      <c r="L31" s="22">
        <v>0</v>
      </c>
      <c r="M31" s="28" t="s">
        <v>590</v>
      </c>
      <c r="N31" s="27"/>
    </row>
    <row r="32" spans="1:14" x14ac:dyDescent="0.3">
      <c r="A32" s="17" t="s">
        <v>190</v>
      </c>
      <c r="B32" s="17" t="s">
        <v>375</v>
      </c>
      <c r="C32" s="17" t="s">
        <v>376</v>
      </c>
      <c r="D32" s="17" t="s">
        <v>377</v>
      </c>
      <c r="E32" s="17" t="s">
        <v>192</v>
      </c>
      <c r="F32" s="17" t="s">
        <v>378</v>
      </c>
      <c r="G32" s="18">
        <v>1</v>
      </c>
      <c r="H32" s="18">
        <v>2</v>
      </c>
      <c r="I32" s="19">
        <v>0</v>
      </c>
      <c r="J32" s="20">
        <v>0</v>
      </c>
      <c r="K32" s="21">
        <v>0</v>
      </c>
      <c r="L32" s="22">
        <v>1</v>
      </c>
      <c r="M32" s="28" t="s">
        <v>591</v>
      </c>
      <c r="N32" s="27"/>
    </row>
    <row r="33" spans="1:14" x14ac:dyDescent="0.3">
      <c r="A33" s="17" t="s">
        <v>379</v>
      </c>
      <c r="B33" s="17" t="s">
        <v>380</v>
      </c>
      <c r="C33" s="17" t="s">
        <v>269</v>
      </c>
      <c r="D33" s="17" t="s">
        <v>381</v>
      </c>
      <c r="E33" s="17" t="s">
        <v>382</v>
      </c>
      <c r="F33" s="17" t="s">
        <v>383</v>
      </c>
      <c r="G33" s="18">
        <v>1</v>
      </c>
      <c r="H33" s="18">
        <v>1</v>
      </c>
      <c r="I33" s="19">
        <v>1</v>
      </c>
      <c r="J33" s="20">
        <v>0</v>
      </c>
      <c r="K33" s="21">
        <v>0</v>
      </c>
      <c r="L33" s="22">
        <v>0</v>
      </c>
      <c r="M33" s="28" t="s">
        <v>588</v>
      </c>
      <c r="N33" s="27"/>
    </row>
    <row r="34" spans="1:14" x14ac:dyDescent="0.3">
      <c r="A34" s="17" t="s">
        <v>384</v>
      </c>
      <c r="B34" s="17" t="s">
        <v>385</v>
      </c>
      <c r="C34" s="17" t="s">
        <v>386</v>
      </c>
      <c r="D34" s="17" t="s">
        <v>387</v>
      </c>
      <c r="E34" s="17" t="s">
        <v>388</v>
      </c>
      <c r="F34" s="17" t="s">
        <v>389</v>
      </c>
      <c r="G34" s="18">
        <v>1</v>
      </c>
      <c r="H34" s="18">
        <v>1</v>
      </c>
      <c r="I34" s="19">
        <v>0</v>
      </c>
      <c r="J34" s="20">
        <v>1</v>
      </c>
      <c r="K34" s="21">
        <v>0</v>
      </c>
      <c r="L34" s="22">
        <v>0</v>
      </c>
      <c r="M34" s="28" t="s">
        <v>589</v>
      </c>
      <c r="N34" s="27"/>
    </row>
    <row r="35" spans="1:14" x14ac:dyDescent="0.3">
      <c r="A35" s="17" t="s">
        <v>390</v>
      </c>
      <c r="B35" s="17" t="s">
        <v>391</v>
      </c>
      <c r="C35" s="17" t="s">
        <v>392</v>
      </c>
      <c r="D35" s="17" t="s">
        <v>329</v>
      </c>
      <c r="E35" s="17" t="s">
        <v>393</v>
      </c>
      <c r="F35" s="17" t="s">
        <v>394</v>
      </c>
      <c r="G35" s="18">
        <v>1</v>
      </c>
      <c r="H35" s="18">
        <v>1</v>
      </c>
      <c r="I35" s="19">
        <v>0</v>
      </c>
      <c r="J35" s="20">
        <v>1</v>
      </c>
      <c r="K35" s="21">
        <v>0</v>
      </c>
      <c r="L35" s="22">
        <v>0</v>
      </c>
      <c r="M35" s="28" t="s">
        <v>588</v>
      </c>
      <c r="N35" s="27"/>
    </row>
    <row r="36" spans="1:14" x14ac:dyDescent="0.3">
      <c r="A36" s="17" t="s">
        <v>176</v>
      </c>
      <c r="B36" s="17" t="s">
        <v>395</v>
      </c>
      <c r="C36" s="17" t="s">
        <v>269</v>
      </c>
      <c r="D36" s="17" t="s">
        <v>396</v>
      </c>
      <c r="E36" s="17" t="s">
        <v>178</v>
      </c>
      <c r="F36" s="17" t="s">
        <v>397</v>
      </c>
      <c r="G36" s="18">
        <v>1</v>
      </c>
      <c r="H36" s="18">
        <v>1</v>
      </c>
      <c r="I36" s="19">
        <v>0</v>
      </c>
      <c r="J36" s="20">
        <v>0</v>
      </c>
      <c r="K36" s="21">
        <v>1</v>
      </c>
      <c r="L36" s="22">
        <v>0</v>
      </c>
      <c r="M36" s="28" t="s">
        <v>590</v>
      </c>
      <c r="N36" s="27"/>
    </row>
    <row r="37" spans="1:14" x14ac:dyDescent="0.3">
      <c r="A37" s="17" t="s">
        <v>398</v>
      </c>
      <c r="B37" s="17" t="s">
        <v>399</v>
      </c>
      <c r="C37" s="17" t="s">
        <v>400</v>
      </c>
      <c r="D37" s="17" t="s">
        <v>297</v>
      </c>
      <c r="E37" s="17" t="s">
        <v>132</v>
      </c>
      <c r="F37" s="17" t="s">
        <v>401</v>
      </c>
      <c r="G37" s="18">
        <v>1</v>
      </c>
      <c r="H37" s="18">
        <v>2</v>
      </c>
      <c r="I37" s="19">
        <v>0</v>
      </c>
      <c r="J37" s="20">
        <v>1</v>
      </c>
      <c r="K37" s="21">
        <v>0</v>
      </c>
      <c r="L37" s="22">
        <v>0</v>
      </c>
      <c r="M37" s="28" t="s">
        <v>589</v>
      </c>
      <c r="N37" s="27"/>
    </row>
    <row r="38" spans="1:14" x14ac:dyDescent="0.3">
      <c r="A38" s="17" t="s">
        <v>150</v>
      </c>
      <c r="B38" s="17" t="s">
        <v>402</v>
      </c>
      <c r="C38" s="17" t="s">
        <v>269</v>
      </c>
      <c r="D38" s="17" t="s">
        <v>403</v>
      </c>
      <c r="E38" s="17" t="s">
        <v>132</v>
      </c>
      <c r="F38" s="17" t="s">
        <v>404</v>
      </c>
      <c r="G38" s="18">
        <v>1</v>
      </c>
      <c r="H38" s="18">
        <v>1</v>
      </c>
      <c r="I38" s="19">
        <v>0</v>
      </c>
      <c r="J38" s="20">
        <v>0</v>
      </c>
      <c r="K38" s="21">
        <v>1</v>
      </c>
      <c r="L38" s="22">
        <v>0</v>
      </c>
      <c r="M38" s="28" t="s">
        <v>590</v>
      </c>
      <c r="N38" s="27"/>
    </row>
    <row r="39" spans="1:14" x14ac:dyDescent="0.3">
      <c r="A39" s="17" t="s">
        <v>225</v>
      </c>
      <c r="B39" s="17" t="s">
        <v>405</v>
      </c>
      <c r="C39" s="17" t="s">
        <v>406</v>
      </c>
      <c r="D39" s="17" t="s">
        <v>407</v>
      </c>
      <c r="E39" s="17" t="s">
        <v>227</v>
      </c>
      <c r="F39" s="17" t="s">
        <v>408</v>
      </c>
      <c r="G39" s="18">
        <v>1</v>
      </c>
      <c r="H39" s="18">
        <v>2</v>
      </c>
      <c r="I39" s="19">
        <v>0</v>
      </c>
      <c r="J39" s="20">
        <v>0</v>
      </c>
      <c r="K39" s="21">
        <v>0</v>
      </c>
      <c r="L39" s="22">
        <v>1</v>
      </c>
      <c r="M39" s="28" t="s">
        <v>590</v>
      </c>
      <c r="N39" s="27"/>
    </row>
    <row r="40" spans="1:14" x14ac:dyDescent="0.3">
      <c r="A40" s="17" t="s">
        <v>199</v>
      </c>
      <c r="B40" s="17" t="s">
        <v>409</v>
      </c>
      <c r="C40" s="17" t="s">
        <v>410</v>
      </c>
      <c r="D40" s="17" t="s">
        <v>377</v>
      </c>
      <c r="E40" s="17" t="s">
        <v>201</v>
      </c>
      <c r="F40" s="17" t="s">
        <v>411</v>
      </c>
      <c r="G40" s="18">
        <v>1</v>
      </c>
      <c r="H40" s="18">
        <v>2</v>
      </c>
      <c r="I40" s="19">
        <v>0</v>
      </c>
      <c r="J40" s="20">
        <v>0</v>
      </c>
      <c r="K40" s="21">
        <v>0</v>
      </c>
      <c r="L40" s="22">
        <v>1</v>
      </c>
      <c r="M40" s="28" t="s">
        <v>590</v>
      </c>
      <c r="N40" s="27"/>
    </row>
    <row r="41" spans="1:14" x14ac:dyDescent="0.3">
      <c r="A41" s="17" t="s">
        <v>196</v>
      </c>
      <c r="B41" s="17" t="s">
        <v>412</v>
      </c>
      <c r="C41" s="17" t="s">
        <v>413</v>
      </c>
      <c r="D41" s="17" t="s">
        <v>377</v>
      </c>
      <c r="E41" s="17" t="s">
        <v>138</v>
      </c>
      <c r="F41" s="17" t="s">
        <v>414</v>
      </c>
      <c r="G41" s="18">
        <v>1</v>
      </c>
      <c r="H41" s="18">
        <v>2</v>
      </c>
      <c r="I41" s="19">
        <v>0</v>
      </c>
      <c r="J41" s="20">
        <v>0</v>
      </c>
      <c r="K41" s="21">
        <v>0</v>
      </c>
      <c r="L41" s="22">
        <v>1</v>
      </c>
      <c r="M41" s="28" t="s">
        <v>590</v>
      </c>
      <c r="N41" s="27"/>
    </row>
    <row r="42" spans="1:14" x14ac:dyDescent="0.3">
      <c r="A42" s="17" t="s">
        <v>156</v>
      </c>
      <c r="B42" s="17" t="s">
        <v>415</v>
      </c>
      <c r="C42" s="17" t="s">
        <v>416</v>
      </c>
      <c r="D42" s="17" t="s">
        <v>417</v>
      </c>
      <c r="E42" s="17" t="s">
        <v>158</v>
      </c>
      <c r="F42" s="17" t="s">
        <v>418</v>
      </c>
      <c r="G42" s="18">
        <v>1</v>
      </c>
      <c r="H42" s="18">
        <v>1</v>
      </c>
      <c r="I42" s="19">
        <v>0</v>
      </c>
      <c r="J42" s="20">
        <v>0</v>
      </c>
      <c r="K42" s="21">
        <v>1</v>
      </c>
      <c r="L42" s="22">
        <v>0</v>
      </c>
      <c r="M42" s="28" t="s">
        <v>590</v>
      </c>
      <c r="N42" s="27"/>
    </row>
    <row r="43" spans="1:14" x14ac:dyDescent="0.3">
      <c r="A43" s="17" t="s">
        <v>116</v>
      </c>
      <c r="B43" s="17" t="s">
        <v>419</v>
      </c>
      <c r="C43" s="17" t="s">
        <v>320</v>
      </c>
      <c r="D43" s="17" t="s">
        <v>287</v>
      </c>
      <c r="E43" s="17" t="s">
        <v>110</v>
      </c>
      <c r="F43" s="17" t="s">
        <v>420</v>
      </c>
      <c r="G43" s="18">
        <v>1</v>
      </c>
      <c r="H43" s="18">
        <v>1</v>
      </c>
      <c r="I43" s="19">
        <v>0</v>
      </c>
      <c r="J43" s="20">
        <v>0</v>
      </c>
      <c r="K43" s="21">
        <v>1</v>
      </c>
      <c r="L43" s="22">
        <v>0</v>
      </c>
      <c r="M43" s="28" t="s">
        <v>590</v>
      </c>
      <c r="N43" s="27"/>
    </row>
    <row r="44" spans="1:14" x14ac:dyDescent="0.3">
      <c r="A44" s="17" t="s">
        <v>421</v>
      </c>
      <c r="B44" s="17" t="s">
        <v>422</v>
      </c>
      <c r="C44" s="17" t="s">
        <v>269</v>
      </c>
      <c r="D44" s="17" t="s">
        <v>287</v>
      </c>
      <c r="E44" s="17" t="s">
        <v>423</v>
      </c>
      <c r="F44" s="17" t="s">
        <v>424</v>
      </c>
      <c r="G44" s="18">
        <v>1</v>
      </c>
      <c r="H44" s="18">
        <v>2</v>
      </c>
      <c r="I44" s="19">
        <v>0</v>
      </c>
      <c r="J44" s="20">
        <v>1</v>
      </c>
      <c r="K44" s="21">
        <v>0</v>
      </c>
      <c r="L44" s="22">
        <v>0</v>
      </c>
      <c r="M44" s="28" t="s">
        <v>588</v>
      </c>
      <c r="N44" s="27"/>
    </row>
    <row r="45" spans="1:14" x14ac:dyDescent="0.3">
      <c r="A45" s="17" t="s">
        <v>202</v>
      </c>
      <c r="B45" s="17" t="s">
        <v>425</v>
      </c>
      <c r="C45" s="17" t="s">
        <v>269</v>
      </c>
      <c r="D45" s="17" t="s">
        <v>426</v>
      </c>
      <c r="E45" s="17" t="s">
        <v>204</v>
      </c>
      <c r="F45" s="17" t="s">
        <v>427</v>
      </c>
      <c r="G45" s="18">
        <v>1</v>
      </c>
      <c r="H45" s="18">
        <v>1</v>
      </c>
      <c r="I45" s="19">
        <v>0</v>
      </c>
      <c r="J45" s="20">
        <v>0</v>
      </c>
      <c r="K45" s="21">
        <v>0</v>
      </c>
      <c r="L45" s="22">
        <v>1</v>
      </c>
      <c r="M45" s="28" t="s">
        <v>590</v>
      </c>
      <c r="N45" s="27"/>
    </row>
    <row r="46" spans="1:14" x14ac:dyDescent="0.3">
      <c r="A46" s="17" t="s">
        <v>428</v>
      </c>
      <c r="B46" s="17" t="s">
        <v>429</v>
      </c>
      <c r="C46" s="17" t="s">
        <v>430</v>
      </c>
      <c r="D46" s="17" t="s">
        <v>431</v>
      </c>
      <c r="E46" s="17" t="s">
        <v>432</v>
      </c>
      <c r="F46" s="17" t="s">
        <v>433</v>
      </c>
      <c r="G46" s="18">
        <v>1</v>
      </c>
      <c r="H46" s="18">
        <v>4</v>
      </c>
      <c r="I46" s="19">
        <v>1</v>
      </c>
      <c r="J46" s="20">
        <v>0</v>
      </c>
      <c r="K46" s="21">
        <v>0</v>
      </c>
      <c r="L46" s="22">
        <v>0</v>
      </c>
      <c r="M46" s="28" t="s">
        <v>588</v>
      </c>
      <c r="N46" s="27"/>
    </row>
    <row r="47" spans="1:14" x14ac:dyDescent="0.3">
      <c r="A47" s="17" t="s">
        <v>205</v>
      </c>
      <c r="B47" s="17" t="s">
        <v>434</v>
      </c>
      <c r="C47" s="17" t="s">
        <v>269</v>
      </c>
      <c r="D47" s="17" t="s">
        <v>324</v>
      </c>
      <c r="E47" s="17" t="s">
        <v>192</v>
      </c>
      <c r="F47" s="17" t="s">
        <v>435</v>
      </c>
      <c r="G47" s="18">
        <v>1</v>
      </c>
      <c r="H47" s="18">
        <v>1</v>
      </c>
      <c r="I47" s="19">
        <v>0</v>
      </c>
      <c r="J47" s="20">
        <v>0</v>
      </c>
      <c r="K47" s="21">
        <v>0</v>
      </c>
      <c r="L47" s="22">
        <v>1</v>
      </c>
      <c r="M47" s="28" t="s">
        <v>591</v>
      </c>
      <c r="N47" s="27"/>
    </row>
    <row r="48" spans="1:14" x14ac:dyDescent="0.3">
      <c r="A48" s="17" t="s">
        <v>436</v>
      </c>
      <c r="B48" s="17" t="s">
        <v>437</v>
      </c>
      <c r="C48" s="17" t="s">
        <v>438</v>
      </c>
      <c r="D48" s="17" t="s">
        <v>439</v>
      </c>
      <c r="E48" s="17" t="s">
        <v>342</v>
      </c>
      <c r="F48" s="17" t="s">
        <v>440</v>
      </c>
      <c r="G48" s="18">
        <v>1</v>
      </c>
      <c r="H48" s="18">
        <v>2</v>
      </c>
      <c r="I48" s="19">
        <v>1</v>
      </c>
      <c r="J48" s="20">
        <v>0</v>
      </c>
      <c r="K48" s="21">
        <v>0</v>
      </c>
      <c r="L48" s="22">
        <v>0</v>
      </c>
      <c r="M48" s="28" t="s">
        <v>587</v>
      </c>
      <c r="N48" s="27"/>
    </row>
    <row r="49" spans="1:14" x14ac:dyDescent="0.3">
      <c r="A49" s="17" t="s">
        <v>441</v>
      </c>
      <c r="B49" s="17" t="s">
        <v>442</v>
      </c>
      <c r="C49" s="17" t="s">
        <v>443</v>
      </c>
      <c r="D49" s="17" t="s">
        <v>444</v>
      </c>
      <c r="E49" s="17" t="s">
        <v>138</v>
      </c>
      <c r="F49" s="17" t="s">
        <v>445</v>
      </c>
      <c r="G49" s="18">
        <v>1</v>
      </c>
      <c r="H49" s="18">
        <v>1</v>
      </c>
      <c r="I49" s="19">
        <v>0</v>
      </c>
      <c r="J49" s="20">
        <v>1</v>
      </c>
      <c r="K49" s="21">
        <v>0</v>
      </c>
      <c r="L49" s="22">
        <v>0</v>
      </c>
      <c r="M49" s="28" t="s">
        <v>588</v>
      </c>
      <c r="N49" s="27"/>
    </row>
    <row r="50" spans="1:14" x14ac:dyDescent="0.3">
      <c r="A50" s="17" t="s">
        <v>446</v>
      </c>
      <c r="B50" s="17" t="s">
        <v>447</v>
      </c>
      <c r="C50" s="17" t="s">
        <v>448</v>
      </c>
      <c r="D50" s="17" t="s">
        <v>324</v>
      </c>
      <c r="E50" s="17" t="s">
        <v>449</v>
      </c>
      <c r="F50" s="17" t="s">
        <v>450</v>
      </c>
      <c r="G50" s="18">
        <v>1</v>
      </c>
      <c r="H50" s="18">
        <v>4</v>
      </c>
      <c r="I50" s="19">
        <v>1</v>
      </c>
      <c r="J50" s="20">
        <v>0</v>
      </c>
      <c r="K50" s="21">
        <v>0</v>
      </c>
      <c r="L50" s="22">
        <v>0</v>
      </c>
      <c r="M50" s="28" t="s">
        <v>589</v>
      </c>
      <c r="N50" s="27"/>
    </row>
    <row r="51" spans="1:14" x14ac:dyDescent="0.3">
      <c r="A51" s="17" t="s">
        <v>451</v>
      </c>
      <c r="B51" s="17" t="s">
        <v>452</v>
      </c>
      <c r="C51" s="17" t="s">
        <v>453</v>
      </c>
      <c r="D51" s="17" t="s">
        <v>454</v>
      </c>
      <c r="E51" s="17" t="s">
        <v>342</v>
      </c>
      <c r="F51" s="17" t="s">
        <v>455</v>
      </c>
      <c r="G51" s="18">
        <v>1</v>
      </c>
      <c r="H51" s="18">
        <v>3</v>
      </c>
      <c r="I51" s="19">
        <v>1</v>
      </c>
      <c r="J51" s="20">
        <v>0</v>
      </c>
      <c r="K51" s="21">
        <v>0</v>
      </c>
      <c r="L51" s="22">
        <v>0</v>
      </c>
      <c r="M51" s="28" t="s">
        <v>587</v>
      </c>
      <c r="N51" s="27"/>
    </row>
    <row r="52" spans="1:14" x14ac:dyDescent="0.3">
      <c r="A52" s="17" t="s">
        <v>456</v>
      </c>
      <c r="B52" s="17" t="s">
        <v>457</v>
      </c>
      <c r="C52" s="17" t="s">
        <v>458</v>
      </c>
      <c r="D52" s="17" t="s">
        <v>444</v>
      </c>
      <c r="E52" s="17" t="s">
        <v>459</v>
      </c>
      <c r="F52" s="17" t="s">
        <v>460</v>
      </c>
      <c r="G52" s="18">
        <v>1</v>
      </c>
      <c r="H52" s="18">
        <v>2</v>
      </c>
      <c r="I52" s="19">
        <v>0</v>
      </c>
      <c r="J52" s="20">
        <v>1</v>
      </c>
      <c r="K52" s="21">
        <v>0</v>
      </c>
      <c r="L52" s="22">
        <v>0</v>
      </c>
      <c r="M52" s="28" t="s">
        <v>589</v>
      </c>
      <c r="N52" s="27"/>
    </row>
    <row r="53" spans="1:14" x14ac:dyDescent="0.3">
      <c r="A53" s="17" t="s">
        <v>461</v>
      </c>
      <c r="B53" s="17" t="s">
        <v>462</v>
      </c>
      <c r="C53" s="17" t="s">
        <v>463</v>
      </c>
      <c r="D53" s="17" t="s">
        <v>324</v>
      </c>
      <c r="E53" s="17" t="s">
        <v>464</v>
      </c>
      <c r="F53" s="17" t="s">
        <v>465</v>
      </c>
      <c r="G53" s="18">
        <v>1</v>
      </c>
      <c r="H53" s="18">
        <v>1</v>
      </c>
      <c r="I53" s="19">
        <v>0</v>
      </c>
      <c r="J53" s="20">
        <v>1</v>
      </c>
      <c r="K53" s="21">
        <v>0</v>
      </c>
      <c r="L53" s="22">
        <v>0</v>
      </c>
      <c r="M53" s="28" t="s">
        <v>588</v>
      </c>
      <c r="N53" s="27"/>
    </row>
    <row r="54" spans="1:14" x14ac:dyDescent="0.3">
      <c r="A54" s="17" t="s">
        <v>117</v>
      </c>
      <c r="B54" s="17" t="s">
        <v>466</v>
      </c>
      <c r="C54" s="17" t="s">
        <v>354</v>
      </c>
      <c r="D54" s="17" t="s">
        <v>287</v>
      </c>
      <c r="E54" s="17" t="s">
        <v>110</v>
      </c>
      <c r="F54" s="17" t="s">
        <v>467</v>
      </c>
      <c r="G54" s="18">
        <v>1</v>
      </c>
      <c r="H54" s="18">
        <v>1</v>
      </c>
      <c r="I54" s="19">
        <v>0</v>
      </c>
      <c r="J54" s="20">
        <v>0</v>
      </c>
      <c r="K54" s="21">
        <v>1</v>
      </c>
      <c r="L54" s="22">
        <v>0</v>
      </c>
      <c r="M54" s="28" t="s">
        <v>590</v>
      </c>
      <c r="N54" s="27"/>
    </row>
    <row r="55" spans="1:14" x14ac:dyDescent="0.3">
      <c r="A55" s="17" t="s">
        <v>212</v>
      </c>
      <c r="B55" s="17" t="s">
        <v>468</v>
      </c>
      <c r="C55" s="17" t="s">
        <v>469</v>
      </c>
      <c r="D55" s="17" t="s">
        <v>324</v>
      </c>
      <c r="E55" s="17" t="s">
        <v>215</v>
      </c>
      <c r="F55" s="17" t="s">
        <v>470</v>
      </c>
      <c r="G55" s="18">
        <v>1</v>
      </c>
      <c r="H55" s="18">
        <v>1</v>
      </c>
      <c r="I55" s="19">
        <v>0</v>
      </c>
      <c r="J55" s="20">
        <v>0</v>
      </c>
      <c r="K55" s="21">
        <v>0</v>
      </c>
      <c r="L55" s="22">
        <v>1</v>
      </c>
      <c r="M55" s="28" t="s">
        <v>590</v>
      </c>
      <c r="N55" s="27"/>
    </row>
    <row r="56" spans="1:14" x14ac:dyDescent="0.3">
      <c r="A56" s="17" t="s">
        <v>471</v>
      </c>
      <c r="B56" s="17" t="s">
        <v>472</v>
      </c>
      <c r="C56" s="17" t="s">
        <v>473</v>
      </c>
      <c r="D56" s="17" t="s">
        <v>287</v>
      </c>
      <c r="E56" s="17" t="s">
        <v>474</v>
      </c>
      <c r="F56" s="17" t="s">
        <v>475</v>
      </c>
      <c r="G56" s="18">
        <v>1</v>
      </c>
      <c r="H56" s="18">
        <v>2</v>
      </c>
      <c r="I56" s="19">
        <v>0</v>
      </c>
      <c r="J56" s="20">
        <v>1</v>
      </c>
      <c r="K56" s="21">
        <v>0</v>
      </c>
      <c r="L56" s="22">
        <v>0</v>
      </c>
      <c r="M56" s="28" t="s">
        <v>587</v>
      </c>
      <c r="N56" s="27"/>
    </row>
    <row r="57" spans="1:14" x14ac:dyDescent="0.3">
      <c r="A57" s="17" t="s">
        <v>476</v>
      </c>
      <c r="B57" s="17" t="s">
        <v>477</v>
      </c>
      <c r="C57" s="17" t="s">
        <v>478</v>
      </c>
      <c r="D57" s="17" t="s">
        <v>479</v>
      </c>
      <c r="E57" s="17" t="s">
        <v>342</v>
      </c>
      <c r="F57" s="17" t="s">
        <v>480</v>
      </c>
      <c r="G57" s="18">
        <v>1</v>
      </c>
      <c r="H57" s="18">
        <v>1</v>
      </c>
      <c r="I57" s="19">
        <v>1</v>
      </c>
      <c r="J57" s="20">
        <v>0</v>
      </c>
      <c r="K57" s="21">
        <v>0</v>
      </c>
      <c r="L57" s="22">
        <v>0</v>
      </c>
      <c r="M57" s="28" t="s">
        <v>587</v>
      </c>
      <c r="N57" s="27"/>
    </row>
    <row r="58" spans="1:14" x14ac:dyDescent="0.3">
      <c r="A58" s="17" t="s">
        <v>481</v>
      </c>
      <c r="B58" s="17" t="s">
        <v>482</v>
      </c>
      <c r="C58" s="17" t="s">
        <v>483</v>
      </c>
      <c r="D58" s="17" t="s">
        <v>444</v>
      </c>
      <c r="E58" s="17" t="s">
        <v>484</v>
      </c>
      <c r="F58" s="17" t="s">
        <v>485</v>
      </c>
      <c r="G58" s="18">
        <v>1</v>
      </c>
      <c r="H58" s="18">
        <v>1</v>
      </c>
      <c r="I58" s="19">
        <v>0</v>
      </c>
      <c r="J58" s="20">
        <v>1</v>
      </c>
      <c r="K58" s="21">
        <v>0</v>
      </c>
      <c r="L58" s="22">
        <v>0</v>
      </c>
      <c r="M58" s="28" t="s">
        <v>588</v>
      </c>
      <c r="N58" s="27"/>
    </row>
    <row r="59" spans="1:14" x14ac:dyDescent="0.3">
      <c r="A59" s="17" t="s">
        <v>129</v>
      </c>
      <c r="B59" s="17" t="s">
        <v>486</v>
      </c>
      <c r="C59" s="17" t="s">
        <v>269</v>
      </c>
      <c r="D59" s="17" t="s">
        <v>487</v>
      </c>
      <c r="E59" s="17" t="s">
        <v>132</v>
      </c>
      <c r="F59" s="17" t="s">
        <v>488</v>
      </c>
      <c r="G59" s="18">
        <v>1</v>
      </c>
      <c r="H59" s="18">
        <v>1</v>
      </c>
      <c r="I59" s="19">
        <v>0</v>
      </c>
      <c r="J59" s="20">
        <v>0</v>
      </c>
      <c r="K59" s="21">
        <v>1</v>
      </c>
      <c r="L59" s="22">
        <v>0</v>
      </c>
      <c r="M59" s="28" t="s">
        <v>590</v>
      </c>
      <c r="N59" s="27"/>
    </row>
    <row r="60" spans="1:14" x14ac:dyDescent="0.3">
      <c r="A60" s="17" t="s">
        <v>489</v>
      </c>
      <c r="B60" s="17" t="s">
        <v>490</v>
      </c>
      <c r="C60" s="17" t="s">
        <v>491</v>
      </c>
      <c r="D60" s="17" t="s">
        <v>492</v>
      </c>
      <c r="E60" s="17" t="s">
        <v>388</v>
      </c>
      <c r="F60" s="17" t="s">
        <v>493</v>
      </c>
      <c r="G60" s="18">
        <v>1</v>
      </c>
      <c r="H60" s="18">
        <v>4</v>
      </c>
      <c r="I60" s="19">
        <v>0</v>
      </c>
      <c r="J60" s="20">
        <v>1</v>
      </c>
      <c r="K60" s="21">
        <v>0</v>
      </c>
      <c r="L60" s="22">
        <v>0</v>
      </c>
      <c r="M60" s="28" t="s">
        <v>588</v>
      </c>
      <c r="N60" s="27"/>
    </row>
    <row r="61" spans="1:14" x14ac:dyDescent="0.3">
      <c r="A61" s="17" t="s">
        <v>494</v>
      </c>
      <c r="B61" s="17" t="s">
        <v>495</v>
      </c>
      <c r="C61" s="17" t="s">
        <v>496</v>
      </c>
      <c r="D61" s="17" t="s">
        <v>297</v>
      </c>
      <c r="E61" s="17" t="s">
        <v>132</v>
      </c>
      <c r="F61" s="17" t="s">
        <v>497</v>
      </c>
      <c r="G61" s="18">
        <v>1</v>
      </c>
      <c r="H61" s="18">
        <v>1</v>
      </c>
      <c r="I61" s="19">
        <v>1</v>
      </c>
      <c r="J61" s="20">
        <v>0</v>
      </c>
      <c r="K61" s="21">
        <v>0</v>
      </c>
      <c r="L61" s="22">
        <v>0</v>
      </c>
      <c r="M61" s="28" t="s">
        <v>589</v>
      </c>
      <c r="N61" s="27"/>
    </row>
    <row r="62" spans="1:14" x14ac:dyDescent="0.3">
      <c r="A62" s="17" t="s">
        <v>498</v>
      </c>
      <c r="B62" s="17" t="s">
        <v>499</v>
      </c>
      <c r="C62" s="17" t="s">
        <v>500</v>
      </c>
      <c r="D62" s="17" t="s">
        <v>501</v>
      </c>
      <c r="E62" s="17" t="s">
        <v>132</v>
      </c>
      <c r="F62" s="17" t="s">
        <v>502</v>
      </c>
      <c r="G62" s="18">
        <v>1</v>
      </c>
      <c r="H62" s="18">
        <v>1</v>
      </c>
      <c r="I62" s="19">
        <v>0</v>
      </c>
      <c r="J62" s="20">
        <v>1</v>
      </c>
      <c r="K62" s="21">
        <v>0</v>
      </c>
      <c r="L62" s="22">
        <v>0</v>
      </c>
      <c r="M62" s="28" t="s">
        <v>588</v>
      </c>
      <c r="N62" s="27"/>
    </row>
    <row r="63" spans="1:14" x14ac:dyDescent="0.3">
      <c r="A63" s="17" t="s">
        <v>183</v>
      </c>
      <c r="B63" s="17" t="s">
        <v>503</v>
      </c>
      <c r="C63" s="17" t="s">
        <v>504</v>
      </c>
      <c r="D63" s="17" t="s">
        <v>431</v>
      </c>
      <c r="E63" s="17" t="s">
        <v>186</v>
      </c>
      <c r="F63" s="17" t="s">
        <v>505</v>
      </c>
      <c r="G63" s="18">
        <v>1</v>
      </c>
      <c r="H63" s="18">
        <v>1</v>
      </c>
      <c r="I63" s="19">
        <v>0</v>
      </c>
      <c r="J63" s="20">
        <v>0</v>
      </c>
      <c r="K63" s="21">
        <v>0</v>
      </c>
      <c r="L63" s="22">
        <v>1</v>
      </c>
      <c r="M63" s="28" t="s">
        <v>590</v>
      </c>
      <c r="N63" s="27"/>
    </row>
    <row r="64" spans="1:14" x14ac:dyDescent="0.3">
      <c r="A64" s="17" t="s">
        <v>506</v>
      </c>
      <c r="B64" s="17" t="s">
        <v>507</v>
      </c>
      <c r="C64" s="17" t="s">
        <v>251</v>
      </c>
      <c r="D64" s="17" t="s">
        <v>508</v>
      </c>
      <c r="E64" s="17" t="s">
        <v>509</v>
      </c>
      <c r="F64" s="17" t="s">
        <v>510</v>
      </c>
      <c r="G64" s="18">
        <v>1</v>
      </c>
      <c r="H64" s="18">
        <v>1</v>
      </c>
      <c r="I64" s="19">
        <v>0</v>
      </c>
      <c r="J64" s="20">
        <v>1</v>
      </c>
      <c r="K64" s="21">
        <v>0</v>
      </c>
      <c r="L64" s="22">
        <v>0</v>
      </c>
      <c r="M64" s="28" t="s">
        <v>588</v>
      </c>
      <c r="N64" s="27"/>
    </row>
    <row r="65" spans="1:14" x14ac:dyDescent="0.3">
      <c r="A65" s="17" t="s">
        <v>111</v>
      </c>
      <c r="B65" s="17" t="s">
        <v>511</v>
      </c>
      <c r="C65" s="17" t="s">
        <v>348</v>
      </c>
      <c r="D65" s="17" t="s">
        <v>287</v>
      </c>
      <c r="E65" s="17" t="s">
        <v>110</v>
      </c>
      <c r="F65" s="17" t="s">
        <v>512</v>
      </c>
      <c r="G65" s="18">
        <v>1</v>
      </c>
      <c r="H65" s="18">
        <v>1</v>
      </c>
      <c r="I65" s="19">
        <v>0</v>
      </c>
      <c r="J65" s="20">
        <v>0</v>
      </c>
      <c r="K65" s="21">
        <v>1</v>
      </c>
      <c r="L65" s="22">
        <v>0</v>
      </c>
      <c r="M65" s="28" t="s">
        <v>590</v>
      </c>
      <c r="N65" s="27"/>
    </row>
    <row r="66" spans="1:14" x14ac:dyDescent="0.3">
      <c r="A66" s="17" t="s">
        <v>513</v>
      </c>
      <c r="B66" s="17" t="s">
        <v>514</v>
      </c>
      <c r="C66" s="17" t="s">
        <v>515</v>
      </c>
      <c r="D66" s="17" t="s">
        <v>292</v>
      </c>
      <c r="E66" s="17" t="s">
        <v>293</v>
      </c>
      <c r="F66" s="17" t="s">
        <v>516</v>
      </c>
      <c r="G66" s="18">
        <v>1</v>
      </c>
      <c r="H66" s="18">
        <v>1</v>
      </c>
      <c r="I66" s="19">
        <v>0</v>
      </c>
      <c r="J66" s="20">
        <v>1</v>
      </c>
      <c r="K66" s="21">
        <v>0</v>
      </c>
      <c r="L66" s="22">
        <v>0</v>
      </c>
      <c r="M66" s="28" t="s">
        <v>588</v>
      </c>
      <c r="N66" s="27"/>
    </row>
    <row r="67" spans="1:14" x14ac:dyDescent="0.3">
      <c r="A67" s="17" t="s">
        <v>114</v>
      </c>
      <c r="B67" s="17" t="s">
        <v>419</v>
      </c>
      <c r="C67" s="17" t="s">
        <v>348</v>
      </c>
      <c r="D67" s="17" t="s">
        <v>287</v>
      </c>
      <c r="E67" s="17" t="s">
        <v>110</v>
      </c>
      <c r="F67" s="17" t="s">
        <v>517</v>
      </c>
      <c r="G67" s="18">
        <v>1</v>
      </c>
      <c r="H67" s="18">
        <v>1</v>
      </c>
      <c r="I67" s="19">
        <v>0</v>
      </c>
      <c r="J67" s="20">
        <v>0</v>
      </c>
      <c r="K67" s="21">
        <v>1</v>
      </c>
      <c r="L67" s="22">
        <v>0</v>
      </c>
      <c r="M67" s="28" t="s">
        <v>590</v>
      </c>
      <c r="N67" s="27"/>
    </row>
    <row r="68" spans="1:14" x14ac:dyDescent="0.3">
      <c r="A68" s="17" t="s">
        <v>518</v>
      </c>
      <c r="B68" s="17" t="s">
        <v>519</v>
      </c>
      <c r="C68" s="17" t="s">
        <v>520</v>
      </c>
      <c r="D68" s="17" t="s">
        <v>521</v>
      </c>
      <c r="E68" s="17" t="s">
        <v>303</v>
      </c>
      <c r="F68" s="17" t="s">
        <v>522</v>
      </c>
      <c r="G68" s="18">
        <v>1</v>
      </c>
      <c r="H68" s="18">
        <v>1</v>
      </c>
      <c r="I68" s="19">
        <v>1</v>
      </c>
      <c r="J68" s="20">
        <v>0</v>
      </c>
      <c r="K68" s="21">
        <v>0</v>
      </c>
      <c r="L68" s="22">
        <v>0</v>
      </c>
      <c r="M68" s="28" t="s">
        <v>589</v>
      </c>
      <c r="N68" s="27"/>
    </row>
    <row r="69" spans="1:14" x14ac:dyDescent="0.3">
      <c r="A69" s="17" t="s">
        <v>135</v>
      </c>
      <c r="B69" s="17" t="s">
        <v>523</v>
      </c>
      <c r="C69" s="17" t="s">
        <v>269</v>
      </c>
      <c r="D69" s="17" t="s">
        <v>492</v>
      </c>
      <c r="E69" s="17" t="s">
        <v>138</v>
      </c>
      <c r="F69" s="17" t="s">
        <v>524</v>
      </c>
      <c r="G69" s="18">
        <v>1</v>
      </c>
      <c r="H69" s="18">
        <v>1</v>
      </c>
      <c r="I69" s="19">
        <v>0</v>
      </c>
      <c r="J69" s="20">
        <v>0</v>
      </c>
      <c r="K69" s="21">
        <v>1</v>
      </c>
      <c r="L69" s="22">
        <v>0</v>
      </c>
      <c r="M69" s="28" t="s">
        <v>590</v>
      </c>
      <c r="N69" s="27"/>
    </row>
    <row r="70" spans="1:14" x14ac:dyDescent="0.3">
      <c r="A70" s="17" t="s">
        <v>525</v>
      </c>
      <c r="B70" s="17" t="s">
        <v>526</v>
      </c>
      <c r="C70" s="17" t="s">
        <v>527</v>
      </c>
      <c r="D70" s="17" t="s">
        <v>528</v>
      </c>
      <c r="E70" s="17" t="s">
        <v>529</v>
      </c>
      <c r="F70" s="17" t="s">
        <v>530</v>
      </c>
      <c r="G70" s="18">
        <v>1</v>
      </c>
      <c r="H70" s="18">
        <v>1</v>
      </c>
      <c r="I70" s="19">
        <v>0</v>
      </c>
      <c r="J70" s="20">
        <v>1</v>
      </c>
      <c r="K70" s="21">
        <v>0</v>
      </c>
      <c r="L70" s="22">
        <v>0</v>
      </c>
      <c r="M70" s="28" t="s">
        <v>588</v>
      </c>
      <c r="N70" s="27"/>
    </row>
    <row r="71" spans="1:14" x14ac:dyDescent="0.3">
      <c r="A71" s="17" t="s">
        <v>531</v>
      </c>
      <c r="B71" s="17" t="s">
        <v>532</v>
      </c>
      <c r="C71" s="17" t="s">
        <v>269</v>
      </c>
      <c r="D71" s="17" t="s">
        <v>533</v>
      </c>
      <c r="E71" s="17" t="s">
        <v>534</v>
      </c>
      <c r="F71" s="17" t="s">
        <v>535</v>
      </c>
      <c r="G71" s="18">
        <v>1</v>
      </c>
      <c r="H71" s="18">
        <v>1</v>
      </c>
      <c r="I71" s="19">
        <v>1</v>
      </c>
      <c r="J71" s="20">
        <v>0</v>
      </c>
      <c r="K71" s="21">
        <v>0</v>
      </c>
      <c r="L71" s="22">
        <v>0</v>
      </c>
      <c r="M71" s="28" t="s">
        <v>589</v>
      </c>
      <c r="N71" s="27"/>
    </row>
    <row r="72" spans="1:14" x14ac:dyDescent="0.3">
      <c r="A72" s="17" t="s">
        <v>207</v>
      </c>
      <c r="B72" s="17" t="s">
        <v>536</v>
      </c>
      <c r="C72" s="17" t="s">
        <v>269</v>
      </c>
      <c r="D72" s="17" t="s">
        <v>492</v>
      </c>
      <c r="E72" s="17" t="s">
        <v>138</v>
      </c>
      <c r="F72" s="17" t="s">
        <v>537</v>
      </c>
      <c r="G72" s="18">
        <v>1</v>
      </c>
      <c r="H72" s="18">
        <v>1</v>
      </c>
      <c r="I72" s="19">
        <v>0</v>
      </c>
      <c r="J72" s="20">
        <v>0</v>
      </c>
      <c r="K72" s="21">
        <v>0</v>
      </c>
      <c r="L72" s="22">
        <v>1</v>
      </c>
      <c r="M72" s="28" t="s">
        <v>590</v>
      </c>
      <c r="N72" s="27"/>
    </row>
    <row r="73" spans="1:14" x14ac:dyDescent="0.3">
      <c r="A73" s="17" t="s">
        <v>538</v>
      </c>
      <c r="B73" s="17" t="s">
        <v>539</v>
      </c>
      <c r="C73" s="17" t="s">
        <v>320</v>
      </c>
      <c r="D73" s="17" t="s">
        <v>274</v>
      </c>
      <c r="E73" s="17" t="s">
        <v>125</v>
      </c>
      <c r="F73" s="17" t="s">
        <v>540</v>
      </c>
      <c r="G73" s="18">
        <v>1</v>
      </c>
      <c r="H73" s="18">
        <v>20</v>
      </c>
      <c r="I73" s="19">
        <v>0</v>
      </c>
      <c r="J73" s="20">
        <v>1</v>
      </c>
      <c r="K73" s="21">
        <v>0</v>
      </c>
      <c r="L73" s="22">
        <v>0</v>
      </c>
      <c r="M73" s="28" t="s">
        <v>588</v>
      </c>
      <c r="N73" s="27"/>
    </row>
    <row r="74" spans="1:14" x14ac:dyDescent="0.3">
      <c r="A74" s="17" t="s">
        <v>541</v>
      </c>
      <c r="B74" s="17" t="s">
        <v>542</v>
      </c>
      <c r="C74" s="17" t="s">
        <v>543</v>
      </c>
      <c r="D74" s="17" t="s">
        <v>324</v>
      </c>
      <c r="E74" s="17" t="s">
        <v>544</v>
      </c>
      <c r="F74" s="17" t="s">
        <v>545</v>
      </c>
      <c r="G74" s="18">
        <v>1</v>
      </c>
      <c r="H74" s="18">
        <v>10</v>
      </c>
      <c r="I74" s="19">
        <v>0</v>
      </c>
      <c r="J74" s="20">
        <v>1</v>
      </c>
      <c r="K74" s="21">
        <v>0</v>
      </c>
      <c r="L74" s="22">
        <v>0</v>
      </c>
      <c r="M74" s="28" t="s">
        <v>589</v>
      </c>
      <c r="N74" s="27"/>
    </row>
    <row r="75" spans="1:14" x14ac:dyDescent="0.3">
      <c r="A75" s="17" t="s">
        <v>546</v>
      </c>
      <c r="B75" s="17" t="s">
        <v>547</v>
      </c>
      <c r="C75" s="17" t="s">
        <v>548</v>
      </c>
      <c r="D75" s="17" t="s">
        <v>549</v>
      </c>
      <c r="E75" s="17" t="s">
        <v>550</v>
      </c>
      <c r="F75" s="17" t="s">
        <v>551</v>
      </c>
      <c r="G75" s="18">
        <v>1</v>
      </c>
      <c r="H75" s="18">
        <v>10</v>
      </c>
      <c r="I75" s="19">
        <v>0</v>
      </c>
      <c r="J75" s="20">
        <v>1</v>
      </c>
      <c r="K75" s="21">
        <v>0</v>
      </c>
      <c r="L75" s="22">
        <v>0</v>
      </c>
      <c r="M75" s="28" t="s">
        <v>589</v>
      </c>
      <c r="N75" s="27"/>
    </row>
    <row r="76" spans="1:14" x14ac:dyDescent="0.3">
      <c r="A76" s="17" t="s">
        <v>552</v>
      </c>
      <c r="B76" s="17" t="s">
        <v>553</v>
      </c>
      <c r="C76" s="17" t="s">
        <v>554</v>
      </c>
      <c r="D76" s="17" t="s">
        <v>492</v>
      </c>
      <c r="E76" s="17" t="s">
        <v>388</v>
      </c>
      <c r="F76" s="17" t="s">
        <v>555</v>
      </c>
      <c r="G76" s="18">
        <v>1</v>
      </c>
      <c r="H76" s="18">
        <v>2</v>
      </c>
      <c r="I76" s="19">
        <v>0</v>
      </c>
      <c r="J76" s="20">
        <v>1</v>
      </c>
      <c r="K76" s="21">
        <v>0</v>
      </c>
      <c r="L76" s="22">
        <v>0</v>
      </c>
      <c r="M76" s="28" t="s">
        <v>588</v>
      </c>
      <c r="N76" s="27"/>
    </row>
    <row r="77" spans="1:14" x14ac:dyDescent="0.3">
      <c r="A77" s="17" t="s">
        <v>556</v>
      </c>
      <c r="B77" s="17" t="s">
        <v>557</v>
      </c>
      <c r="C77" s="17" t="s">
        <v>558</v>
      </c>
      <c r="D77" s="17" t="s">
        <v>559</v>
      </c>
      <c r="E77" s="17" t="s">
        <v>560</v>
      </c>
      <c r="F77" s="17" t="s">
        <v>561</v>
      </c>
      <c r="G77" s="18">
        <v>1</v>
      </c>
      <c r="H77" s="18">
        <v>2</v>
      </c>
      <c r="I77" s="19">
        <v>1</v>
      </c>
      <c r="J77" s="20">
        <v>0</v>
      </c>
      <c r="K77" s="21">
        <v>0</v>
      </c>
      <c r="L77" s="22">
        <v>0</v>
      </c>
      <c r="M77" s="28" t="s">
        <v>588</v>
      </c>
      <c r="N77" s="27"/>
    </row>
    <row r="78" spans="1:14" x14ac:dyDescent="0.3">
      <c r="A78" s="17" t="s">
        <v>562</v>
      </c>
      <c r="B78" s="17" t="s">
        <v>539</v>
      </c>
      <c r="C78" s="17" t="s">
        <v>348</v>
      </c>
      <c r="D78" s="17" t="s">
        <v>274</v>
      </c>
      <c r="E78" s="17" t="s">
        <v>125</v>
      </c>
      <c r="F78" s="17" t="s">
        <v>563</v>
      </c>
      <c r="G78" s="18">
        <v>1</v>
      </c>
      <c r="H78" s="18">
        <v>10</v>
      </c>
      <c r="I78" s="19">
        <v>0</v>
      </c>
      <c r="J78" s="20">
        <v>1</v>
      </c>
      <c r="K78" s="21">
        <v>0</v>
      </c>
      <c r="L78" s="22">
        <v>0</v>
      </c>
      <c r="M78" s="28" t="s">
        <v>588</v>
      </c>
      <c r="N78" s="27"/>
    </row>
    <row r="79" spans="1:14" x14ac:dyDescent="0.3">
      <c r="A79" s="17" t="s">
        <v>113</v>
      </c>
      <c r="B79" s="17" t="s">
        <v>511</v>
      </c>
      <c r="C79" s="17" t="s">
        <v>320</v>
      </c>
      <c r="D79" s="17" t="s">
        <v>287</v>
      </c>
      <c r="E79" s="17" t="s">
        <v>110</v>
      </c>
      <c r="F79" s="17" t="s">
        <v>564</v>
      </c>
      <c r="G79" s="18">
        <v>1</v>
      </c>
      <c r="H79" s="18">
        <v>1</v>
      </c>
      <c r="I79" s="19">
        <v>0</v>
      </c>
      <c r="J79" s="20">
        <v>0</v>
      </c>
      <c r="K79" s="21">
        <v>1</v>
      </c>
      <c r="L79" s="22">
        <v>0</v>
      </c>
      <c r="M79" s="28" t="s">
        <v>590</v>
      </c>
      <c r="N79" s="27"/>
    </row>
    <row r="80" spans="1:14" x14ac:dyDescent="0.3">
      <c r="A80" s="17" t="s">
        <v>565</v>
      </c>
      <c r="B80" s="17" t="s">
        <v>566</v>
      </c>
      <c r="C80" s="17" t="s">
        <v>567</v>
      </c>
      <c r="D80" s="17" t="s">
        <v>324</v>
      </c>
      <c r="E80" s="17" t="s">
        <v>311</v>
      </c>
      <c r="F80" s="17" t="s">
        <v>568</v>
      </c>
      <c r="G80" s="18">
        <v>1</v>
      </c>
      <c r="H80" s="18">
        <v>3</v>
      </c>
      <c r="I80" s="19">
        <v>0</v>
      </c>
      <c r="J80" s="20">
        <v>1</v>
      </c>
      <c r="K80" s="21">
        <v>0</v>
      </c>
      <c r="L80" s="22">
        <v>0</v>
      </c>
      <c r="M80" s="28" t="s">
        <v>588</v>
      </c>
      <c r="N80" s="27"/>
    </row>
  </sheetData>
  <autoFilter ref="A2:N80" xr:uid="{BEB7B062-47D9-4673-A7C3-F42A168F901E}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4.21875" bestFit="1" customWidth="1"/>
    <col min="2" max="2" width="56.6640625" bestFit="1" customWidth="1"/>
    <col min="3" max="4" width="12.21875" bestFit="1" customWidth="1"/>
    <col min="11" max="15" width="0" hidden="1" customWidth="1"/>
  </cols>
  <sheetData>
    <row r="1" spans="1:14" ht="21.6" thickBot="1" x14ac:dyDescent="0.35">
      <c r="A1" s="60" t="s">
        <v>598</v>
      </c>
      <c r="B1" s="60"/>
      <c r="C1" s="60"/>
      <c r="D1" s="60"/>
    </row>
    <row r="2" spans="1:14" ht="15" thickBot="1" x14ac:dyDescent="0.35">
      <c r="A2" s="35" t="s">
        <v>597</v>
      </c>
      <c r="B2" s="35" t="s">
        <v>595</v>
      </c>
      <c r="C2" s="35" t="s">
        <v>602</v>
      </c>
      <c r="D2" s="35" t="s">
        <v>594</v>
      </c>
    </row>
    <row r="3" spans="1:14" x14ac:dyDescent="0.3">
      <c r="A3" s="61" t="s">
        <v>599</v>
      </c>
      <c r="B3" s="48" t="s">
        <v>590</v>
      </c>
      <c r="C3" s="47">
        <v>25</v>
      </c>
      <c r="D3" s="37">
        <v>23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25</v>
      </c>
      <c r="N3" t="str">
        <f>IF($L3=2,$C3,"")</f>
        <v/>
      </c>
    </row>
    <row r="4" spans="1:14" x14ac:dyDescent="0.3">
      <c r="A4" s="62"/>
      <c r="B4" s="52" t="s">
        <v>593</v>
      </c>
      <c r="C4" s="51">
        <v>3</v>
      </c>
      <c r="D4" s="32">
        <v>1</v>
      </c>
      <c r="K4" s="40" t="str">
        <f t="shared" ref="K4:K15" si="0">IF(OR($B4="Corporate non-stock - demand too low to convert",$B4="Non-stock in the primary DC - demand too low to convert",$B4="Low impact - only 1 or 2 line impact"),1,"")</f>
        <v/>
      </c>
      <c r="L4" s="40" t="str">
        <f t="shared" ref="L4:L15" si="1">IF($B4="Grand Total",2,"")</f>
        <v/>
      </c>
      <c r="M4" s="40" t="str">
        <f t="shared" ref="M4:M15" si="2">IF($K4=1,$C4,"")</f>
        <v/>
      </c>
      <c r="N4" s="40" t="str">
        <f t="shared" ref="N4:N15" si="3">IF($L4=2,$C4,"")</f>
        <v/>
      </c>
    </row>
    <row r="5" spans="1:14" x14ac:dyDescent="0.3">
      <c r="A5" s="62"/>
      <c r="B5" s="45" t="s">
        <v>591</v>
      </c>
      <c r="C5" s="42">
        <v>4</v>
      </c>
      <c r="D5" s="29">
        <v>4</v>
      </c>
      <c r="K5" s="40" t="str">
        <f t="shared" si="0"/>
        <v/>
      </c>
      <c r="L5" s="40" t="str">
        <f t="shared" si="1"/>
        <v/>
      </c>
      <c r="M5" s="40" t="str">
        <f t="shared" si="2"/>
        <v/>
      </c>
      <c r="N5" s="40" t="str">
        <f t="shared" si="3"/>
        <v/>
      </c>
    </row>
    <row r="6" spans="1:14" ht="15" thickBot="1" x14ac:dyDescent="0.35">
      <c r="A6" s="63"/>
      <c r="B6" s="46" t="s">
        <v>592</v>
      </c>
      <c r="C6" s="43">
        <v>4</v>
      </c>
      <c r="D6" s="38">
        <v>1</v>
      </c>
      <c r="K6" s="40" t="str">
        <f t="shared" si="0"/>
        <v/>
      </c>
      <c r="L6" s="40" t="str">
        <f t="shared" si="1"/>
        <v/>
      </c>
      <c r="M6" s="40" t="str">
        <f t="shared" si="2"/>
        <v/>
      </c>
      <c r="N6" s="40" t="str">
        <f t="shared" si="3"/>
        <v/>
      </c>
    </row>
    <row r="7" spans="1:14" ht="15" thickBot="1" x14ac:dyDescent="0.35">
      <c r="A7" s="36" t="s">
        <v>600</v>
      </c>
      <c r="B7" s="52" t="s">
        <v>588</v>
      </c>
      <c r="C7" s="51">
        <v>25</v>
      </c>
      <c r="D7" s="32">
        <v>23</v>
      </c>
      <c r="K7" s="40">
        <f t="shared" si="0"/>
        <v>1</v>
      </c>
      <c r="L7" s="40" t="str">
        <f t="shared" si="1"/>
        <v/>
      </c>
      <c r="M7" s="40">
        <f t="shared" si="2"/>
        <v>25</v>
      </c>
      <c r="N7" s="40" t="str">
        <f t="shared" si="3"/>
        <v/>
      </c>
    </row>
    <row r="8" spans="1:14" x14ac:dyDescent="0.3">
      <c r="A8" s="61" t="s">
        <v>601</v>
      </c>
      <c r="B8" s="44" t="s">
        <v>587</v>
      </c>
      <c r="C8" s="41">
        <v>16</v>
      </c>
      <c r="D8" s="39">
        <v>9</v>
      </c>
      <c r="K8" s="40" t="str">
        <f t="shared" si="0"/>
        <v/>
      </c>
      <c r="L8" s="40" t="str">
        <f t="shared" si="1"/>
        <v/>
      </c>
      <c r="M8" s="40" t="str">
        <f t="shared" si="2"/>
        <v/>
      </c>
      <c r="N8" s="40" t="str">
        <f t="shared" si="3"/>
        <v/>
      </c>
    </row>
    <row r="9" spans="1:14" ht="15" thickBot="1" x14ac:dyDescent="0.35">
      <c r="A9" s="63"/>
      <c r="B9" s="50" t="s">
        <v>589</v>
      </c>
      <c r="C9" s="49">
        <v>22</v>
      </c>
      <c r="D9" s="31">
        <v>17</v>
      </c>
      <c r="K9" s="40">
        <f t="shared" si="0"/>
        <v>1</v>
      </c>
      <c r="L9" s="40" t="str">
        <f t="shared" si="1"/>
        <v/>
      </c>
      <c r="M9" s="40">
        <f t="shared" si="2"/>
        <v>22</v>
      </c>
      <c r="N9" s="40" t="str">
        <f t="shared" si="3"/>
        <v/>
      </c>
    </row>
    <row r="10" spans="1:14" ht="15" hidden="1" thickBot="1" x14ac:dyDescent="0.35">
      <c r="A10" s="33"/>
      <c r="B10" s="46" t="s">
        <v>596</v>
      </c>
      <c r="C10" s="42"/>
      <c r="D10" s="29"/>
      <c r="K10" s="40" t="str">
        <f t="shared" si="0"/>
        <v/>
      </c>
      <c r="L10" s="40" t="str">
        <f t="shared" si="1"/>
        <v/>
      </c>
      <c r="M10" s="40" t="str">
        <f t="shared" si="2"/>
        <v/>
      </c>
      <c r="N10" s="40" t="str">
        <f t="shared" si="3"/>
        <v/>
      </c>
    </row>
    <row r="11" spans="1:14" ht="15" thickBot="1" x14ac:dyDescent="0.35">
      <c r="A11" s="30"/>
      <c r="B11" s="54" t="s">
        <v>11</v>
      </c>
      <c r="C11" s="53">
        <v>99</v>
      </c>
      <c r="D11" s="34">
        <v>78</v>
      </c>
      <c r="K11" s="40" t="str">
        <f t="shared" si="0"/>
        <v/>
      </c>
      <c r="L11" s="40">
        <f t="shared" si="1"/>
        <v>2</v>
      </c>
      <c r="M11" s="40" t="str">
        <f t="shared" si="2"/>
        <v/>
      </c>
      <c r="N11" s="40">
        <f t="shared" si="3"/>
        <v>99</v>
      </c>
    </row>
    <row r="12" spans="1:14" x14ac:dyDescent="0.3">
      <c r="K12" s="40" t="str">
        <f t="shared" si="0"/>
        <v/>
      </c>
      <c r="L12" s="40" t="str">
        <f t="shared" si="1"/>
        <v/>
      </c>
      <c r="M12" s="40" t="str">
        <f t="shared" si="2"/>
        <v/>
      </c>
      <c r="N12" s="40" t="str">
        <f t="shared" si="3"/>
        <v/>
      </c>
    </row>
    <row r="13" spans="1:14" x14ac:dyDescent="0.3">
      <c r="K13" s="40" t="str">
        <f t="shared" si="0"/>
        <v/>
      </c>
      <c r="L13" s="40" t="str">
        <f t="shared" si="1"/>
        <v/>
      </c>
      <c r="M13" s="40" t="str">
        <f t="shared" si="2"/>
        <v/>
      </c>
      <c r="N13" s="40" t="str">
        <f t="shared" si="3"/>
        <v/>
      </c>
    </row>
    <row r="14" spans="1:14" x14ac:dyDescent="0.3">
      <c r="K14" s="40" t="str">
        <f t="shared" si="0"/>
        <v/>
      </c>
      <c r="L14" s="40" t="str">
        <f t="shared" si="1"/>
        <v/>
      </c>
      <c r="M14" s="40" t="str">
        <f t="shared" si="2"/>
        <v/>
      </c>
      <c r="N14" s="40" t="str">
        <f t="shared" si="3"/>
        <v/>
      </c>
    </row>
    <row r="15" spans="1:14" x14ac:dyDescent="0.3">
      <c r="K15" s="40" t="str">
        <f t="shared" si="0"/>
        <v/>
      </c>
      <c r="L15" s="40" t="str">
        <f t="shared" si="1"/>
        <v/>
      </c>
      <c r="M15" s="40" t="str">
        <f t="shared" si="2"/>
        <v/>
      </c>
      <c r="N15" s="40" t="str">
        <f t="shared" si="3"/>
        <v/>
      </c>
    </row>
    <row r="20" spans="13:15" ht="13.8" customHeight="1" x14ac:dyDescent="0.3">
      <c r="M20">
        <f>SUM(M1:M19)</f>
        <v>72</v>
      </c>
      <c r="N20">
        <f>SUM(N1:N19)</f>
        <v>99</v>
      </c>
      <c r="O20">
        <f>M20/N20</f>
        <v>0.72727272727272729</v>
      </c>
    </row>
    <row r="21" spans="13:15" x14ac:dyDescent="0.3">
      <c r="O21" t="str">
        <f>TEXT(O20,"0.0%")</f>
        <v>72.7%</v>
      </c>
    </row>
  </sheetData>
  <mergeCells count="3">
    <mergeCell ref="A1:D1"/>
    <mergeCell ref="A3:A6"/>
    <mergeCell ref="A8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64" t="s">
        <v>569</v>
      </c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ht="37.5" customHeight="1" x14ac:dyDescent="0.3">
      <c r="K2" s="65" t="s">
        <v>570</v>
      </c>
      <c r="L2" s="65"/>
    </row>
    <row r="3" spans="1:12" ht="27.45" customHeight="1" x14ac:dyDescent="0.3">
      <c r="A3" s="23" t="s">
        <v>571</v>
      </c>
      <c r="B3" s="23" t="s">
        <v>572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573</v>
      </c>
    </row>
    <row r="4" spans="1:12" ht="14.4" x14ac:dyDescent="0.3">
      <c r="A4" s="66">
        <v>2018</v>
      </c>
      <c r="B4" s="25" t="s">
        <v>574</v>
      </c>
      <c r="C4" s="26">
        <v>1227</v>
      </c>
      <c r="D4" s="26">
        <v>1077</v>
      </c>
      <c r="E4" s="24">
        <v>0.87775061124694376</v>
      </c>
      <c r="F4" s="26">
        <v>68</v>
      </c>
      <c r="G4" s="24">
        <v>0.93317033414832939</v>
      </c>
      <c r="H4" s="26">
        <v>47</v>
      </c>
      <c r="I4" s="26">
        <v>11</v>
      </c>
      <c r="J4" s="26">
        <v>24</v>
      </c>
      <c r="K4" s="24">
        <v>0.90352348993288589</v>
      </c>
      <c r="L4" s="24">
        <v>0.95818505338078297</v>
      </c>
    </row>
    <row r="5" spans="1:12" ht="14.4" x14ac:dyDescent="0.3">
      <c r="A5" s="66">
        <v>2018</v>
      </c>
      <c r="B5" s="25" t="s">
        <v>575</v>
      </c>
      <c r="C5" s="26">
        <v>1100</v>
      </c>
      <c r="D5" s="26">
        <v>982</v>
      </c>
      <c r="E5" s="24">
        <v>0.8927272727272727</v>
      </c>
      <c r="F5" s="26">
        <v>37</v>
      </c>
      <c r="G5" s="24">
        <v>0.92636363636363639</v>
      </c>
      <c r="H5" s="26">
        <v>35</v>
      </c>
      <c r="I5" s="26">
        <v>24</v>
      </c>
      <c r="J5" s="26">
        <v>22</v>
      </c>
      <c r="K5" s="24">
        <v>0.93168880455407954</v>
      </c>
      <c r="L5" s="24">
        <v>0.96558505408062922</v>
      </c>
    </row>
    <row r="6" spans="1:12" ht="14.4" x14ac:dyDescent="0.3">
      <c r="A6" s="66">
        <v>2018</v>
      </c>
      <c r="B6" s="25" t="s">
        <v>576</v>
      </c>
      <c r="C6" s="26">
        <v>1267</v>
      </c>
      <c r="D6" s="26">
        <v>1129</v>
      </c>
      <c r="E6" s="24">
        <v>0.89108129439621153</v>
      </c>
      <c r="F6" s="26">
        <v>66</v>
      </c>
      <c r="G6" s="24">
        <v>0.9431728492501974</v>
      </c>
      <c r="H6" s="26">
        <v>41</v>
      </c>
      <c r="I6" s="26">
        <v>16</v>
      </c>
      <c r="J6" s="26">
        <v>15</v>
      </c>
      <c r="K6" s="24">
        <v>0.91343042071197411</v>
      </c>
      <c r="L6" s="24">
        <v>0.96495726495726497</v>
      </c>
    </row>
    <row r="7" spans="1:12" ht="14.4" x14ac:dyDescent="0.3">
      <c r="A7" s="66">
        <v>2018</v>
      </c>
      <c r="B7" s="25" t="s">
        <v>577</v>
      </c>
      <c r="C7" s="26">
        <v>993</v>
      </c>
      <c r="D7" s="26">
        <v>887</v>
      </c>
      <c r="E7" s="24">
        <v>0.89325276938569986</v>
      </c>
      <c r="F7" s="26">
        <v>41</v>
      </c>
      <c r="G7" s="24">
        <v>0.93454179254783487</v>
      </c>
      <c r="H7" s="26">
        <v>34</v>
      </c>
      <c r="I7" s="26">
        <v>11</v>
      </c>
      <c r="J7" s="26">
        <v>20</v>
      </c>
      <c r="K7" s="24">
        <v>0.92203742203742189</v>
      </c>
      <c r="L7" s="24">
        <v>0.96308360477741584</v>
      </c>
    </row>
    <row r="8" spans="1:12" ht="14.4" x14ac:dyDescent="0.3">
      <c r="A8" s="66">
        <v>2018</v>
      </c>
      <c r="B8" s="25" t="s">
        <v>578</v>
      </c>
      <c r="C8" s="26">
        <v>1061</v>
      </c>
      <c r="D8" s="26">
        <v>959</v>
      </c>
      <c r="E8" s="24">
        <v>0.90386427898209232</v>
      </c>
      <c r="F8" s="26">
        <v>45</v>
      </c>
      <c r="G8" s="24">
        <v>0.94627709707822805</v>
      </c>
      <c r="H8" s="26">
        <v>31</v>
      </c>
      <c r="I8" s="26">
        <v>14</v>
      </c>
      <c r="J8" s="26">
        <v>12</v>
      </c>
      <c r="K8" s="24">
        <v>0.92657004830917888</v>
      </c>
      <c r="L8" s="24">
        <v>0.9686868686868686</v>
      </c>
    </row>
    <row r="9" spans="1:12" ht="14.4" x14ac:dyDescent="0.3">
      <c r="A9" s="66">
        <v>2018</v>
      </c>
      <c r="B9" s="25" t="s">
        <v>579</v>
      </c>
      <c r="C9" s="26">
        <v>1355</v>
      </c>
      <c r="D9" s="26">
        <v>1195</v>
      </c>
      <c r="E9" s="24">
        <v>0.88191881918819193</v>
      </c>
      <c r="F9" s="26">
        <v>61</v>
      </c>
      <c r="G9" s="24">
        <v>0.92693726937269372</v>
      </c>
      <c r="H9" s="26">
        <v>35</v>
      </c>
      <c r="I9" s="26">
        <v>35</v>
      </c>
      <c r="J9" s="26">
        <v>29</v>
      </c>
      <c r="K9" s="24">
        <v>0.92563903950426019</v>
      </c>
      <c r="L9" s="24">
        <v>0.97154471544715448</v>
      </c>
    </row>
    <row r="10" spans="1:12" ht="14.4" x14ac:dyDescent="0.3">
      <c r="A10" s="66">
        <v>2018</v>
      </c>
      <c r="B10" s="25" t="s">
        <v>580</v>
      </c>
      <c r="C10" s="26">
        <v>1113</v>
      </c>
      <c r="D10" s="26">
        <v>1009</v>
      </c>
      <c r="E10" s="24">
        <v>0.9065588499550763</v>
      </c>
      <c r="F10" s="26">
        <v>44</v>
      </c>
      <c r="G10" s="24">
        <v>0.9460916442048517</v>
      </c>
      <c r="H10" s="26">
        <v>26</v>
      </c>
      <c r="I10" s="26">
        <v>16</v>
      </c>
      <c r="J10" s="26">
        <v>18</v>
      </c>
      <c r="K10" s="24">
        <v>0.93512511584800739</v>
      </c>
      <c r="L10" s="24">
        <v>0.97487922705314001</v>
      </c>
    </row>
    <row r="11" spans="1:12" ht="14.4" x14ac:dyDescent="0.3">
      <c r="A11" s="66">
        <v>2018</v>
      </c>
      <c r="B11" s="25" t="s">
        <v>581</v>
      </c>
      <c r="C11" s="26">
        <v>941</v>
      </c>
      <c r="D11" s="26">
        <v>851</v>
      </c>
      <c r="E11" s="24">
        <v>0.90435706695005313</v>
      </c>
      <c r="F11" s="26">
        <v>38</v>
      </c>
      <c r="G11" s="24">
        <v>0.94473963868225297</v>
      </c>
      <c r="H11" s="26">
        <v>17</v>
      </c>
      <c r="I11" s="26">
        <v>15</v>
      </c>
      <c r="J11" s="26">
        <v>20</v>
      </c>
      <c r="K11" s="24">
        <v>0.93929359823399561</v>
      </c>
      <c r="L11" s="24">
        <v>0.9804147465437788</v>
      </c>
    </row>
    <row r="12" spans="1:12" ht="14.4" x14ac:dyDescent="0.3">
      <c r="A12" s="66">
        <v>2019</v>
      </c>
      <c r="B12" s="25" t="s">
        <v>582</v>
      </c>
      <c r="C12" s="26">
        <v>1198</v>
      </c>
      <c r="D12" s="26">
        <v>1091</v>
      </c>
      <c r="E12" s="24">
        <v>0.91068447412353914</v>
      </c>
      <c r="F12" s="26">
        <v>37</v>
      </c>
      <c r="G12" s="24">
        <v>0.94156928213689484</v>
      </c>
      <c r="H12" s="26">
        <v>28</v>
      </c>
      <c r="I12" s="26">
        <v>12</v>
      </c>
      <c r="J12" s="26">
        <v>30</v>
      </c>
      <c r="K12" s="24">
        <v>0.94377162629757771</v>
      </c>
      <c r="L12" s="24">
        <v>0.97497765862377117</v>
      </c>
    </row>
    <row r="13" spans="1:12" ht="14.4" x14ac:dyDescent="0.3">
      <c r="A13" s="66">
        <v>2019</v>
      </c>
      <c r="B13" s="25" t="s">
        <v>583</v>
      </c>
      <c r="C13" s="26">
        <v>1051</v>
      </c>
      <c r="D13" s="26">
        <v>952</v>
      </c>
      <c r="E13" s="24">
        <v>0.9058039961941009</v>
      </c>
      <c r="F13" s="26">
        <v>56</v>
      </c>
      <c r="G13" s="24">
        <v>0.9590865842055184</v>
      </c>
      <c r="H13" s="26">
        <v>10</v>
      </c>
      <c r="I13" s="26">
        <v>12</v>
      </c>
      <c r="J13" s="26">
        <v>21</v>
      </c>
      <c r="K13" s="24">
        <v>0.93516699410609039</v>
      </c>
      <c r="L13" s="24">
        <v>0.98960498960498966</v>
      </c>
    </row>
    <row r="14" spans="1:12" ht="14.4" x14ac:dyDescent="0.3">
      <c r="A14" s="66">
        <v>2019</v>
      </c>
      <c r="B14" s="25" t="s">
        <v>584</v>
      </c>
      <c r="C14" s="26">
        <v>1052</v>
      </c>
      <c r="D14" s="26">
        <v>951</v>
      </c>
      <c r="E14" s="24">
        <v>0.9039923954372624</v>
      </c>
      <c r="F14" s="26">
        <v>44</v>
      </c>
      <c r="G14" s="24">
        <v>0.94581749049429642</v>
      </c>
      <c r="H14" s="26">
        <v>20</v>
      </c>
      <c r="I14" s="26">
        <v>13</v>
      </c>
      <c r="J14" s="26">
        <v>24</v>
      </c>
      <c r="K14" s="24">
        <v>0.93694581280788181</v>
      </c>
      <c r="L14" s="24">
        <v>0.97940267765190525</v>
      </c>
    </row>
    <row r="15" spans="1:12" ht="14.4" x14ac:dyDescent="0.3">
      <c r="A15" s="66">
        <v>2019</v>
      </c>
      <c r="B15" s="25" t="s">
        <v>585</v>
      </c>
      <c r="C15" s="26">
        <v>1054</v>
      </c>
      <c r="D15" s="26">
        <v>955</v>
      </c>
      <c r="E15" s="24">
        <v>0.90607210626185963</v>
      </c>
      <c r="F15" s="26">
        <v>42</v>
      </c>
      <c r="G15" s="24">
        <v>0.9459203036053131</v>
      </c>
      <c r="H15" s="26">
        <v>25</v>
      </c>
      <c r="I15" s="26">
        <v>18</v>
      </c>
      <c r="J15" s="26">
        <v>14</v>
      </c>
      <c r="K15" s="24">
        <v>0.93444227005870839</v>
      </c>
      <c r="L15" s="24">
        <v>0.97448979591836737</v>
      </c>
    </row>
  </sheetData>
  <mergeCells count="4">
    <mergeCell ref="B1:L1"/>
    <mergeCell ref="K2:L2"/>
    <mergeCell ref="A4:A11"/>
    <mergeCell ref="A12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2019-05-08T13:23:39Z</dcterms:created>
  <dcterms:modified xsi:type="dcterms:W3CDTF">2019-05-14T13:03:49Z</dcterms:modified>
</cp:coreProperties>
</file>