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exas Health Resources (THR)\"/>
    </mc:Choice>
  </mc:AlternateContent>
  <xr:revisionPtr revIDLastSave="0" documentId="10_ncr:100000_{B8668268-5F8B-4774-8D02-0733536E440A}" xr6:coauthVersionLast="31" xr6:coauthVersionMax="31" xr10:uidLastSave="{00000000-0000-0000-0000-000000000000}"/>
  <bookViews>
    <workbookView xWindow="0" yWindow="0" windowWidth="23040" windowHeight="9072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  <sheet name="Sheet2" sheetId="8" r:id="rId7"/>
  </sheets>
  <definedNames>
    <definedName name="_xlnm._FilterDatabase" localSheetId="3" hidden="1">'Item Detail'!$A$2:$N$377</definedName>
  </definedNames>
  <calcPr calcId="179017"/>
  <pivotCaches>
    <pivotCache cacheId="16" r:id="rId8"/>
  </pivotCaches>
</workbook>
</file>

<file path=xl/calcChain.xml><?xml version="1.0" encoding="utf-8"?>
<calcChain xmlns="http://schemas.openxmlformats.org/spreadsheetml/2006/main">
  <c r="A33" i="8" l="1"/>
  <c r="A31" i="8"/>
  <c r="A29" i="8"/>
  <c r="A27" i="8"/>
  <c r="A25" i="8"/>
  <c r="A23" i="8"/>
  <c r="A3" i="8"/>
  <c r="A1" i="8"/>
  <c r="O21" i="6"/>
  <c r="O20" i="6"/>
  <c r="N20" i="6"/>
  <c r="M20" i="6"/>
  <c r="N4" i="6"/>
  <c r="N5" i="6"/>
  <c r="N6" i="6"/>
  <c r="N7" i="6"/>
  <c r="N8" i="6"/>
  <c r="N9" i="6"/>
  <c r="N10" i="6"/>
  <c r="N11" i="6"/>
  <c r="N12" i="6"/>
  <c r="N13" i="6"/>
  <c r="N14" i="6"/>
  <c r="N15" i="6"/>
  <c r="N3" i="6"/>
  <c r="M4" i="6"/>
  <c r="M5" i="6"/>
  <c r="M6" i="6"/>
  <c r="M7" i="6"/>
  <c r="M8" i="6"/>
  <c r="M9" i="6"/>
  <c r="M10" i="6"/>
  <c r="M11" i="6"/>
  <c r="M12" i="6"/>
  <c r="M13" i="6"/>
  <c r="M14" i="6"/>
  <c r="M1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3" i="6"/>
  <c r="K4" i="6"/>
  <c r="K5" i="6"/>
  <c r="K6" i="6"/>
  <c r="K7" i="6"/>
  <c r="K8" i="6"/>
  <c r="K9" i="6"/>
  <c r="K10" i="6"/>
  <c r="K11" i="6"/>
  <c r="K12" i="6"/>
  <c r="K13" i="6"/>
  <c r="K14" i="6"/>
  <c r="K15" i="6"/>
  <c r="K3" i="6"/>
</calcChain>
</file>

<file path=xl/sharedStrings.xml><?xml version="1.0" encoding="utf-8"?>
<sst xmlns="http://schemas.openxmlformats.org/spreadsheetml/2006/main" count="4496" uniqueCount="1909">
  <si>
    <t>THR 14   Ship-To Fill Rate  -  Aug 2018 through Aug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</si>
  <si>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</si>
  <si>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</si>
  <si>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</si>
  <si>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</si>
  <si>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</si>
  <si>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</si>
  <si>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</si>
  <si>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</si>
  <si>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</si>
  <si>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</si>
  <si>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</si>
  <si>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</si>
  <si>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3119219</t>
  </si>
  <si>
    <t>Texas Hlth Surgery Center Preston Plaza</t>
  </si>
  <si>
    <t>2240494</t>
  </si>
  <si>
    <t>Fort Worth Surgery Center</t>
  </si>
  <si>
    <t>2240856</t>
  </si>
  <si>
    <t>DENTON SURGERY CENTER LP</t>
  </si>
  <si>
    <t>3102776</t>
  </si>
  <si>
    <t>TX Health Ortho Surgery Cntr</t>
  </si>
  <si>
    <t>1614301</t>
  </si>
  <si>
    <t>Texas Health Surgery Center Craig Ranch</t>
  </si>
  <si>
    <t>2614647</t>
  </si>
  <si>
    <t>Ophthalmology Surg Ctr Of Dlls</t>
  </si>
  <si>
    <t>3066983</t>
  </si>
  <si>
    <t>Surgery Ctr Stonebridge</t>
  </si>
  <si>
    <t>2461814</t>
  </si>
  <si>
    <t>Texas Health Surgery Center Cleburne</t>
  </si>
  <si>
    <t>3098623</t>
  </si>
  <si>
    <t>Dallas Greenville Surgery Center</t>
  </si>
  <si>
    <t>2623593</t>
  </si>
  <si>
    <t>Texas Health Surgery Center Addison</t>
  </si>
  <si>
    <t>2240488</t>
  </si>
  <si>
    <t>Arlington Day Surgery</t>
  </si>
  <si>
    <t>3671414</t>
  </si>
  <si>
    <t>Texas Health Surg Ctr Rockwall</t>
  </si>
  <si>
    <t>2909748</t>
  </si>
  <si>
    <t>Fort Worth Endoscopy Surg Ctr</t>
  </si>
  <si>
    <t>2240728</t>
  </si>
  <si>
    <t>Southwest Fort Worth Endoscopy Ctr</t>
  </si>
  <si>
    <t>2213474</t>
  </si>
  <si>
    <t>THR/STT Rockwall ASC LLC</t>
  </si>
  <si>
    <t>THR 14   NSI Items  -  Aug 2018 through Aug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</si>
  <si>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</si>
  <si>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</si>
  <si>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</si>
  <si>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</si>
  <si>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</si>
  <si>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</si>
  <si>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</si>
  <si>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</si>
  <si>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</si>
  <si>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</si>
  <si>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</si>
  <si>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</si>
  <si>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</si>
  <si>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McKinney</t>
  </si>
  <si>
    <t>TX</t>
  </si>
  <si>
    <t xml:space="preserve">750702903   </t>
  </si>
  <si>
    <t>66836983</t>
  </si>
  <si>
    <t>SZ</t>
  </si>
  <si>
    <t>1222397</t>
  </si>
  <si>
    <t>Trocar EndoXcel Blunt Smth Slv</t>
  </si>
  <si>
    <t>08/14/2018</t>
  </si>
  <si>
    <t>XD</t>
  </si>
  <si>
    <t>ETHICO</t>
  </si>
  <si>
    <t>66901398</t>
  </si>
  <si>
    <t>3921018</t>
  </si>
  <si>
    <t>Thermo-Vent</t>
  </si>
  <si>
    <t>08/16/2018</t>
  </si>
  <si>
    <t>SIMPOR</t>
  </si>
  <si>
    <t>67202806</t>
  </si>
  <si>
    <t>2410038</t>
  </si>
  <si>
    <t>Suture Ebnd Exc Poly Gr Mo6</t>
  </si>
  <si>
    <t>08/24/2018</t>
  </si>
  <si>
    <t>67426410</t>
  </si>
  <si>
    <t>9870835</t>
  </si>
  <si>
    <t>Syringe Insulin Safetyglide</t>
  </si>
  <si>
    <t>08/31/2018</t>
  </si>
  <si>
    <t>BD</t>
  </si>
  <si>
    <t>Fort Worth</t>
  </si>
  <si>
    <t xml:space="preserve">761324267   </t>
  </si>
  <si>
    <t>67001594</t>
  </si>
  <si>
    <t>1240881</t>
  </si>
  <si>
    <t>Handwash Personnel Acute-Kare</t>
  </si>
  <si>
    <t>08/20/2018</t>
  </si>
  <si>
    <t>DEBMED</t>
  </si>
  <si>
    <t>Arlington</t>
  </si>
  <si>
    <t xml:space="preserve">760123226   </t>
  </si>
  <si>
    <t>66711387</t>
  </si>
  <si>
    <t>2598074</t>
  </si>
  <si>
    <t>Dry Skin Scrub Tray</t>
  </si>
  <si>
    <t>08/10/2018</t>
  </si>
  <si>
    <t>CARDKN</t>
  </si>
  <si>
    <t>67191980</t>
  </si>
  <si>
    <t>1167874</t>
  </si>
  <si>
    <t>Attachment Smoke Evac Univers</t>
  </si>
  <si>
    <t>DEROYA</t>
  </si>
  <si>
    <t>1066048</t>
  </si>
  <si>
    <t>Mask Oxygen Medium Concentrat</t>
  </si>
  <si>
    <t>RUSCH</t>
  </si>
  <si>
    <t>6092020</t>
  </si>
  <si>
    <t>Stethoscope L1 Esph Tmp Sen</t>
  </si>
  <si>
    <t>67429878</t>
  </si>
  <si>
    <t>1132244</t>
  </si>
  <si>
    <t>Airway Berman Adult Large</t>
  </si>
  <si>
    <t>MEDLIN</t>
  </si>
  <si>
    <t xml:space="preserve">761044076   </t>
  </si>
  <si>
    <t>66554512</t>
  </si>
  <si>
    <t>1154544</t>
  </si>
  <si>
    <t>Bulb Medical Halogen 20w 6v</t>
  </si>
  <si>
    <t>08/07/2018</t>
  </si>
  <si>
    <t>TROY</t>
  </si>
  <si>
    <t>66595467</t>
  </si>
  <si>
    <t>1198853</t>
  </si>
  <si>
    <t>Atomizer Magic Laryngo Trach</t>
  </si>
  <si>
    <t>66787818</t>
  </si>
  <si>
    <t>4993316</t>
  </si>
  <si>
    <t>Tube Tracheal Cuffed 7.5</t>
  </si>
  <si>
    <t>08/13/2018</t>
  </si>
  <si>
    <t>66837084</t>
  </si>
  <si>
    <t>1192209</t>
  </si>
  <si>
    <t>Padding Sof-Rol Sterile</t>
  </si>
  <si>
    <t>SMINEP</t>
  </si>
  <si>
    <t>1152577</t>
  </si>
  <si>
    <t>Electrode Blade E-Z Clean</t>
  </si>
  <si>
    <t>67131717</t>
  </si>
  <si>
    <t>1139660</t>
  </si>
  <si>
    <t>Wristband Pink Limb Alert</t>
  </si>
  <si>
    <t>08/23/2018</t>
  </si>
  <si>
    <t>PREDYN</t>
  </si>
  <si>
    <t>67170287</t>
  </si>
  <si>
    <t>3015680</t>
  </si>
  <si>
    <t>Airway CATH-GUIDE #11</t>
  </si>
  <si>
    <t>67262446</t>
  </si>
  <si>
    <t>1192238</t>
  </si>
  <si>
    <t>08/27/2018</t>
  </si>
  <si>
    <t>67314403</t>
  </si>
  <si>
    <t>08/28/2018</t>
  </si>
  <si>
    <t>67411561</t>
  </si>
  <si>
    <t>8406504</t>
  </si>
  <si>
    <t>V-loc 180 closure cl 12gs-21</t>
  </si>
  <si>
    <t>08/30/2018</t>
  </si>
  <si>
    <t>KENDAL</t>
  </si>
  <si>
    <t>2881570</t>
  </si>
  <si>
    <t>Drape Craniotomy Sterile</t>
  </si>
  <si>
    <t>ALLEG</t>
  </si>
  <si>
    <t>Dallas</t>
  </si>
  <si>
    <t xml:space="preserve">752315198   </t>
  </si>
  <si>
    <t>66733959</t>
  </si>
  <si>
    <t>SO</t>
  </si>
  <si>
    <t>1420745</t>
  </si>
  <si>
    <t>Indicator Cards Steam</t>
  </si>
  <si>
    <t>66763049</t>
  </si>
  <si>
    <t>1148099</t>
  </si>
  <si>
    <t>Aquapak Ster-Water w/Adapter</t>
  </si>
  <si>
    <t>8590008</t>
  </si>
  <si>
    <t>Stocking Anti-Embolism Thigh</t>
  </si>
  <si>
    <t>66770568</t>
  </si>
  <si>
    <t>1141744</t>
  </si>
  <si>
    <t>Anesthesia Circuit Ped Expand</t>
  </si>
  <si>
    <t>66976082</t>
  </si>
  <si>
    <t>1244042</t>
  </si>
  <si>
    <t>Suture Stratafix Violet</t>
  </si>
  <si>
    <t>08/17/2018</t>
  </si>
  <si>
    <t>67066659</t>
  </si>
  <si>
    <t>08/21/2018</t>
  </si>
  <si>
    <t>67321338</t>
  </si>
  <si>
    <t>3282166</t>
  </si>
  <si>
    <t>Paper Rolls For Pacs</t>
  </si>
  <si>
    <t>MDTBIO</t>
  </si>
  <si>
    <t>Flower Mound</t>
  </si>
  <si>
    <t xml:space="preserve">750282783   </t>
  </si>
  <si>
    <t>66624143</t>
  </si>
  <si>
    <t>4883840</t>
  </si>
  <si>
    <t>Frames f/ Protective Glasses</t>
  </si>
  <si>
    <t>08/08/2018</t>
  </si>
  <si>
    <t>HALYAR</t>
  </si>
  <si>
    <t>66681464</t>
  </si>
  <si>
    <t>8401005</t>
  </si>
  <si>
    <t>Suture Ctd Vicryl Plus 4-0</t>
  </si>
  <si>
    <t>08/09/2018</t>
  </si>
  <si>
    <t>66818317</t>
  </si>
  <si>
    <t>1133873</t>
  </si>
  <si>
    <t>Electrosurgical Pencil</t>
  </si>
  <si>
    <t>66842566</t>
  </si>
  <si>
    <t>1148216</t>
  </si>
  <si>
    <t>Contiplex Tuohy NerveBlock Set</t>
  </si>
  <si>
    <t>MCGAW</t>
  </si>
  <si>
    <t>66922905</t>
  </si>
  <si>
    <t>1163560</t>
  </si>
  <si>
    <t>Aquacel Surgic Cover Dressing</t>
  </si>
  <si>
    <t>BRISTL</t>
  </si>
  <si>
    <t>9002294</t>
  </si>
  <si>
    <t>Envelope Sterilization</t>
  </si>
  <si>
    <t>3MMED</t>
  </si>
  <si>
    <t>1245654</t>
  </si>
  <si>
    <t>Suture Ti-Cron Precut 18"</t>
  </si>
  <si>
    <t>66997432</t>
  </si>
  <si>
    <t>1161867</t>
  </si>
  <si>
    <t>Electrode Resuscitation 1Step</t>
  </si>
  <si>
    <t>ZOLL</t>
  </si>
  <si>
    <t>67209011</t>
  </si>
  <si>
    <t>2693701</t>
  </si>
  <si>
    <t>Biogel Indicat Lat Underglv PF</t>
  </si>
  <si>
    <t>ABCO</t>
  </si>
  <si>
    <t>Denton</t>
  </si>
  <si>
    <t xml:space="preserve">762013727   </t>
  </si>
  <si>
    <t>66537836</t>
  </si>
  <si>
    <t>1157523</t>
  </si>
  <si>
    <t>Electrode Blade Edge Ctd</t>
  </si>
  <si>
    <t>08/06/2018</t>
  </si>
  <si>
    <t>66970121</t>
  </si>
  <si>
    <t>2880718</t>
  </si>
  <si>
    <t>Positn Intravenous Armbrd Foam</t>
  </si>
  <si>
    <t>67164504</t>
  </si>
  <si>
    <t>67210517</t>
  </si>
  <si>
    <t>1024509</t>
  </si>
  <si>
    <t>Label Allergies Medvision</t>
  </si>
  <si>
    <t>TIMED</t>
  </si>
  <si>
    <t>67400865</t>
  </si>
  <si>
    <t>6356468</t>
  </si>
  <si>
    <t>Mesh Marlex Polypropylene Hrn</t>
  </si>
  <si>
    <t>DAVINC</t>
  </si>
  <si>
    <t>67445919</t>
  </si>
  <si>
    <t>Rockwall</t>
  </si>
  <si>
    <t xml:space="preserve">750327817   </t>
  </si>
  <si>
    <t>67212944</t>
  </si>
  <si>
    <t>SE</t>
  </si>
  <si>
    <t>1084637</t>
  </si>
  <si>
    <t>Major Abdominal Drape</t>
  </si>
  <si>
    <t>67447756</t>
  </si>
  <si>
    <t xml:space="preserve">752876817   </t>
  </si>
  <si>
    <t>66543846</t>
  </si>
  <si>
    <t>2407355</t>
  </si>
  <si>
    <t>Needle Spinal</t>
  </si>
  <si>
    <t>66790365</t>
  </si>
  <si>
    <t>1116620</t>
  </si>
  <si>
    <t>Wound Drain Surgidyne 10F</t>
  </si>
  <si>
    <t>OXBORO</t>
  </si>
  <si>
    <t>67173321</t>
  </si>
  <si>
    <t>1177635</t>
  </si>
  <si>
    <t>Rack Spng Cnter Curity Ctd Stl</t>
  </si>
  <si>
    <t>67212440</t>
  </si>
  <si>
    <t>1104414</t>
  </si>
  <si>
    <t>Civ-Flex Cover Sterile</t>
  </si>
  <si>
    <t>CIVCO</t>
  </si>
  <si>
    <t>67314424</t>
  </si>
  <si>
    <t>8408181</t>
  </si>
  <si>
    <t>Chrome Shelf 24x60</t>
  </si>
  <si>
    <t>INTMET</t>
  </si>
  <si>
    <t>Mckinney</t>
  </si>
  <si>
    <t xml:space="preserve">750706503   </t>
  </si>
  <si>
    <t>66600325</t>
  </si>
  <si>
    <t>6542238</t>
  </si>
  <si>
    <t>Suture Surg Gut Chrom Bge PS4C</t>
  </si>
  <si>
    <t>1109534</t>
  </si>
  <si>
    <t>Process Indicator Cards Scored</t>
  </si>
  <si>
    <t>AESCUL</t>
  </si>
  <si>
    <t>1156567</t>
  </si>
  <si>
    <t>Prolystica Cleaner Enzymatic</t>
  </si>
  <si>
    <t>VESTAL</t>
  </si>
  <si>
    <t>66837075</t>
  </si>
  <si>
    <t>6155626</t>
  </si>
  <si>
    <t>Cath Red Rubber</t>
  </si>
  <si>
    <t>BARDBI</t>
  </si>
  <si>
    <t>1249336</t>
  </si>
  <si>
    <t>Bracelet ID Yllw Adlt/Ped</t>
  </si>
  <si>
    <t>67073400</t>
  </si>
  <si>
    <t>9541012</t>
  </si>
  <si>
    <t>Tube Endotrach Cuffed</t>
  </si>
  <si>
    <t>67244122</t>
  </si>
  <si>
    <t>1166209</t>
  </si>
  <si>
    <t>Dispenser Wall f/Emesis Bag</t>
  </si>
  <si>
    <t>MEDGEN</t>
  </si>
  <si>
    <t xml:space="preserve">752312162   </t>
  </si>
  <si>
    <t>66652465</t>
  </si>
  <si>
    <t>6549059</t>
  </si>
  <si>
    <t>Suture Ethilon BV130-3</t>
  </si>
  <si>
    <t>66699097</t>
  </si>
  <si>
    <t>1213356</t>
  </si>
  <si>
    <t>Tubing SCD Express Ambl Xtn LF</t>
  </si>
  <si>
    <t>1296354</t>
  </si>
  <si>
    <t>Syringe ABG Aspirator 1ml</t>
  </si>
  <si>
    <t>VYAIRE</t>
  </si>
  <si>
    <t>66819523</t>
  </si>
  <si>
    <t>7778358</t>
  </si>
  <si>
    <t>Steri-Drape Incise Drape</t>
  </si>
  <si>
    <t>66932390</t>
  </si>
  <si>
    <t>1027051</t>
  </si>
  <si>
    <t>Nebulizer Aquapack Prefilled</t>
  </si>
  <si>
    <t>7711277</t>
  </si>
  <si>
    <t>Nebulizer Adapter for AquaPak</t>
  </si>
  <si>
    <t>66976031</t>
  </si>
  <si>
    <t>67045891</t>
  </si>
  <si>
    <t>1293324</t>
  </si>
  <si>
    <t>Blade Miller Lryngscpe #4</t>
  </si>
  <si>
    <t>AMDIAG</t>
  </si>
  <si>
    <t>67120760</t>
  </si>
  <si>
    <t>08/22/2018</t>
  </si>
  <si>
    <t>67194648</t>
  </si>
  <si>
    <t>4166643</t>
  </si>
  <si>
    <t>Hand Switching Pencil Disp</t>
  </si>
  <si>
    <t>67295024</t>
  </si>
  <si>
    <t>1157821</t>
  </si>
  <si>
    <t>Neuro Patties Sterile</t>
  </si>
  <si>
    <t>FABCO</t>
  </si>
  <si>
    <t>1315810</t>
  </si>
  <si>
    <t>Syringe ABG Aspirator AirLife</t>
  </si>
  <si>
    <t>67400823</t>
  </si>
  <si>
    <t>6541231</t>
  </si>
  <si>
    <t>Suture Prolene TG140-8</t>
  </si>
  <si>
    <t xml:space="preserve">752525634   </t>
  </si>
  <si>
    <t>66537992</t>
  </si>
  <si>
    <t>6430255</t>
  </si>
  <si>
    <t>Wrap Strl Quick Check KC200</t>
  </si>
  <si>
    <t>66641523</t>
  </si>
  <si>
    <t>6540984</t>
  </si>
  <si>
    <t>Suture Surg Gut Chr Bge Tg1008</t>
  </si>
  <si>
    <t>66650837</t>
  </si>
  <si>
    <t>6545415</t>
  </si>
  <si>
    <t>Suture Ebnd Exc Poly Gr Ks</t>
  </si>
  <si>
    <t>66833853</t>
  </si>
  <si>
    <t>1278004</t>
  </si>
  <si>
    <t>Catheter Kit Central Venous</t>
  </si>
  <si>
    <t>AROW</t>
  </si>
  <si>
    <t>6546599</t>
  </si>
  <si>
    <t>Suture Vcl+ Antib Ud PS2</t>
  </si>
  <si>
    <t>67017385</t>
  </si>
  <si>
    <t>1613097</t>
  </si>
  <si>
    <t>Stirrup Straps</t>
  </si>
  <si>
    <t>67120877</t>
  </si>
  <si>
    <t>67308349</t>
  </si>
  <si>
    <t>6430500</t>
  </si>
  <si>
    <t>Trocar 2/3mm Limited Release</t>
  </si>
  <si>
    <t>2473742</t>
  </si>
  <si>
    <t>Tube Endotracheal, HVLP Cuff</t>
  </si>
  <si>
    <t xml:space="preserve">750327047   </t>
  </si>
  <si>
    <t>66893964</t>
  </si>
  <si>
    <t>8760427</t>
  </si>
  <si>
    <t>Pack Shoulder III</t>
  </si>
  <si>
    <t>08/15/2018</t>
  </si>
  <si>
    <t>67079833</t>
  </si>
  <si>
    <t>1245013</t>
  </si>
  <si>
    <t>Biogel Ortho PI Glove</t>
  </si>
  <si>
    <t>67129504</t>
  </si>
  <si>
    <t>1191880</t>
  </si>
  <si>
    <t>Immobilizer Shoulder Elstc Blu</t>
  </si>
  <si>
    <t>67363206</t>
  </si>
  <si>
    <t>1512286</t>
  </si>
  <si>
    <t>Aneroid</t>
  </si>
  <si>
    <t>08/29/2018</t>
  </si>
  <si>
    <t>MABIS</t>
  </si>
  <si>
    <t>THR 14   Drop-Ship Items  -  Aug 2018 through Aug 2018</t>
  </si>
  <si>
    <t>66607357</t>
  </si>
  <si>
    <t>4998368</t>
  </si>
  <si>
    <t>Emerg Cricothyrotomy Kit</t>
  </si>
  <si>
    <t>D</t>
  </si>
  <si>
    <t>66818230</t>
  </si>
  <si>
    <t>7405235</t>
  </si>
  <si>
    <t>Anoscope Fiber Optic</t>
  </si>
  <si>
    <t>WELCH</t>
  </si>
  <si>
    <t>5661990</t>
  </si>
  <si>
    <t>Sigmoidoscope</t>
  </si>
  <si>
    <t>5661016</t>
  </si>
  <si>
    <t>Illum System Handle Adaptor</t>
  </si>
  <si>
    <t>1176554</t>
  </si>
  <si>
    <t>Gown Sleeve 5.5x24.5"</t>
  </si>
  <si>
    <t>CCOMED</t>
  </si>
  <si>
    <t>66891303</t>
  </si>
  <si>
    <t>1217957</t>
  </si>
  <si>
    <t>Sensor Oxygen Max 10</t>
  </si>
  <si>
    <t>MAXTEC</t>
  </si>
  <si>
    <t>6540495</t>
  </si>
  <si>
    <t>Suture Surg Gut Mono Bge PS2</t>
  </si>
  <si>
    <t>66545003</t>
  </si>
  <si>
    <t>1177914</t>
  </si>
  <si>
    <t>Circuit Anesthesia w/o Mask</t>
  </si>
  <si>
    <t>66638096</t>
  </si>
  <si>
    <t>8401009</t>
  </si>
  <si>
    <t>Suture Vicryl Plus Und B</t>
  </si>
  <si>
    <t>1169775</t>
  </si>
  <si>
    <t>Blade E-Z Clean Electrode</t>
  </si>
  <si>
    <t>1140783</t>
  </si>
  <si>
    <t>ProFormance Washer Test</t>
  </si>
  <si>
    <t>HEALMK</t>
  </si>
  <si>
    <t>66739482</t>
  </si>
  <si>
    <t>1313324</t>
  </si>
  <si>
    <t>Blade Profile Greenline Americ</t>
  </si>
  <si>
    <t>SNMED</t>
  </si>
  <si>
    <t>1207749</t>
  </si>
  <si>
    <t>Sklar Instrument Polish</t>
  </si>
  <si>
    <t>MISDFK</t>
  </si>
  <si>
    <t>66874704</t>
  </si>
  <si>
    <t>1115687</t>
  </si>
  <si>
    <t>Brush Kit Assorted</t>
  </si>
  <si>
    <t>1276692</t>
  </si>
  <si>
    <t>Tube Endotrach HVLP Cuff</t>
  </si>
  <si>
    <t>67019266</t>
  </si>
  <si>
    <t>9057183</t>
  </si>
  <si>
    <t>Cutlery Knife Hvymed Wht</t>
  </si>
  <si>
    <t>ODEPOT</t>
  </si>
  <si>
    <t>67081132</t>
  </si>
  <si>
    <t>67139160</t>
  </si>
  <si>
    <t>1218859</t>
  </si>
  <si>
    <t>Brush Set Endoscopic</t>
  </si>
  <si>
    <t>67448281</t>
  </si>
  <si>
    <t>1155898</t>
  </si>
  <si>
    <t>Labels Epinephrine White</t>
  </si>
  <si>
    <t xml:space="preserve">761048518   </t>
  </si>
  <si>
    <t>66782013</t>
  </si>
  <si>
    <t>8310172</t>
  </si>
  <si>
    <t>Cable Reusable f/Split Pads</t>
  </si>
  <si>
    <t>66526645</t>
  </si>
  <si>
    <t>1298170</t>
  </si>
  <si>
    <t>Glove Surgical Triumph Micro</t>
  </si>
  <si>
    <t>1176527</t>
  </si>
  <si>
    <t>Electrode Resuscitation</t>
  </si>
  <si>
    <t>66784497</t>
  </si>
  <si>
    <t>1221635</t>
  </si>
  <si>
    <t>Colby Waterbug Suction Device</t>
  </si>
  <si>
    <t>1234679</t>
  </si>
  <si>
    <t>Drape Microscope</t>
  </si>
  <si>
    <t>ZEISS</t>
  </si>
  <si>
    <t>1175223</t>
  </si>
  <si>
    <t>Drain Wound 7fr 3/32 End Prfr</t>
  </si>
  <si>
    <t>3242023</t>
  </si>
  <si>
    <t>Drape F/tabl Space Statio</t>
  </si>
  <si>
    <t>PEDIGO</t>
  </si>
  <si>
    <t>66937557</t>
  </si>
  <si>
    <t>5550197</t>
  </si>
  <si>
    <t>2-0 27in Coated Vicryl Plus</t>
  </si>
  <si>
    <t>67079749</t>
  </si>
  <si>
    <t>1316162</t>
  </si>
  <si>
    <t>Needle Coaxial Temno w/Introd</t>
  </si>
  <si>
    <t>1118289</t>
  </si>
  <si>
    <t>Plate Adjusting Feed Through</t>
  </si>
  <si>
    <t>MIDMAK</t>
  </si>
  <si>
    <t>Cleburne</t>
  </si>
  <si>
    <t xml:space="preserve">760337441   </t>
  </si>
  <si>
    <t>67076620</t>
  </si>
  <si>
    <t>6780530</t>
  </si>
  <si>
    <t>Drape Surg Bariatric w/Pouches</t>
  </si>
  <si>
    <t>1174081</t>
  </si>
  <si>
    <t>Sirus Gown Reinf Poly Imprv</t>
  </si>
  <si>
    <t>66623940</t>
  </si>
  <si>
    <t>1290813</t>
  </si>
  <si>
    <t>Hose NiBP 10ft.</t>
  </si>
  <si>
    <t>CRITEC</t>
  </si>
  <si>
    <t>1212660</t>
  </si>
  <si>
    <t>Tubing Insufflation w/Adapter</t>
  </si>
  <si>
    <t>1144180</t>
  </si>
  <si>
    <t>Power Strip 4-Outlet Hospital</t>
  </si>
  <si>
    <t>1305009</t>
  </si>
  <si>
    <t>Drape Arthroscopic 90x121 ST</t>
  </si>
  <si>
    <t>9027189</t>
  </si>
  <si>
    <t>RIBBON,BLACK FABRIC</t>
  </si>
  <si>
    <t>67076696</t>
  </si>
  <si>
    <t>1157566</t>
  </si>
  <si>
    <t>Adapter Easy Fill Sevoflurane</t>
  </si>
  <si>
    <t>SOMTEC</t>
  </si>
  <si>
    <t>9049464</t>
  </si>
  <si>
    <t>Bags Gallon Ziploc</t>
  </si>
  <si>
    <t>1215373</t>
  </si>
  <si>
    <t>Mask KingMask Anesthesia Chry</t>
  </si>
  <si>
    <t>AMBU</t>
  </si>
  <si>
    <t>1160349</t>
  </si>
  <si>
    <t>Solidifier LTS Plus</t>
  </si>
  <si>
    <t>ISOLY</t>
  </si>
  <si>
    <t>6545426</t>
  </si>
  <si>
    <t>Suture Prolene Mono Blu Sh</t>
  </si>
  <si>
    <t>66840100</t>
  </si>
  <si>
    <t>1325600</t>
  </si>
  <si>
    <t>Cannula Capno Piggyback</t>
  </si>
  <si>
    <t>SALTE</t>
  </si>
  <si>
    <t>1189459</t>
  </si>
  <si>
    <t>WaterBoom Floor Suction Strip</t>
  </si>
  <si>
    <t>8126654</t>
  </si>
  <si>
    <t>Drape Orthoarts Split</t>
  </si>
  <si>
    <t>1082705</t>
  </si>
  <si>
    <t>Tonsil &amp; Adenoid Pack</t>
  </si>
  <si>
    <t>67308452</t>
  </si>
  <si>
    <t>67406434</t>
  </si>
  <si>
    <t>THR 14   Item Detail  -  Aug 2018 through Aug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</si>
  <si>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</si>
  <si>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</si>
  <si>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</si>
  <si>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</si>
  <si>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</si>
  <si>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</si>
  <si>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</si>
  <si>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</si>
  <si>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</si>
  <si>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5075000</t>
  </si>
  <si>
    <t xml:space="preserve">Sterile Water For Irrigation  </t>
  </si>
  <si>
    <t xml:space="preserve">Bottle      </t>
  </si>
  <si>
    <t xml:space="preserve">1000ml  </t>
  </si>
  <si>
    <t>R5000-01</t>
  </si>
  <si>
    <t>9870358</t>
  </si>
  <si>
    <t xml:space="preserve">Syringe Luer Lok Tip          </t>
  </si>
  <si>
    <t xml:space="preserve">30mL        </t>
  </si>
  <si>
    <t xml:space="preserve">56/Bx   </t>
  </si>
  <si>
    <t>302832</t>
  </si>
  <si>
    <t xml:space="preserve">Circuit Anesthesia w/o Mask   </t>
  </si>
  <si>
    <t>90"Exp Adult</t>
  </si>
  <si>
    <t xml:space="preserve">20/Ca   </t>
  </si>
  <si>
    <t>DYNJAA0109</t>
  </si>
  <si>
    <t>1194768</t>
  </si>
  <si>
    <t xml:space="preserve">Trashbag 48x40" 40-45gal      </t>
  </si>
  <si>
    <t xml:space="preserve">Natural     </t>
  </si>
  <si>
    <t xml:space="preserve">250/Ca  </t>
  </si>
  <si>
    <t>HERBAG</t>
  </si>
  <si>
    <t>Z8048VNR01</t>
  </si>
  <si>
    <t>5075300</t>
  </si>
  <si>
    <t xml:space="preserve">Sodium Chl 0.9% Irrig Plas Bt </t>
  </si>
  <si>
    <t xml:space="preserve">1000mL/Ea   </t>
  </si>
  <si>
    <t xml:space="preserve">EA      </t>
  </si>
  <si>
    <t>R5200-01</t>
  </si>
  <si>
    <t>1227672</t>
  </si>
  <si>
    <t xml:space="preserve">Dermabond Prineo Skin Closure </t>
  </si>
  <si>
    <t xml:space="preserve">22cm        </t>
  </si>
  <si>
    <t xml:space="preserve">2/Bx    </t>
  </si>
  <si>
    <t>CLR222US</t>
  </si>
  <si>
    <t>6716678</t>
  </si>
  <si>
    <t xml:space="preserve">Sampling Line f/Anesthesia    </t>
  </si>
  <si>
    <t xml:space="preserve">10'         </t>
  </si>
  <si>
    <t xml:space="preserve">10/Pk   </t>
  </si>
  <si>
    <t>73319-HEL</t>
  </si>
  <si>
    <t>9719118</t>
  </si>
  <si>
    <t xml:space="preserve">2018 Afluria QIV Syr LC       </t>
  </si>
  <si>
    <t xml:space="preserve">5Yrs+ 10PK  </t>
  </si>
  <si>
    <t>.5ml/syr</t>
  </si>
  <si>
    <t>SEQBIO</t>
  </si>
  <si>
    <t>33332031801</t>
  </si>
  <si>
    <t>6034525</t>
  </si>
  <si>
    <t xml:space="preserve">Tube Oral Rae Uncuffed        </t>
  </si>
  <si>
    <t xml:space="preserve">4.0         </t>
  </si>
  <si>
    <t xml:space="preserve">10/Bx   </t>
  </si>
  <si>
    <t>86265</t>
  </si>
  <si>
    <t>5419118</t>
  </si>
  <si>
    <t xml:space="preserve">2018 Fluzone QIV SDV LC       </t>
  </si>
  <si>
    <t xml:space="preserve">36mos+ 10PK </t>
  </si>
  <si>
    <t xml:space="preserve">.5ml/vl </t>
  </si>
  <si>
    <t>CONAUT</t>
  </si>
  <si>
    <t>49281041810</t>
  </si>
  <si>
    <t>1116028</t>
  </si>
  <si>
    <t xml:space="preserve">Cushion Egg Crate Foam        </t>
  </si>
  <si>
    <t xml:space="preserve">16"X8"X1.5" </t>
  </si>
  <si>
    <t xml:space="preserve">12Pr/Ca </t>
  </si>
  <si>
    <t>JOERNS</t>
  </si>
  <si>
    <t>8616</t>
  </si>
  <si>
    <t>2880171</t>
  </si>
  <si>
    <t xml:space="preserve">Mask Surgical Sensitive White </t>
  </si>
  <si>
    <t xml:space="preserve">            </t>
  </si>
  <si>
    <t xml:space="preserve">50/Bx   </t>
  </si>
  <si>
    <t>AT73335</t>
  </si>
  <si>
    <t xml:space="preserve">Steri-Drape Incise Drape      </t>
  </si>
  <si>
    <t xml:space="preserve">3 7/8x7 7/8 </t>
  </si>
  <si>
    <t xml:space="preserve">4/Ca    </t>
  </si>
  <si>
    <t>1035</t>
  </si>
  <si>
    <t>2617240</t>
  </si>
  <si>
    <t xml:space="preserve">Coveralls Disposable White    </t>
  </si>
  <si>
    <t xml:space="preserve">XXXLG       </t>
  </si>
  <si>
    <t xml:space="preserve">5/Bg    </t>
  </si>
  <si>
    <t>DUKAL</t>
  </si>
  <si>
    <t>382XXXL</t>
  </si>
  <si>
    <t xml:space="preserve">Tonsil &amp; Adenoid Pack         </t>
  </si>
  <si>
    <t>DYNJS0701</t>
  </si>
  <si>
    <t>7841935</t>
  </si>
  <si>
    <t xml:space="preserve">Stimuplex Needle Set          </t>
  </si>
  <si>
    <t xml:space="preserve">21GX4       </t>
  </si>
  <si>
    <t xml:space="preserve">25/Ca   </t>
  </si>
  <si>
    <t>4894260</t>
  </si>
  <si>
    <t>1531042</t>
  </si>
  <si>
    <t xml:space="preserve">Sodium Chloride 0.9% Irrig    </t>
  </si>
  <si>
    <t xml:space="preserve">500mL/Bt    </t>
  </si>
  <si>
    <t xml:space="preserve">BT      </t>
  </si>
  <si>
    <t>TRAVOL</t>
  </si>
  <si>
    <t>2F7123</t>
  </si>
  <si>
    <t>1276199</t>
  </si>
  <si>
    <t xml:space="preserve">Glove CS PRO Exam Nitrl PF    </t>
  </si>
  <si>
    <t xml:space="preserve">Small       </t>
  </si>
  <si>
    <t>CS16S</t>
  </si>
  <si>
    <t xml:space="preserve">12/Ca   </t>
  </si>
  <si>
    <t>FP-ARMB1</t>
  </si>
  <si>
    <t>1278254</t>
  </si>
  <si>
    <t xml:space="preserve">Syringe 10cc LL w/o Needle    </t>
  </si>
  <si>
    <t xml:space="preserve">10mL        </t>
  </si>
  <si>
    <t xml:space="preserve">200/Bx  </t>
  </si>
  <si>
    <t>302995</t>
  </si>
  <si>
    <t>5077701</t>
  </si>
  <si>
    <t xml:space="preserve">Introcan Safety Catheter      </t>
  </si>
  <si>
    <t xml:space="preserve">22gX1"      </t>
  </si>
  <si>
    <t xml:space="preserve">Ea      </t>
  </si>
  <si>
    <t>4251628-02</t>
  </si>
  <si>
    <t>5820244</t>
  </si>
  <si>
    <t xml:space="preserve">ISOGown,THUMBLOOP,CPE,BLUE,XL </t>
  </si>
  <si>
    <t xml:space="preserve">75/Ca   </t>
  </si>
  <si>
    <t>CRI5001</t>
  </si>
  <si>
    <t>1012705</t>
  </si>
  <si>
    <t xml:space="preserve">Tuohy Epidural Needle Winged  </t>
  </si>
  <si>
    <t xml:space="preserve">20Gx3-1/2   </t>
  </si>
  <si>
    <t xml:space="preserve">25/Bx   </t>
  </si>
  <si>
    <t>332168</t>
  </si>
  <si>
    <t xml:space="preserve">7-0 18"     </t>
  </si>
  <si>
    <t xml:space="preserve">12/Bx   </t>
  </si>
  <si>
    <t>1744G</t>
  </si>
  <si>
    <t>1536654</t>
  </si>
  <si>
    <t xml:space="preserve">Extension Set Male Luer LK 7" </t>
  </si>
  <si>
    <t>2N1194</t>
  </si>
  <si>
    <t xml:space="preserve">Pack Shoulder III             </t>
  </si>
  <si>
    <t xml:space="preserve">5/Ca    </t>
  </si>
  <si>
    <t>DYNJP8420</t>
  </si>
  <si>
    <t>2436813</t>
  </si>
  <si>
    <t xml:space="preserve">Airway Guedel 9cm             </t>
  </si>
  <si>
    <t xml:space="preserve">50/ca   </t>
  </si>
  <si>
    <t>3590</t>
  </si>
  <si>
    <t>9876121</t>
  </si>
  <si>
    <t xml:space="preserve">Syringe w/Blunt Fill Needle   </t>
  </si>
  <si>
    <t xml:space="preserve">5mL 18x1.5" </t>
  </si>
  <si>
    <t xml:space="preserve">100/Bx  </t>
  </si>
  <si>
    <t>305062</t>
  </si>
  <si>
    <t xml:space="preserve">Prolystica Cleaner Enzymatic  </t>
  </si>
  <si>
    <t xml:space="preserve">5Gal        </t>
  </si>
  <si>
    <t>1C3305</t>
  </si>
  <si>
    <t>6783747</t>
  </si>
  <si>
    <t>Towel Paper Bleached Multi-Fol</t>
  </si>
  <si>
    <t xml:space="preserve">4000/Ca </t>
  </si>
  <si>
    <t>non26810</t>
  </si>
  <si>
    <t>6209819</t>
  </si>
  <si>
    <t xml:space="preserve">Cover Boot Blue               </t>
  </si>
  <si>
    <t xml:space="preserve">X-Large     </t>
  </si>
  <si>
    <t xml:space="preserve">30X4/Ca </t>
  </si>
  <si>
    <t>69672</t>
  </si>
  <si>
    <t>8310351</t>
  </si>
  <si>
    <t xml:space="preserve">T-Drape Extremity 29"x44"     </t>
  </si>
  <si>
    <t xml:space="preserve">Sterile     </t>
  </si>
  <si>
    <t>DYNJP8003</t>
  </si>
  <si>
    <t xml:space="preserve">Major Abdominal Drape         </t>
  </si>
  <si>
    <t xml:space="preserve">102X122     </t>
  </si>
  <si>
    <t xml:space="preserve">8/Ca    </t>
  </si>
  <si>
    <t>DYNJP3103</t>
  </si>
  <si>
    <t>8300092</t>
  </si>
  <si>
    <t xml:space="preserve">Biogel PI OrthPro Glv PF Strl </t>
  </si>
  <si>
    <t xml:space="preserve">Size 8      </t>
  </si>
  <si>
    <t xml:space="preserve">40/Bx   </t>
  </si>
  <si>
    <t>47680</t>
  </si>
  <si>
    <t>4390165</t>
  </si>
  <si>
    <t xml:space="preserve">PremierPro Glove Ntrl Thin PF </t>
  </si>
  <si>
    <t xml:space="preserve">180/Bx  </t>
  </si>
  <si>
    <t>S2SGLO</t>
  </si>
  <si>
    <t>5065</t>
  </si>
  <si>
    <t xml:space="preserve">Anesthesia Circuit Ped Expand </t>
  </si>
  <si>
    <t xml:space="preserve">72"         </t>
  </si>
  <si>
    <t>DYNJAP7211</t>
  </si>
  <si>
    <t>1097422</t>
  </si>
  <si>
    <t xml:space="preserve">Microclave Connector          </t>
  </si>
  <si>
    <t xml:space="preserve">100/Ca  </t>
  </si>
  <si>
    <t>ICU</t>
  </si>
  <si>
    <t>B3300</t>
  </si>
  <si>
    <t>8300091</t>
  </si>
  <si>
    <t xml:space="preserve">Size 7      </t>
  </si>
  <si>
    <t>47670</t>
  </si>
  <si>
    <t>1004737</t>
  </si>
  <si>
    <t>Sod Chloride Inj 0.9% Non-DEHP</t>
  </si>
  <si>
    <t xml:space="preserve">Plas Bag    </t>
  </si>
  <si>
    <t>500ml/Bg</t>
  </si>
  <si>
    <t>L8001</t>
  </si>
  <si>
    <t>1113230</t>
  </si>
  <si>
    <t xml:space="preserve">BP Cuff Flexiport w/Tube/Conn </t>
  </si>
  <si>
    <t xml:space="preserve">Adult       </t>
  </si>
  <si>
    <t>REUSE-11-1MQ</t>
  </si>
  <si>
    <t>6870008</t>
  </si>
  <si>
    <t xml:space="preserve">Anesthesia Circle Circuit     </t>
  </si>
  <si>
    <t>A5Z329X4</t>
  </si>
  <si>
    <t xml:space="preserve">12x100mm    </t>
  </si>
  <si>
    <t xml:space="preserve">6/Bx    </t>
  </si>
  <si>
    <t>H12LP</t>
  </si>
  <si>
    <t>6781110</t>
  </si>
  <si>
    <t xml:space="preserve">Shoe Cover Multi-Layer        </t>
  </si>
  <si>
    <t xml:space="preserve">Blue        </t>
  </si>
  <si>
    <t xml:space="preserve">200/Ca  </t>
  </si>
  <si>
    <t>NON28852</t>
  </si>
  <si>
    <t xml:space="preserve">Colby Waterbug Suction Device </t>
  </si>
  <si>
    <t xml:space="preserve">f/Floor     </t>
  </si>
  <si>
    <t>90010</t>
  </si>
  <si>
    <t>4999227</t>
  </si>
  <si>
    <t xml:space="preserve">Tube Tracheal Oral RAE w/Cuff </t>
  </si>
  <si>
    <t xml:space="preserve">6.0mm       </t>
  </si>
  <si>
    <t>76260</t>
  </si>
  <si>
    <t>6678410</t>
  </si>
  <si>
    <t xml:space="preserve">Steri-Drape,N/S Surg Drape    </t>
  </si>
  <si>
    <t xml:space="preserve">17"x23"     </t>
  </si>
  <si>
    <t>1010NSD</t>
  </si>
  <si>
    <t>1154683</t>
  </si>
  <si>
    <t xml:space="preserve">Cast Padding Sterile          </t>
  </si>
  <si>
    <t xml:space="preserve">6"          </t>
  </si>
  <si>
    <t>9046S</t>
  </si>
  <si>
    <t>9870244</t>
  </si>
  <si>
    <t xml:space="preserve">Saline Syringe Fill           </t>
  </si>
  <si>
    <t xml:space="preserve">30/Pk   </t>
  </si>
  <si>
    <t>306500</t>
  </si>
  <si>
    <t>1193175</t>
  </si>
  <si>
    <t xml:space="preserve">Primary Gravity IV Spin LL    </t>
  </si>
  <si>
    <t xml:space="preserve">15 Dr 112"  </t>
  </si>
  <si>
    <t xml:space="preserve">50/Ca   </t>
  </si>
  <si>
    <t>354205</t>
  </si>
  <si>
    <t>3728170</t>
  </si>
  <si>
    <t xml:space="preserve">Stat Arm Sling W/Pad          </t>
  </si>
  <si>
    <t xml:space="preserve">Large       </t>
  </si>
  <si>
    <t>8066-24</t>
  </si>
  <si>
    <t>8262056</t>
  </si>
  <si>
    <t xml:space="preserve">Nasopharyngeal Airway         </t>
  </si>
  <si>
    <t xml:space="preserve">28 Fr       </t>
  </si>
  <si>
    <t>123128</t>
  </si>
  <si>
    <t xml:space="preserve">Brush Kit Assorted            </t>
  </si>
  <si>
    <t xml:space="preserve">18/Pk   </t>
  </si>
  <si>
    <t>241700BBG</t>
  </si>
  <si>
    <t>8904207</t>
  </si>
  <si>
    <t xml:space="preserve">Curity Eye Pad Oval           </t>
  </si>
  <si>
    <t>2841-</t>
  </si>
  <si>
    <t>8640026</t>
  </si>
  <si>
    <t xml:space="preserve">Arista AH 3g Box              </t>
  </si>
  <si>
    <t xml:space="preserve">5x3g        </t>
  </si>
  <si>
    <t xml:space="preserve">5/Bx    </t>
  </si>
  <si>
    <t>SM0002USA</t>
  </si>
  <si>
    <t>6354090</t>
  </si>
  <si>
    <t xml:space="preserve">Fox Eye Shield Aluminum       </t>
  </si>
  <si>
    <t>4476</t>
  </si>
  <si>
    <t xml:space="preserve">Cannula Capno Piggyback       </t>
  </si>
  <si>
    <t xml:space="preserve">Adult 14'   </t>
  </si>
  <si>
    <t>4002-14-14-25</t>
  </si>
  <si>
    <t>4999231</t>
  </si>
  <si>
    <t xml:space="preserve">8.0mm       </t>
  </si>
  <si>
    <t>76280</t>
  </si>
  <si>
    <t>1274101</t>
  </si>
  <si>
    <t xml:space="preserve">Coveralls XXL Disposable      </t>
  </si>
  <si>
    <t>2536</t>
  </si>
  <si>
    <t xml:space="preserve">Suture Vcl+ Antib Ud PS2      </t>
  </si>
  <si>
    <t xml:space="preserve">3-0 18"     </t>
  </si>
  <si>
    <t xml:space="preserve">36/Bx   </t>
  </si>
  <si>
    <t>VCP497H</t>
  </si>
  <si>
    <t>8760221</t>
  </si>
  <si>
    <t xml:space="preserve">Light Handle Cover Rigid      </t>
  </si>
  <si>
    <t xml:space="preserve">2/pk        </t>
  </si>
  <si>
    <t xml:space="preserve">48/Ca   </t>
  </si>
  <si>
    <t>DYNJLHH2</t>
  </si>
  <si>
    <t xml:space="preserve">Nebulizer Aquapack Prefilled  </t>
  </si>
  <si>
    <t xml:space="preserve">440ml       </t>
  </si>
  <si>
    <t>004-00</t>
  </si>
  <si>
    <t>4999226</t>
  </si>
  <si>
    <t xml:space="preserve">5.5mm       </t>
  </si>
  <si>
    <t>76255</t>
  </si>
  <si>
    <t>9783510</t>
  </si>
  <si>
    <t xml:space="preserve">Mask Oxygen Child             </t>
  </si>
  <si>
    <t xml:space="preserve">Sz4         </t>
  </si>
  <si>
    <t>1045</t>
  </si>
  <si>
    <t>6548055</t>
  </si>
  <si>
    <t>Suture Surg Gut Chr Bge Tg1408</t>
  </si>
  <si>
    <t>1797G</t>
  </si>
  <si>
    <t xml:space="preserve">18gx2"      </t>
  </si>
  <si>
    <t>331691</t>
  </si>
  <si>
    <t>2477732</t>
  </si>
  <si>
    <t xml:space="preserve">Tube Endotracheal, HVLP Cuff  </t>
  </si>
  <si>
    <t xml:space="preserve">Murphy 7.5  </t>
  </si>
  <si>
    <t>DYND43075</t>
  </si>
  <si>
    <t>2882379</t>
  </si>
  <si>
    <t>Drape Poly U Split w/Adhs Ster</t>
  </si>
  <si>
    <t xml:space="preserve">60x72in     </t>
  </si>
  <si>
    <t xml:space="preserve">24/Ca   </t>
  </si>
  <si>
    <t>8476</t>
  </si>
  <si>
    <t xml:space="preserve">Solidifier LTS Plus           </t>
  </si>
  <si>
    <t xml:space="preserve">1200cc      </t>
  </si>
  <si>
    <t>LTSP1200</t>
  </si>
  <si>
    <t>1304995</t>
  </si>
  <si>
    <t xml:space="preserve">Impervious U Drape 76"x54"    </t>
  </si>
  <si>
    <t>DYNJP2499</t>
  </si>
  <si>
    <t xml:space="preserve">ProFormance Washer Test       </t>
  </si>
  <si>
    <t xml:space="preserve">TOSI        </t>
  </si>
  <si>
    <t xml:space="preserve">30/Ca   </t>
  </si>
  <si>
    <t>WT101</t>
  </si>
  <si>
    <t>6545553</t>
  </si>
  <si>
    <t xml:space="preserve">Suture Vicryl Violet Tg100-8  </t>
  </si>
  <si>
    <t xml:space="preserve">6-0 18"     </t>
  </si>
  <si>
    <t>J544G</t>
  </si>
  <si>
    <t xml:space="preserve">Tube Endotrach HVLP Cuff      </t>
  </si>
  <si>
    <t xml:space="preserve">Murphy 6.0  </t>
  </si>
  <si>
    <t>DYND43060</t>
  </si>
  <si>
    <t>4864578</t>
  </si>
  <si>
    <t>Bag Personal Wht W/Snap Handle</t>
  </si>
  <si>
    <t xml:space="preserve">x19.5       </t>
  </si>
  <si>
    <t>SH205195PB</t>
  </si>
  <si>
    <t xml:space="preserve">Padding Sof-Rol Sterile       </t>
  </si>
  <si>
    <t xml:space="preserve">3x4 yds     </t>
  </si>
  <si>
    <t>9033S</t>
  </si>
  <si>
    <t>2882196</t>
  </si>
  <si>
    <t xml:space="preserve">Drape Thyroid Sterile         </t>
  </si>
  <si>
    <t>106x121x77in</t>
  </si>
  <si>
    <t>29522</t>
  </si>
  <si>
    <t>1113392</t>
  </si>
  <si>
    <t xml:space="preserve">E3+ Cartridge                 </t>
  </si>
  <si>
    <t>ABBCON</t>
  </si>
  <si>
    <t>03P8225</t>
  </si>
  <si>
    <t>1273301</t>
  </si>
  <si>
    <t xml:space="preserve">IV Ext Set 35" Standard Bore  </t>
  </si>
  <si>
    <t xml:space="preserve">Caresite    </t>
  </si>
  <si>
    <t>354220</t>
  </si>
  <si>
    <t>5070040</t>
  </si>
  <si>
    <t xml:space="preserve">Irrigation Set 4-Bag LF       </t>
  </si>
  <si>
    <t xml:space="preserve">96"         </t>
  </si>
  <si>
    <t xml:space="preserve">10/Ca   </t>
  </si>
  <si>
    <t>313004</t>
  </si>
  <si>
    <t>6543469</t>
  </si>
  <si>
    <t>Suture Ethilon Nyl Mono Blk Fs</t>
  </si>
  <si>
    <t xml:space="preserve">2-0 18"     </t>
  </si>
  <si>
    <t>664G</t>
  </si>
  <si>
    <t xml:space="preserve">Hand Switching Pencil Disp    </t>
  </si>
  <si>
    <t>E2516</t>
  </si>
  <si>
    <t>1240275</t>
  </si>
  <si>
    <t xml:space="preserve">Airway Guedel Oral Wrapped    </t>
  </si>
  <si>
    <t xml:space="preserve">10cm        </t>
  </si>
  <si>
    <t>3500EU</t>
  </si>
  <si>
    <t>6546958</t>
  </si>
  <si>
    <t xml:space="preserve">Suture Mersilene Poly Wht P3  </t>
  </si>
  <si>
    <t xml:space="preserve">4-0 18"     </t>
  </si>
  <si>
    <t>R691G</t>
  </si>
  <si>
    <t>1141898</t>
  </si>
  <si>
    <t xml:space="preserve">Nasal Cannula Dual CO2/O2     </t>
  </si>
  <si>
    <t xml:space="preserve">7ft Female  </t>
  </si>
  <si>
    <t>FLEXIC</t>
  </si>
  <si>
    <t>032-10-126U</t>
  </si>
  <si>
    <t>3270698</t>
  </si>
  <si>
    <t xml:space="preserve">Pin Covers                    </t>
  </si>
  <si>
    <t xml:space="preserve">YELLOW      </t>
  </si>
  <si>
    <t xml:space="preserve">60/BX   </t>
  </si>
  <si>
    <t>101001PBX</t>
  </si>
  <si>
    <t>1157282</t>
  </si>
  <si>
    <t xml:space="preserve">ID Band Allergy               </t>
  </si>
  <si>
    <t xml:space="preserve">1000/Bx </t>
  </si>
  <si>
    <t>3050-16-PDR</t>
  </si>
  <si>
    <t xml:space="preserve">Adapter Easy Fill Sevoflurane </t>
  </si>
  <si>
    <t xml:space="preserve">f/Tec 7     </t>
  </si>
  <si>
    <t>1100-3028-000</t>
  </si>
  <si>
    <t>6595521</t>
  </si>
  <si>
    <t xml:space="preserve">Syringe Resist Loss 5CC       </t>
  </si>
  <si>
    <t xml:space="preserve">5CC         </t>
  </si>
  <si>
    <t>332156</t>
  </si>
  <si>
    <t xml:space="preserve">Glove Surgical Triumph Micro  </t>
  </si>
  <si>
    <t xml:space="preserve">Size 6 PF   </t>
  </si>
  <si>
    <t xml:space="preserve">400/Ca  </t>
  </si>
  <si>
    <t>MSG2360</t>
  </si>
  <si>
    <t>8314423</t>
  </si>
  <si>
    <t xml:space="preserve">Shoulder Pack L-F             </t>
  </si>
  <si>
    <t xml:space="preserve">2/Ca    </t>
  </si>
  <si>
    <t>DYNJS0840</t>
  </si>
  <si>
    <t>3688539</t>
  </si>
  <si>
    <t xml:space="preserve">Stockinette Double Ply        </t>
  </si>
  <si>
    <t xml:space="preserve">4"x48"      </t>
  </si>
  <si>
    <t>NON22410</t>
  </si>
  <si>
    <t>1194040</t>
  </si>
  <si>
    <t xml:space="preserve">Bag Infectious Linen Laundry  </t>
  </si>
  <si>
    <t xml:space="preserve">40x46"Ylw   </t>
  </si>
  <si>
    <t>51-45</t>
  </si>
  <si>
    <t>7630051</t>
  </si>
  <si>
    <t xml:space="preserve">Paper Graph f/V-Pro           </t>
  </si>
  <si>
    <t xml:space="preserve">3/Bx    </t>
  </si>
  <si>
    <t>P093914204</t>
  </si>
  <si>
    <t xml:space="preserve">RIBBON,BLACK FABRIC           </t>
  </si>
  <si>
    <t xml:space="preserve">1/PK    </t>
  </si>
  <si>
    <t>470280</t>
  </si>
  <si>
    <t>9870813</t>
  </si>
  <si>
    <t xml:space="preserve">Needle PrecisionGuide Reg Bvl </t>
  </si>
  <si>
    <t xml:space="preserve">21gx1-1/2   </t>
  </si>
  <si>
    <t>305190</t>
  </si>
  <si>
    <t xml:space="preserve">Atomizer Magic Laryngo Trach  </t>
  </si>
  <si>
    <t>MAD600</t>
  </si>
  <si>
    <t>1251483</t>
  </si>
  <si>
    <t>Biogel PI UltraTch M Glv PF LF</t>
  </si>
  <si>
    <t xml:space="preserve">Sz 8        </t>
  </si>
  <si>
    <t>50 Pr/Bx</t>
  </si>
  <si>
    <t>42680</t>
  </si>
  <si>
    <t>7690003</t>
  </si>
  <si>
    <t xml:space="preserve">Bowie Dick SMART Green Test   </t>
  </si>
  <si>
    <t>61301606625</t>
  </si>
  <si>
    <t>2882151</t>
  </si>
  <si>
    <t xml:space="preserve">Pack Procedure Uni Convertors </t>
  </si>
  <si>
    <t xml:space="preserve">6/Ca    </t>
  </si>
  <si>
    <t>CARDSP</t>
  </si>
  <si>
    <t>29118</t>
  </si>
  <si>
    <t>4188792</t>
  </si>
  <si>
    <t xml:space="preserve">Neurosponge                   </t>
  </si>
  <si>
    <t xml:space="preserve">0.5"x6"     </t>
  </si>
  <si>
    <t>30-301</t>
  </si>
  <si>
    <t>1162624</t>
  </si>
  <si>
    <t xml:space="preserve">Syringe LS LOR Glass          </t>
  </si>
  <si>
    <t xml:space="preserve">5cc         </t>
  </si>
  <si>
    <t>INTPAI</t>
  </si>
  <si>
    <t>PISGLS5</t>
  </si>
  <si>
    <t>6020245</t>
  </si>
  <si>
    <t xml:space="preserve">Pouch Sterilization Self-Seal </t>
  </si>
  <si>
    <t xml:space="preserve">8x16"       </t>
  </si>
  <si>
    <t>MEDACT</t>
  </si>
  <si>
    <t>546</t>
  </si>
  <si>
    <t>7770597</t>
  </si>
  <si>
    <t xml:space="preserve">Cavilon Lotion                </t>
  </si>
  <si>
    <t xml:space="preserve">16oz        </t>
  </si>
  <si>
    <t>9205</t>
  </si>
  <si>
    <t xml:space="preserve">Suture Ctd Vicryl Plus 4-0    </t>
  </si>
  <si>
    <t xml:space="preserve">PS2Ndl      </t>
  </si>
  <si>
    <t>VCP496H</t>
  </si>
  <si>
    <t>2881623</t>
  </si>
  <si>
    <t>Bandage Self Close Elast LF St</t>
  </si>
  <si>
    <t xml:space="preserve">3"x5.8yd    </t>
  </si>
  <si>
    <t xml:space="preserve">36/Ca   </t>
  </si>
  <si>
    <t>23593-13LF</t>
  </si>
  <si>
    <t>8909243</t>
  </si>
  <si>
    <t xml:space="preserve">Ulnar Pads                    </t>
  </si>
  <si>
    <t xml:space="preserve">2/Bg    </t>
  </si>
  <si>
    <t>31143095</t>
  </si>
  <si>
    <t>6542435</t>
  </si>
  <si>
    <t xml:space="preserve">Suture Vicryl+ Antib Ud CT2   </t>
  </si>
  <si>
    <t xml:space="preserve">2-0 27"     </t>
  </si>
  <si>
    <t>VCP259H</t>
  </si>
  <si>
    <t>1209019</t>
  </si>
  <si>
    <t xml:space="preserve">Trocar Endopath Xcel Univ Slv </t>
  </si>
  <si>
    <t xml:space="preserve">5x100mm     </t>
  </si>
  <si>
    <t>2CB5LT</t>
  </si>
  <si>
    <t xml:space="preserve">Aneroid                       </t>
  </si>
  <si>
    <t>01-133-011</t>
  </si>
  <si>
    <t>9879036</t>
  </si>
  <si>
    <t xml:space="preserve">Syringes w/Needle LL Disp 3cc </t>
  </si>
  <si>
    <t xml:space="preserve">21gx1-1/2"  </t>
  </si>
  <si>
    <t>309577</t>
  </si>
  <si>
    <t xml:space="preserve">Thermo-Vent                   </t>
  </si>
  <si>
    <t>580011</t>
  </si>
  <si>
    <t xml:space="preserve">Murphy 8.0  </t>
  </si>
  <si>
    <t>DYND43080</t>
  </si>
  <si>
    <t>1119762</t>
  </si>
  <si>
    <t xml:space="preserve">Drape Sheets Fan Folded       </t>
  </si>
  <si>
    <t xml:space="preserve">53x77       </t>
  </si>
  <si>
    <t>DYNJP2416</t>
  </si>
  <si>
    <t>6549704</t>
  </si>
  <si>
    <t xml:space="preserve">Suture Ebnd Exc Poly Gr CT2   </t>
  </si>
  <si>
    <t xml:space="preserve">0 30"       </t>
  </si>
  <si>
    <t>X412H</t>
  </si>
  <si>
    <t xml:space="preserve">Frames f/ Protective Glasses  </t>
  </si>
  <si>
    <t>SV100F</t>
  </si>
  <si>
    <t xml:space="preserve">Mask Oxygen Medium Concentrat </t>
  </si>
  <si>
    <t xml:space="preserve">Universal   </t>
  </si>
  <si>
    <t>1930</t>
  </si>
  <si>
    <t xml:space="preserve">Civ-Flex Cover Sterile        </t>
  </si>
  <si>
    <t xml:space="preserve">4"x58"      </t>
  </si>
  <si>
    <t xml:space="preserve">24/Bx   </t>
  </si>
  <si>
    <t>610-1000</t>
  </si>
  <si>
    <t>1296469</t>
  </si>
  <si>
    <t xml:space="preserve">Circuit Anes Limb-O 3L Adt    </t>
  </si>
  <si>
    <t>AMN520X4</t>
  </si>
  <si>
    <t xml:space="preserve">Suture Ti-Cron Precut 18"     </t>
  </si>
  <si>
    <t>8886300172</t>
  </si>
  <si>
    <t>6542203</t>
  </si>
  <si>
    <t xml:space="preserve">Suture Ethilon Mono Blk Ps2   </t>
  </si>
  <si>
    <t>1669H</t>
  </si>
  <si>
    <t>8575362</t>
  </si>
  <si>
    <t xml:space="preserve">Disp Mil Larygoscope Blade SS </t>
  </si>
  <si>
    <t xml:space="preserve">Sz 0        </t>
  </si>
  <si>
    <t>SUNMD</t>
  </si>
  <si>
    <t>5-5333-00</t>
  </si>
  <si>
    <t>8750018</t>
  </si>
  <si>
    <t xml:space="preserve">Endozime Sponge Ind Wrapped   </t>
  </si>
  <si>
    <t>RUHCOR</t>
  </si>
  <si>
    <t>345SPG</t>
  </si>
  <si>
    <t>9541039</t>
  </si>
  <si>
    <t xml:space="preserve">Printer Paper                 </t>
  </si>
  <si>
    <t xml:space="preserve">5Rl/Bx  </t>
  </si>
  <si>
    <t>P129359008</t>
  </si>
  <si>
    <t xml:space="preserve">Brush Set Endoscopic          </t>
  </si>
  <si>
    <t xml:space="preserve">10Pc        </t>
  </si>
  <si>
    <t>10-1428</t>
  </si>
  <si>
    <t xml:space="preserve">Handwash Personnel Acute-Kare </t>
  </si>
  <si>
    <t xml:space="preserve">Liquid 15oz </t>
  </si>
  <si>
    <t xml:space="preserve">18/Ca   </t>
  </si>
  <si>
    <t>1206R2</t>
  </si>
  <si>
    <t>4153726</t>
  </si>
  <si>
    <t xml:space="preserve">Probe Skin Temperature        </t>
  </si>
  <si>
    <t>STS-400</t>
  </si>
  <si>
    <t>1463218</t>
  </si>
  <si>
    <t xml:space="preserve">Sterion Filter Cart Kit       </t>
  </si>
  <si>
    <t>SC1362</t>
  </si>
  <si>
    <t>8310386</t>
  </si>
  <si>
    <t>Catheter Urethral Red RBR Ster</t>
  </si>
  <si>
    <t xml:space="preserve">10FR        </t>
  </si>
  <si>
    <t>DYND13510</t>
  </si>
  <si>
    <t>1313170</t>
  </si>
  <si>
    <t>Pack Plstc Chst Brst F/FtWorth</t>
  </si>
  <si>
    <t xml:space="preserve">Custom      </t>
  </si>
  <si>
    <t>DYNJ34694D</t>
  </si>
  <si>
    <t>6774058</t>
  </si>
  <si>
    <t xml:space="preserve">Label Medication Added Red    </t>
  </si>
  <si>
    <t xml:space="preserve">13/4X21     </t>
  </si>
  <si>
    <t xml:space="preserve">1000/Rl </t>
  </si>
  <si>
    <t>N-200</t>
  </si>
  <si>
    <t>3063534</t>
  </si>
  <si>
    <t xml:space="preserve">Boot Cover Knee High Blue     </t>
  </si>
  <si>
    <t xml:space="preserve">Regular     </t>
  </si>
  <si>
    <t xml:space="preserve">150/Ca  </t>
  </si>
  <si>
    <t>NON27143</t>
  </si>
  <si>
    <t>6546086</t>
  </si>
  <si>
    <t xml:space="preserve">Suture Pds Ii Mono Vio TP1    </t>
  </si>
  <si>
    <t xml:space="preserve">1 48"       </t>
  </si>
  <si>
    <t>Z880G</t>
  </si>
  <si>
    <t xml:space="preserve">Suture Ebnd Exc Poly Gr Mo6   </t>
  </si>
  <si>
    <t xml:space="preserve">0 18"       </t>
  </si>
  <si>
    <t xml:space="preserve">Bx      </t>
  </si>
  <si>
    <t>CX45D</t>
  </si>
  <si>
    <t xml:space="preserve">Needle Coaxial Temno w/Introd </t>
  </si>
  <si>
    <t xml:space="preserve">14Gx11cm    </t>
  </si>
  <si>
    <t>BXTCT1411</t>
  </si>
  <si>
    <t>6543485</t>
  </si>
  <si>
    <t xml:space="preserve">Suture Vicryl Undyed CT-1     </t>
  </si>
  <si>
    <t>J839D</t>
  </si>
  <si>
    <t xml:space="preserve">Electrosurgical Pencil        </t>
  </si>
  <si>
    <t xml:space="preserve">NonStick    </t>
  </si>
  <si>
    <t>ESPB3002</t>
  </si>
  <si>
    <t xml:space="preserve">Bulb Medical Halogen 20w 6v   </t>
  </si>
  <si>
    <t xml:space="preserve">Clear       </t>
  </si>
  <si>
    <t>OS64251</t>
  </si>
  <si>
    <t>1119416</t>
  </si>
  <si>
    <t xml:space="preserve">Medi-Trace Foam Electrode     </t>
  </si>
  <si>
    <t>3x200/Ca</t>
  </si>
  <si>
    <t>31478368</t>
  </si>
  <si>
    <t>1080216</t>
  </si>
  <si>
    <t xml:space="preserve">Tube Ventilation T-Tube       </t>
  </si>
  <si>
    <t>12x10x1.14mm</t>
  </si>
  <si>
    <t>MICRMD</t>
  </si>
  <si>
    <t>VT-0400-01</t>
  </si>
  <si>
    <t>4303531</t>
  </si>
  <si>
    <t xml:space="preserve">Tube Endotrach Cuffed         </t>
  </si>
  <si>
    <t xml:space="preserve">7.5mm       </t>
  </si>
  <si>
    <t>86052</t>
  </si>
  <si>
    <t xml:space="preserve">Syringe Insulin Safetyglide   </t>
  </si>
  <si>
    <t>.5mL 31gx6mm</t>
  </si>
  <si>
    <t>328447</t>
  </si>
  <si>
    <t>6780498</t>
  </si>
  <si>
    <t xml:space="preserve">Catheter Urethral Sterile 12f </t>
  </si>
  <si>
    <t xml:space="preserve">Red Rubber  </t>
  </si>
  <si>
    <t>DYND13512</t>
  </si>
  <si>
    <t>9681254</t>
  </si>
  <si>
    <t>Cysto Irrigation Tubing Set LF</t>
  </si>
  <si>
    <t>DYND19120</t>
  </si>
  <si>
    <t>7832377</t>
  </si>
  <si>
    <t xml:space="preserve">Snap Kaps                     </t>
  </si>
  <si>
    <t>ADMED</t>
  </si>
  <si>
    <t>03-KP26</t>
  </si>
  <si>
    <t>2104014</t>
  </si>
  <si>
    <t xml:space="preserve">Cath Mount ST                 </t>
  </si>
  <si>
    <t>332U5663</t>
  </si>
  <si>
    <t>3377765</t>
  </si>
  <si>
    <t xml:space="preserve">Syringes w/Needle LL  3cc     </t>
  </si>
  <si>
    <t xml:space="preserve">20gx1"      </t>
  </si>
  <si>
    <t>EXEL</t>
  </si>
  <si>
    <t>26108</t>
  </si>
  <si>
    <t>1021250</t>
  </si>
  <si>
    <t xml:space="preserve">Sterilization Wrap KC300      </t>
  </si>
  <si>
    <t xml:space="preserve">24"x24"     </t>
  </si>
  <si>
    <t xml:space="preserve">240/Ca  </t>
  </si>
  <si>
    <t>12824</t>
  </si>
  <si>
    <t>5664180</t>
  </si>
  <si>
    <t xml:space="preserve">Kleenspec Anoscope Specula    </t>
  </si>
  <si>
    <t xml:space="preserve">Disp        </t>
  </si>
  <si>
    <t>53110</t>
  </si>
  <si>
    <t xml:space="preserve">Stirrup Straps                </t>
  </si>
  <si>
    <t xml:space="preserve">40/CA   </t>
  </si>
  <si>
    <t>52710</t>
  </si>
  <si>
    <t>8002913</t>
  </si>
  <si>
    <t xml:space="preserve">Heel Protector                </t>
  </si>
  <si>
    <t xml:space="preserve">One Size    </t>
  </si>
  <si>
    <t xml:space="preserve">72/Ca   </t>
  </si>
  <si>
    <t>NON081440</t>
  </si>
  <si>
    <t>1265799</t>
  </si>
  <si>
    <t xml:space="preserve">Comply Protector Instrument   </t>
  </si>
  <si>
    <t>3-1/2x6-5/8"</t>
  </si>
  <si>
    <t xml:space="preserve">100/Pk  </t>
  </si>
  <si>
    <t>13913</t>
  </si>
  <si>
    <t xml:space="preserve">Drape Craniotomy Sterile      </t>
  </si>
  <si>
    <t>77x134x128in</t>
  </si>
  <si>
    <t xml:space="preserve">7/Ca    </t>
  </si>
  <si>
    <t>9450</t>
  </si>
  <si>
    <t xml:space="preserve">Plate Adjusting Feed Through  </t>
  </si>
  <si>
    <t xml:space="preserve">1.5"        </t>
  </si>
  <si>
    <t>016-1138-00-312</t>
  </si>
  <si>
    <t xml:space="preserve">Trocar 2/3mm Limited Release  </t>
  </si>
  <si>
    <t xml:space="preserve">65mm Len    </t>
  </si>
  <si>
    <t>23NBS</t>
  </si>
  <si>
    <t>6133311</t>
  </si>
  <si>
    <t xml:space="preserve">Stockinette Sgl Cotton        </t>
  </si>
  <si>
    <t xml:space="preserve">4x48        </t>
  </si>
  <si>
    <t>ALBWAL</t>
  </si>
  <si>
    <t>7644</t>
  </si>
  <si>
    <t>5205034</t>
  </si>
  <si>
    <t xml:space="preserve">Suretrace ECG Electrode       </t>
  </si>
  <si>
    <t xml:space="preserve">30/Bx   </t>
  </si>
  <si>
    <t>CONMD</t>
  </si>
  <si>
    <t>1800-003</t>
  </si>
  <si>
    <t>1116248</t>
  </si>
  <si>
    <t>Cannula RF Curved Sharp Marker</t>
  </si>
  <si>
    <t xml:space="preserve">20Gx100mm   </t>
  </si>
  <si>
    <t>PMF20-100-10CS</t>
  </si>
  <si>
    <t>8120673</t>
  </si>
  <si>
    <t xml:space="preserve">Safeview Lenses               </t>
  </si>
  <si>
    <t>10x25/Ca</t>
  </si>
  <si>
    <t>SV250L</t>
  </si>
  <si>
    <t xml:space="preserve">Suture Ethilon BV130-3        </t>
  </si>
  <si>
    <t xml:space="preserve">10/0        </t>
  </si>
  <si>
    <t>2820G</t>
  </si>
  <si>
    <t xml:space="preserve">Blade E-Z Clean Electrode     </t>
  </si>
  <si>
    <t xml:space="preserve">6.5"        </t>
  </si>
  <si>
    <t>0014</t>
  </si>
  <si>
    <t>3950103</t>
  </si>
  <si>
    <t xml:space="preserve">Zyrtec-D Tablet               </t>
  </si>
  <si>
    <t>120mg/2880mg</t>
  </si>
  <si>
    <t xml:space="preserve">24/Pk   </t>
  </si>
  <si>
    <t>WARNLB</t>
  </si>
  <si>
    <t>302042400</t>
  </si>
  <si>
    <t>3728014</t>
  </si>
  <si>
    <t xml:space="preserve">Medium      </t>
  </si>
  <si>
    <t>8066-23</t>
  </si>
  <si>
    <t>4999225</t>
  </si>
  <si>
    <t xml:space="preserve">5.0mm       </t>
  </si>
  <si>
    <t>76251</t>
  </si>
  <si>
    <t>7772346</t>
  </si>
  <si>
    <t xml:space="preserve">Ster-Drape Surgical Drape     </t>
  </si>
  <si>
    <t xml:space="preserve">#1016       </t>
  </si>
  <si>
    <t>1016</t>
  </si>
  <si>
    <t>5824343</t>
  </si>
  <si>
    <t>Coveralls Open Cuff &amp; Ankl Blu</t>
  </si>
  <si>
    <t xml:space="preserve">2XL         </t>
  </si>
  <si>
    <t>1202CV</t>
  </si>
  <si>
    <t>6940009</t>
  </si>
  <si>
    <t xml:space="preserve">Magellan Safety Ndl/Syr 3mL   </t>
  </si>
  <si>
    <t xml:space="preserve">21X1        </t>
  </si>
  <si>
    <t>8881833110</t>
  </si>
  <si>
    <t>1145577</t>
  </si>
  <si>
    <t xml:space="preserve">Suture Vicryl Und Br CT-1     </t>
  </si>
  <si>
    <t>VCP839D</t>
  </si>
  <si>
    <t>1813909</t>
  </si>
  <si>
    <t xml:space="preserve">Kimguard Csr Wrap H-Duty      </t>
  </si>
  <si>
    <t xml:space="preserve">1Step       </t>
  </si>
  <si>
    <t>62145</t>
  </si>
  <si>
    <t>2882326</t>
  </si>
  <si>
    <t xml:space="preserve">Canister Suction W/Valve      </t>
  </si>
  <si>
    <t xml:space="preserve">3000CC      </t>
  </si>
  <si>
    <t>65652-531</t>
  </si>
  <si>
    <t>7172517</t>
  </si>
  <si>
    <t xml:space="preserve">Nasal Splints 1500 Series     </t>
  </si>
  <si>
    <t>10-1500-05KL</t>
  </si>
  <si>
    <t xml:space="preserve">Paper Rolls For Pacs          </t>
  </si>
  <si>
    <t xml:space="preserve">Systems     </t>
  </si>
  <si>
    <t xml:space="preserve">10Rl/Ca </t>
  </si>
  <si>
    <t>61301601272</t>
  </si>
  <si>
    <t>5820193</t>
  </si>
  <si>
    <t xml:space="preserve">Arm Board Pad                 </t>
  </si>
  <si>
    <t xml:space="preserve">20X8X2      </t>
  </si>
  <si>
    <t>NON081343</t>
  </si>
  <si>
    <t>1222395</t>
  </si>
  <si>
    <t>Trocar EndoXcel Bldls Stab Slv</t>
  </si>
  <si>
    <t xml:space="preserve">11x100mm    </t>
  </si>
  <si>
    <t>B11LT</t>
  </si>
  <si>
    <t xml:space="preserve">Bags Gallon Ziploc            </t>
  </si>
  <si>
    <t xml:space="preserve">250/Bx  </t>
  </si>
  <si>
    <t>507271</t>
  </si>
  <si>
    <t xml:space="preserve">Electrode Resuscitation 1Step </t>
  </si>
  <si>
    <t xml:space="preserve">Peds        </t>
  </si>
  <si>
    <t>8900-0218-40</t>
  </si>
  <si>
    <t>2881624</t>
  </si>
  <si>
    <t xml:space="preserve">4"x5.8yd    </t>
  </si>
  <si>
    <t>23593-14LF</t>
  </si>
  <si>
    <t>1262764</t>
  </si>
  <si>
    <t xml:space="preserve">Drape ClearView               </t>
  </si>
  <si>
    <t xml:space="preserve">12x18       </t>
  </si>
  <si>
    <t>WELMED</t>
  </si>
  <si>
    <t>1501-1000</t>
  </si>
  <si>
    <t>5551279</t>
  </si>
  <si>
    <t xml:space="preserve">Protectiv Plus IV Catheter    </t>
  </si>
  <si>
    <t xml:space="preserve">16gX1.25"   </t>
  </si>
  <si>
    <t>3062</t>
  </si>
  <si>
    <t>6980079</t>
  </si>
  <si>
    <t xml:space="preserve">Tube Microlaryngeal Tracheal  </t>
  </si>
  <si>
    <t>86389</t>
  </si>
  <si>
    <t>6542895</t>
  </si>
  <si>
    <t>Suture Ethilon Nyl Mono Clr P3</t>
  </si>
  <si>
    <t>691G</t>
  </si>
  <si>
    <t>1311043</t>
  </si>
  <si>
    <t xml:space="preserve">Cannula ETCO2 14' Male        </t>
  </si>
  <si>
    <t>2812M14-25</t>
  </si>
  <si>
    <t xml:space="preserve">Syringe ABG Aspirator AirLife </t>
  </si>
  <si>
    <t xml:space="preserve">3mL         </t>
  </si>
  <si>
    <t>603EU</t>
  </si>
  <si>
    <t>9870340</t>
  </si>
  <si>
    <t xml:space="preserve">Catheter 14gx5-1/4"           </t>
  </si>
  <si>
    <t>Angiocath IV</t>
  </si>
  <si>
    <t>382269</t>
  </si>
  <si>
    <t xml:space="preserve">WaterBoom Floor Suction Strip </t>
  </si>
  <si>
    <t>w/12' Tubing</t>
  </si>
  <si>
    <t>94010</t>
  </si>
  <si>
    <t xml:space="preserve">Cath Red Rubber               </t>
  </si>
  <si>
    <t xml:space="preserve">8FR         </t>
  </si>
  <si>
    <t xml:space="preserve">12/CA   </t>
  </si>
  <si>
    <t>277708</t>
  </si>
  <si>
    <t>1026751</t>
  </si>
  <si>
    <t xml:space="preserve">Mask Face Flex Adult          </t>
  </si>
  <si>
    <t xml:space="preserve">XL          </t>
  </si>
  <si>
    <t>6860</t>
  </si>
  <si>
    <t xml:space="preserve">Bracelet ID Yllw Adlt/Ped     </t>
  </si>
  <si>
    <t xml:space="preserve">5-6 Line    </t>
  </si>
  <si>
    <t>624-14-PDJ</t>
  </si>
  <si>
    <t>9004074</t>
  </si>
  <si>
    <t xml:space="preserve">One Step hCG Urine Cass Test  </t>
  </si>
  <si>
    <t xml:space="preserve">Kit         </t>
  </si>
  <si>
    <t>ALENOR</t>
  </si>
  <si>
    <t>4581005009</t>
  </si>
  <si>
    <t>5823723</t>
  </si>
  <si>
    <t xml:space="preserve">Skin Marking Pen Nonsterl     </t>
  </si>
  <si>
    <t xml:space="preserve">NONSTERILE  </t>
  </si>
  <si>
    <t>PP-100</t>
  </si>
  <si>
    <t>2430065</t>
  </si>
  <si>
    <t>Detergent Instra-Clean Hemolyt</t>
  </si>
  <si>
    <t xml:space="preserve">1Gal        </t>
  </si>
  <si>
    <t>CARCOR</t>
  </si>
  <si>
    <t>25129</t>
  </si>
  <si>
    <t xml:space="preserve">Dispenser Wall f/Emesis Bag   </t>
  </si>
  <si>
    <t xml:space="preserve">Hanging     </t>
  </si>
  <si>
    <t>3933D</t>
  </si>
  <si>
    <t>7150186</t>
  </si>
  <si>
    <t xml:space="preserve">Supporter Sports Athletic     </t>
  </si>
  <si>
    <t xml:space="preserve">White/Large </t>
  </si>
  <si>
    <t>FLAORT</t>
  </si>
  <si>
    <t>67-1006</t>
  </si>
  <si>
    <t>1305008</t>
  </si>
  <si>
    <t xml:space="preserve">Drape Extremity 89"x128"      </t>
  </si>
  <si>
    <t>DYNJP8002</t>
  </si>
  <si>
    <t>1539626</t>
  </si>
  <si>
    <t xml:space="preserve">Sod Chlor 0.9% Irrig Bag      </t>
  </si>
  <si>
    <t xml:space="preserve">3000ml/Bg   </t>
  </si>
  <si>
    <t>2B7127</t>
  </si>
  <si>
    <t>6662481</t>
  </si>
  <si>
    <t xml:space="preserve">Immobilizer Wh/Gr Shoulder    </t>
  </si>
  <si>
    <t>Large 32-36"</t>
  </si>
  <si>
    <t xml:space="preserve">1/Ea    </t>
  </si>
  <si>
    <t>SMTNEP</t>
  </si>
  <si>
    <t>79-84047</t>
  </si>
  <si>
    <t>8570670</t>
  </si>
  <si>
    <t xml:space="preserve">Berman Airway 70mm            </t>
  </si>
  <si>
    <t xml:space="preserve">Sz 2        </t>
  </si>
  <si>
    <t>1-1506-70</t>
  </si>
  <si>
    <t>1174829</t>
  </si>
  <si>
    <t xml:space="preserve">Cap Nebulizer f/CM0010        </t>
  </si>
  <si>
    <t xml:space="preserve">1000mL      </t>
  </si>
  <si>
    <t>CC10</t>
  </si>
  <si>
    <t>6545562</t>
  </si>
  <si>
    <t xml:space="preserve">Suture Silk Black FS          </t>
  </si>
  <si>
    <t>685G</t>
  </si>
  <si>
    <t>8852450</t>
  </si>
  <si>
    <t xml:space="preserve">Labels Fentanyl Blue          </t>
  </si>
  <si>
    <t xml:space="preserve">1-1/2x1/2W  </t>
  </si>
  <si>
    <t xml:space="preserve">333/Rl  </t>
  </si>
  <si>
    <t>AN-7</t>
  </si>
  <si>
    <t xml:space="preserve">Drain Wound 7fr 3/32 End Prfr </t>
  </si>
  <si>
    <t xml:space="preserve">w/o Trocar  </t>
  </si>
  <si>
    <t>370020</t>
  </si>
  <si>
    <t>1275590</t>
  </si>
  <si>
    <t xml:space="preserve">Glove Surgical Ortho Latex    </t>
  </si>
  <si>
    <t xml:space="preserve">320/Ca  </t>
  </si>
  <si>
    <t>2D72LT80</t>
  </si>
  <si>
    <t>6543864</t>
  </si>
  <si>
    <t xml:space="preserve">Suture Surg Gut Mono Bge P3   </t>
  </si>
  <si>
    <t xml:space="preserve">5-0 18"     </t>
  </si>
  <si>
    <t>686G</t>
  </si>
  <si>
    <t>1023592</t>
  </si>
  <si>
    <t xml:space="preserve">Wrap Kimguard 1-step          </t>
  </si>
  <si>
    <t xml:space="preserve">36x36       </t>
  </si>
  <si>
    <t>62236</t>
  </si>
  <si>
    <t>1082673</t>
  </si>
  <si>
    <t xml:space="preserve">Surgical Eye Spears 6/Pk      </t>
  </si>
  <si>
    <t xml:space="preserve">25Pk/Bx     </t>
  </si>
  <si>
    <t xml:space="preserve">2Bx/Ca  </t>
  </si>
  <si>
    <t>30-049-6</t>
  </si>
  <si>
    <t>6662480</t>
  </si>
  <si>
    <t xml:space="preserve">Med 28-32"  </t>
  </si>
  <si>
    <t>79-84045</t>
  </si>
  <si>
    <t xml:space="preserve">Sirus Gown Reinf Poly Imprv   </t>
  </si>
  <si>
    <t xml:space="preserve">XL/X-Long   </t>
  </si>
  <si>
    <t>DYNJP2228S</t>
  </si>
  <si>
    <t>1160385</t>
  </si>
  <si>
    <t xml:space="preserve">IV Ext Set Safeline 35"       </t>
  </si>
  <si>
    <t xml:space="preserve">Long        </t>
  </si>
  <si>
    <t>NF1370</t>
  </si>
  <si>
    <t xml:space="preserve">Aquacel Surgic Cover Dressing </t>
  </si>
  <si>
    <t xml:space="preserve">3.5x6 w/Ag  </t>
  </si>
  <si>
    <t>412010</t>
  </si>
  <si>
    <t>7469271</t>
  </si>
  <si>
    <t xml:space="preserve">Trach Tube Oral Uncuffed      </t>
  </si>
  <si>
    <t xml:space="preserve">5.0         </t>
  </si>
  <si>
    <t>86267</t>
  </si>
  <si>
    <t>4635068</t>
  </si>
  <si>
    <t xml:space="preserve">Stocking Knee High Rg Xxl     </t>
  </si>
  <si>
    <t xml:space="preserve">10/BX   </t>
  </si>
  <si>
    <t>CARLO</t>
  </si>
  <si>
    <t>551</t>
  </si>
  <si>
    <t>5550761</t>
  </si>
  <si>
    <t>Biogel PI Indicator Underglove</t>
  </si>
  <si>
    <t xml:space="preserve">Size 7.5    </t>
  </si>
  <si>
    <t>41675</t>
  </si>
  <si>
    <t>6430654</t>
  </si>
  <si>
    <t xml:space="preserve">Surgical Leggins              </t>
  </si>
  <si>
    <t xml:space="preserve">26Pr/Ca </t>
  </si>
  <si>
    <t>89408</t>
  </si>
  <si>
    <t>5551761</t>
  </si>
  <si>
    <t xml:space="preserve">Suture Surg Gut Mono Bge G1   </t>
  </si>
  <si>
    <t>770G</t>
  </si>
  <si>
    <t>9875912</t>
  </si>
  <si>
    <t xml:space="preserve">Needle Disposable             </t>
  </si>
  <si>
    <t xml:space="preserve">18gx1-1/2"  </t>
  </si>
  <si>
    <t>305196</t>
  </si>
  <si>
    <t xml:space="preserve">Emerg Cricothyrotomy Kit      </t>
  </si>
  <si>
    <t>100/465/060CZ</t>
  </si>
  <si>
    <t>5670091</t>
  </si>
  <si>
    <t xml:space="preserve">OneTouch Ultra Blue Strip     </t>
  </si>
  <si>
    <t>LIFESC</t>
  </si>
  <si>
    <t>02289603</t>
  </si>
  <si>
    <t>1047095</t>
  </si>
  <si>
    <t xml:space="preserve">Face Mask Fg Free L/F Tie     </t>
  </si>
  <si>
    <t xml:space="preserve">Green       </t>
  </si>
  <si>
    <t xml:space="preserve">300/Ca  </t>
  </si>
  <si>
    <t>NON27371A</t>
  </si>
  <si>
    <t>1296466</t>
  </si>
  <si>
    <t xml:space="preserve">Circuit Anes Ped 1L Bag       </t>
  </si>
  <si>
    <t xml:space="preserve">108"        </t>
  </si>
  <si>
    <t>B1513XXX</t>
  </si>
  <si>
    <t xml:space="preserve">Envelope Sterilization        </t>
  </si>
  <si>
    <t xml:space="preserve">Record      </t>
  </si>
  <si>
    <t xml:space="preserve">500/Ca  </t>
  </si>
  <si>
    <t>1254E-A</t>
  </si>
  <si>
    <t>1043789</t>
  </si>
  <si>
    <t xml:space="preserve">Clotest Positive Control      </t>
  </si>
  <si>
    <t xml:space="preserve">Tablets     </t>
  </si>
  <si>
    <t xml:space="preserve">50/Bt   </t>
  </si>
  <si>
    <t>60407</t>
  </si>
  <si>
    <t>1855365</t>
  </si>
  <si>
    <t xml:space="preserve">Epidural Cath Perifix 20g     </t>
  </si>
  <si>
    <t xml:space="preserve">100cm       </t>
  </si>
  <si>
    <t>333540</t>
  </si>
  <si>
    <t xml:space="preserve">Tubing Insufflation w/Adapter </t>
  </si>
  <si>
    <t>28-0212</t>
  </si>
  <si>
    <t xml:space="preserve">2-0 27in Coated Vicryl Plus   </t>
  </si>
  <si>
    <t>Und Brd CT-1</t>
  </si>
  <si>
    <t xml:space="preserve">Cable Reusable f/Split Pads   </t>
  </si>
  <si>
    <t>21174</t>
  </si>
  <si>
    <t xml:space="preserve">Blade Miller Lryngscpe #4     </t>
  </si>
  <si>
    <t xml:space="preserve">20/Pk   </t>
  </si>
  <si>
    <t>4084D-20</t>
  </si>
  <si>
    <t>6430499</t>
  </si>
  <si>
    <t xml:space="preserve">Trocar Bladeless Obturator    </t>
  </si>
  <si>
    <t xml:space="preserve">100cm Strl  </t>
  </si>
  <si>
    <t>2B5LT</t>
  </si>
  <si>
    <t xml:space="preserve">6x4 yds     </t>
  </si>
  <si>
    <t>9036S</t>
  </si>
  <si>
    <t>6541280</t>
  </si>
  <si>
    <t xml:space="preserve">Suture Prolene TG140-8        </t>
  </si>
  <si>
    <t xml:space="preserve">9/0         </t>
  </si>
  <si>
    <t>1754G</t>
  </si>
  <si>
    <t xml:space="preserve">Electrode Blade Edge Ctd      </t>
  </si>
  <si>
    <t xml:space="preserve">2.75"       </t>
  </si>
  <si>
    <t>E1455B</t>
  </si>
  <si>
    <t>6543530</t>
  </si>
  <si>
    <t xml:space="preserve">0 27"       </t>
  </si>
  <si>
    <t>J260H</t>
  </si>
  <si>
    <t>1167476</t>
  </si>
  <si>
    <t xml:space="preserve">Medisorb Prepacked Cartridge  </t>
  </si>
  <si>
    <t xml:space="preserve">SodaLime    </t>
  </si>
  <si>
    <t xml:space="preserve">12/Pk   </t>
  </si>
  <si>
    <t>427000100</t>
  </si>
  <si>
    <t>1314923</t>
  </si>
  <si>
    <t xml:space="preserve">Tray Pain F/THSC Rockwall     </t>
  </si>
  <si>
    <t>DYNJRA1118</t>
  </si>
  <si>
    <t>1304981</t>
  </si>
  <si>
    <t xml:space="preserve">Drape Cover C-Arm Sterile     </t>
  </si>
  <si>
    <t xml:space="preserve">41"x74"     </t>
  </si>
  <si>
    <t>DYNJE4400</t>
  </si>
  <si>
    <t>2882178</t>
  </si>
  <si>
    <t xml:space="preserve">Drape Universal Spine Sterile </t>
  </si>
  <si>
    <t>112x135x99in</t>
  </si>
  <si>
    <t>29418</t>
  </si>
  <si>
    <t>5550204</t>
  </si>
  <si>
    <t>Surgicel Absorb Hemostat 4"x8"</t>
  </si>
  <si>
    <t xml:space="preserve">4"x8"       </t>
  </si>
  <si>
    <t>1952</t>
  </si>
  <si>
    <t>1839392</t>
  </si>
  <si>
    <t xml:space="preserve">Tube Endotrach Oral RAE       </t>
  </si>
  <si>
    <t>86268</t>
  </si>
  <si>
    <t>1212288</t>
  </si>
  <si>
    <t xml:space="preserve">Circuit Anesth Gas Smpl Adult </t>
  </si>
  <si>
    <t xml:space="preserve">72"LF       </t>
  </si>
  <si>
    <t>DYNJAAF6400</t>
  </si>
  <si>
    <t>8570752</t>
  </si>
  <si>
    <t xml:space="preserve">Airway Guedel Sunsoft 90mm    </t>
  </si>
  <si>
    <t xml:space="preserve">Sz 4 Yellow </t>
  </si>
  <si>
    <t>1-1504-90</t>
  </si>
  <si>
    <t>8300001</t>
  </si>
  <si>
    <t xml:space="preserve">Liner Trash 38x58 Black 1.5mL </t>
  </si>
  <si>
    <t xml:space="preserve">60 Gallon   </t>
  </si>
  <si>
    <t>X7658AK</t>
  </si>
  <si>
    <t>6546258</t>
  </si>
  <si>
    <t xml:space="preserve">Suture Silk Black             </t>
  </si>
  <si>
    <t xml:space="preserve">2-0 12-18"  </t>
  </si>
  <si>
    <t>A185H</t>
  </si>
  <si>
    <t xml:space="preserve">Sklar Instrument Polish       </t>
  </si>
  <si>
    <t xml:space="preserve">8oz         </t>
  </si>
  <si>
    <t xml:space="preserve">1/Bt    </t>
  </si>
  <si>
    <t>10-1927</t>
  </si>
  <si>
    <t xml:space="preserve">Suture Surg Gut Mono Bge PS2  </t>
  </si>
  <si>
    <t>1627H</t>
  </si>
  <si>
    <t xml:space="preserve">Power Strip 4-Outlet Hospital </t>
  </si>
  <si>
    <t xml:space="preserve">White       </t>
  </si>
  <si>
    <t>147315</t>
  </si>
  <si>
    <t>9870451</t>
  </si>
  <si>
    <t>Airwy Guedel Disp W/Color Code</t>
  </si>
  <si>
    <t xml:space="preserve">80MM        </t>
  </si>
  <si>
    <t>122780A</t>
  </si>
  <si>
    <t>1175362</t>
  </si>
  <si>
    <t xml:space="preserve">Water f/Nebulizer 500mL Bt    </t>
  </si>
  <si>
    <t>CN0005</t>
  </si>
  <si>
    <t>5825077</t>
  </si>
  <si>
    <t>Gown Plastic Overhead Film Blu</t>
  </si>
  <si>
    <t xml:space="preserve">Uni         </t>
  </si>
  <si>
    <t xml:space="preserve">25/Bg   </t>
  </si>
  <si>
    <t>5211PG</t>
  </si>
  <si>
    <t>1761043</t>
  </si>
  <si>
    <t xml:space="preserve">Visispear Eye Sponge          </t>
  </si>
  <si>
    <t>BEAVIS</t>
  </si>
  <si>
    <t>581089</t>
  </si>
  <si>
    <t>1249408</t>
  </si>
  <si>
    <t xml:space="preserve">Cuff BP DinaClick Adult       </t>
  </si>
  <si>
    <t xml:space="preserve">20/Bx   </t>
  </si>
  <si>
    <t>MARQ</t>
  </si>
  <si>
    <t>SFT-A2-2A-L</t>
  </si>
  <si>
    <t>1108942</t>
  </si>
  <si>
    <t xml:space="preserve">Cannula RF 21Gx100mm Strt     </t>
  </si>
  <si>
    <t>PMF21-100-5</t>
  </si>
  <si>
    <t>1146549</t>
  </si>
  <si>
    <t xml:space="preserve">Grounding Pad w/Cord          </t>
  </si>
  <si>
    <t>PMA-GP-BAY</t>
  </si>
  <si>
    <t>6541447</t>
  </si>
  <si>
    <t xml:space="preserve">Suture Vicryl Undyed X-1      </t>
  </si>
  <si>
    <t xml:space="preserve">3-0 27"     </t>
  </si>
  <si>
    <t>J458H</t>
  </si>
  <si>
    <t xml:space="preserve">3' LF NS    </t>
  </si>
  <si>
    <t xml:space="preserve">1/Pr    </t>
  </si>
  <si>
    <t>9595</t>
  </si>
  <si>
    <t>5558878</t>
  </si>
  <si>
    <t xml:space="preserve">Splint Cast Specialist Plst   </t>
  </si>
  <si>
    <t>X-Fast 3x15"</t>
  </si>
  <si>
    <t>7390</t>
  </si>
  <si>
    <t>6540143</t>
  </si>
  <si>
    <t xml:space="preserve">Suture Vicryl Violet S-29     </t>
  </si>
  <si>
    <t>J555G</t>
  </si>
  <si>
    <t>1218718</t>
  </si>
  <si>
    <t xml:space="preserve">Cup Med Plst Narrow Graduated </t>
  </si>
  <si>
    <t xml:space="preserve">30mL Blue   </t>
  </si>
  <si>
    <t xml:space="preserve">400/Pk  </t>
  </si>
  <si>
    <t>HEALOG</t>
  </si>
  <si>
    <t>5162</t>
  </si>
  <si>
    <t>1160084</t>
  </si>
  <si>
    <t xml:space="preserve">Rectal Light Handle w/Cord    </t>
  </si>
  <si>
    <t xml:space="preserve">3'          </t>
  </si>
  <si>
    <t>73211</t>
  </si>
  <si>
    <t xml:space="preserve">Dry Skin Scrub Tray           </t>
  </si>
  <si>
    <t>41516</t>
  </si>
  <si>
    <t xml:space="preserve">Catheter Kit Central Venous   </t>
  </si>
  <si>
    <t xml:space="preserve">Safety      </t>
  </si>
  <si>
    <t>AK-15703-ACDC</t>
  </si>
  <si>
    <t>1532525</t>
  </si>
  <si>
    <t xml:space="preserve">Tru-Cut Biopsy Needle         </t>
  </si>
  <si>
    <t xml:space="preserve">14gx6"      </t>
  </si>
  <si>
    <t>2N2704X</t>
  </si>
  <si>
    <t>4497782</t>
  </si>
  <si>
    <t xml:space="preserve">Bag Linen Blue                </t>
  </si>
  <si>
    <t xml:space="preserve">40x46       </t>
  </si>
  <si>
    <t>3056</t>
  </si>
  <si>
    <t>9871004</t>
  </si>
  <si>
    <t xml:space="preserve">Insyte Autoguard W/Wing       </t>
  </si>
  <si>
    <t xml:space="preserve">20x1.16"    </t>
  </si>
  <si>
    <t>381534</t>
  </si>
  <si>
    <t>1235602</t>
  </si>
  <si>
    <t xml:space="preserve">Claritin-D Allergy Tablets    </t>
  </si>
  <si>
    <t xml:space="preserve">5/120mg     </t>
  </si>
  <si>
    <t>CARDWH</t>
  </si>
  <si>
    <t>3579893</t>
  </si>
  <si>
    <t>6034524</t>
  </si>
  <si>
    <t xml:space="preserve">Tube Oral Rae Cuffed 4.0      </t>
  </si>
  <si>
    <t>86209</t>
  </si>
  <si>
    <t>1530359</t>
  </si>
  <si>
    <t xml:space="preserve">Cannula ETCO2 Adult 7' O2, 2" </t>
  </si>
  <si>
    <t xml:space="preserve">Female      </t>
  </si>
  <si>
    <t>2811F-10</t>
  </si>
  <si>
    <t xml:space="preserve">V-loc 180 closure cl 12gs-21  </t>
  </si>
  <si>
    <t xml:space="preserve">0           </t>
  </si>
  <si>
    <t>VLOCL0316</t>
  </si>
  <si>
    <t xml:space="preserve">Neuro Patties Sterile         </t>
  </si>
  <si>
    <t xml:space="preserve">1/2x3"      </t>
  </si>
  <si>
    <t>35501610</t>
  </si>
  <si>
    <t xml:space="preserve">Wristband Pink Limb Alert     </t>
  </si>
  <si>
    <t xml:space="preserve">500/Bx  </t>
  </si>
  <si>
    <t>5065-12-PDM</t>
  </si>
  <si>
    <t>4999228</t>
  </si>
  <si>
    <t xml:space="preserve">6.5mm       </t>
  </si>
  <si>
    <t>76265</t>
  </si>
  <si>
    <t xml:space="preserve">Wound Drain Surgidyne 10F     </t>
  </si>
  <si>
    <t xml:space="preserve">1/8"        </t>
  </si>
  <si>
    <t>322227</t>
  </si>
  <si>
    <t>6547257</t>
  </si>
  <si>
    <t xml:space="preserve">Suture Ebnd Exc Poly Wht PS2  </t>
  </si>
  <si>
    <t>X692G</t>
  </si>
  <si>
    <t>5550758</t>
  </si>
  <si>
    <t xml:space="preserve">Size 6.5    </t>
  </si>
  <si>
    <t>41665</t>
  </si>
  <si>
    <t>2072114</t>
  </si>
  <si>
    <t xml:space="preserve">Extention Set Safeline        </t>
  </si>
  <si>
    <t xml:space="preserve">MACROB      </t>
  </si>
  <si>
    <t xml:space="preserve">50/CA   </t>
  </si>
  <si>
    <t>NF1320</t>
  </si>
  <si>
    <t>6052842</t>
  </si>
  <si>
    <t xml:space="preserve">Suction Liners w/Filter       </t>
  </si>
  <si>
    <t xml:space="preserve">1500cc      </t>
  </si>
  <si>
    <t>BEMIS</t>
  </si>
  <si>
    <t>1504</t>
  </si>
  <si>
    <t>2495612</t>
  </si>
  <si>
    <t xml:space="preserve">Nasal Cannula                 </t>
  </si>
  <si>
    <t xml:space="preserve">14'         </t>
  </si>
  <si>
    <t>1810</t>
  </si>
  <si>
    <t xml:space="preserve">Drape Arthroscopic 90x121 ST  </t>
  </si>
  <si>
    <t xml:space="preserve">w/Pouch     </t>
  </si>
  <si>
    <t>DYNJP8101</t>
  </si>
  <si>
    <t>1202185</t>
  </si>
  <si>
    <t xml:space="preserve">Bag Linen 20-30gal Blue 1mil  </t>
  </si>
  <si>
    <t xml:space="preserve">30x43"      </t>
  </si>
  <si>
    <t>A6043TXR</t>
  </si>
  <si>
    <t>1165081</t>
  </si>
  <si>
    <t xml:space="preserve">Prineo Skin Closure System    </t>
  </si>
  <si>
    <t xml:space="preserve">Single Use  </t>
  </si>
  <si>
    <t>CLR602US</t>
  </si>
  <si>
    <t>6541170</t>
  </si>
  <si>
    <t>Suture Ethilon Mono Blk Tg1606</t>
  </si>
  <si>
    <t xml:space="preserve">10-0 6"     </t>
  </si>
  <si>
    <t>7757G</t>
  </si>
  <si>
    <t>3419136</t>
  </si>
  <si>
    <t xml:space="preserve">Skin Marker w/Ruler Dual Tip  </t>
  </si>
  <si>
    <t xml:space="preserve">w/Labels    </t>
  </si>
  <si>
    <t>31145868</t>
  </si>
  <si>
    <t xml:space="preserve">Wrap Strl Quick Check KC200   </t>
  </si>
  <si>
    <t xml:space="preserve">30x30       </t>
  </si>
  <si>
    <t xml:space="preserve">144/Ca  </t>
  </si>
  <si>
    <t>34175</t>
  </si>
  <si>
    <t xml:space="preserve">Mask KingMask Anesthesia Chry </t>
  </si>
  <si>
    <t xml:space="preserve">Infant      </t>
  </si>
  <si>
    <t>1322</t>
  </si>
  <si>
    <t>8909871</t>
  </si>
  <si>
    <t xml:space="preserve">Webril Cast Padding Sterile   </t>
  </si>
  <si>
    <t xml:space="preserve">3"x4yds     </t>
  </si>
  <si>
    <t>2394-</t>
  </si>
  <si>
    <t xml:space="preserve">Drape F/tabl Space Statio     </t>
  </si>
  <si>
    <t xml:space="preserve">DISP        </t>
  </si>
  <si>
    <t>CDS-3072-DD</t>
  </si>
  <si>
    <t xml:space="preserve">Anoscope Fiber Optic          </t>
  </si>
  <si>
    <t>37023</t>
  </si>
  <si>
    <t>1187229</t>
  </si>
  <si>
    <t xml:space="preserve">Circuit Breathing Anes LF Ped </t>
  </si>
  <si>
    <t xml:space="preserve">1L Bag      </t>
  </si>
  <si>
    <t>490804-NL</t>
  </si>
  <si>
    <t xml:space="preserve">Drape Microscope              </t>
  </si>
  <si>
    <t xml:space="preserve">52x154"     </t>
  </si>
  <si>
    <t>306026</t>
  </si>
  <si>
    <t xml:space="preserve">122x144"    </t>
  </si>
  <si>
    <t>DYNJP3105</t>
  </si>
  <si>
    <t>8909693</t>
  </si>
  <si>
    <t xml:space="preserve">Cath Robinson Red Rubb        </t>
  </si>
  <si>
    <t xml:space="preserve">16" 18fr    </t>
  </si>
  <si>
    <t>8887660184</t>
  </si>
  <si>
    <t xml:space="preserve">Aquapak Ster-Water w/Adapter  </t>
  </si>
  <si>
    <t>044-28</t>
  </si>
  <si>
    <t xml:space="preserve">Nebulizer Adapter for AquaPak </t>
  </si>
  <si>
    <t>031-33</t>
  </si>
  <si>
    <t xml:space="preserve">Airway Berman Adult Large     </t>
  </si>
  <si>
    <t xml:space="preserve">100mm       </t>
  </si>
  <si>
    <t>DYND60425</t>
  </si>
  <si>
    <t>6541084</t>
  </si>
  <si>
    <t xml:space="preserve">Suture Silk P-1               </t>
  </si>
  <si>
    <t>780G</t>
  </si>
  <si>
    <t xml:space="preserve">Illum System Handle Adaptor   </t>
  </si>
  <si>
    <t xml:space="preserve">3.5vlt      </t>
  </si>
  <si>
    <t>73500</t>
  </si>
  <si>
    <t xml:space="preserve">Drape Orthoarts Split         </t>
  </si>
  <si>
    <t>89275</t>
  </si>
  <si>
    <t>4370011</t>
  </si>
  <si>
    <t xml:space="preserve">IBG Iodine Be Gone            </t>
  </si>
  <si>
    <t xml:space="preserve">16oz Pump   </t>
  </si>
  <si>
    <t>HELINK</t>
  </si>
  <si>
    <t>400223</t>
  </si>
  <si>
    <t>1299391</t>
  </si>
  <si>
    <t xml:space="preserve">Strips Glucose Evancare G3    </t>
  </si>
  <si>
    <t xml:space="preserve">600/Ca  </t>
  </si>
  <si>
    <t>MPH3550</t>
  </si>
  <si>
    <t>1165655</t>
  </si>
  <si>
    <t>Sign Bilingual EyeWash Station</t>
  </si>
  <si>
    <t xml:space="preserve">3-1/2x5"    </t>
  </si>
  <si>
    <t xml:space="preserve">5/Pk    </t>
  </si>
  <si>
    <t>GRAING</t>
  </si>
  <si>
    <t>8F929</t>
  </si>
  <si>
    <t>1132249</t>
  </si>
  <si>
    <t xml:space="preserve">Liner Soiled Linen 29x43      </t>
  </si>
  <si>
    <t>NON023143</t>
  </si>
  <si>
    <t>8390275</t>
  </si>
  <si>
    <t xml:space="preserve">Dextrose 5% Inj Usp Sgl       </t>
  </si>
  <si>
    <t xml:space="preserve">100Ml       </t>
  </si>
  <si>
    <t>ABBHOS</t>
  </si>
  <si>
    <t>792323</t>
  </si>
  <si>
    <t>3377961</t>
  </si>
  <si>
    <t xml:space="preserve">Rapicide OPA28 High Level     </t>
  </si>
  <si>
    <t>Disinfectant</t>
  </si>
  <si>
    <t xml:space="preserve">1/Ga    </t>
  </si>
  <si>
    <t>CROSSC</t>
  </si>
  <si>
    <t>ML020127</t>
  </si>
  <si>
    <t>1290781</t>
  </si>
  <si>
    <t>Patties Surgical Codman Cotten</t>
  </si>
  <si>
    <t xml:space="preserve">1/2"x3"     </t>
  </si>
  <si>
    <t>801407</t>
  </si>
  <si>
    <t xml:space="preserve">Hose NiBP 10ft.               </t>
  </si>
  <si>
    <t>CAT706</t>
  </si>
  <si>
    <t>8590005</t>
  </si>
  <si>
    <t xml:space="preserve">Stocking Anti-Embolism Thigh  </t>
  </si>
  <si>
    <t xml:space="preserve">XXLarge     </t>
  </si>
  <si>
    <t xml:space="preserve">6Pr/Cr  </t>
  </si>
  <si>
    <t>3184LF</t>
  </si>
  <si>
    <t xml:space="preserve">Syringe ABG Aspirator 1ml     </t>
  </si>
  <si>
    <t xml:space="preserve">Needleless  </t>
  </si>
  <si>
    <t>601EU</t>
  </si>
  <si>
    <t xml:space="preserve">Gown Sleeve 5.5x24.5"         </t>
  </si>
  <si>
    <t xml:space="preserve">Blue 2/Pk   </t>
  </si>
  <si>
    <t>19136</t>
  </si>
  <si>
    <t xml:space="preserve">Tube Tracheal Cuffed 7.5      </t>
  </si>
  <si>
    <t>5-10115</t>
  </si>
  <si>
    <t xml:space="preserve">Indicator Cards Steam         </t>
  </si>
  <si>
    <t xml:space="preserve">New Style   </t>
  </si>
  <si>
    <t>WAGIND</t>
  </si>
  <si>
    <t>6542305</t>
  </si>
  <si>
    <t xml:space="preserve">Suture Vicryl Violet S-28     </t>
  </si>
  <si>
    <t>J562G</t>
  </si>
  <si>
    <t>1247619</t>
  </si>
  <si>
    <t xml:space="preserve">Sonex Btl Trophon f/Prb Strlz </t>
  </si>
  <si>
    <t>IMAGNG</t>
  </si>
  <si>
    <t>E8350NJ</t>
  </si>
  <si>
    <t xml:space="preserve">Electrode Blade E-Z Clean     </t>
  </si>
  <si>
    <t>0012A</t>
  </si>
  <si>
    <t>6662482</t>
  </si>
  <si>
    <t xml:space="preserve">Xl 36-42"   </t>
  </si>
  <si>
    <t>79-84048</t>
  </si>
  <si>
    <t xml:space="preserve">Suture Prolene Mono Blu Sh    </t>
  </si>
  <si>
    <t xml:space="preserve">2-0 36"     </t>
  </si>
  <si>
    <t>8523H</t>
  </si>
  <si>
    <t xml:space="preserve">Ster 6-1/2  </t>
  </si>
  <si>
    <t xml:space="preserve">4x50/Ca </t>
  </si>
  <si>
    <t>31265</t>
  </si>
  <si>
    <t>5666158</t>
  </si>
  <si>
    <t xml:space="preserve">Rectal Fiber Optic Light Head </t>
  </si>
  <si>
    <t>36019</t>
  </si>
  <si>
    <t>8760248</t>
  </si>
  <si>
    <t xml:space="preserve">Pack Basic V Sirus            </t>
  </si>
  <si>
    <t>DYNJP1020S</t>
  </si>
  <si>
    <t>6780519</t>
  </si>
  <si>
    <t xml:space="preserve">Instrument Drape, Magnetic    </t>
  </si>
  <si>
    <t xml:space="preserve">10x16       </t>
  </si>
  <si>
    <t>DYNJMDS1</t>
  </si>
  <si>
    <t>9870444</t>
  </si>
  <si>
    <t xml:space="preserve">100MM       </t>
  </si>
  <si>
    <t>1227100A</t>
  </si>
  <si>
    <t>6430083</t>
  </si>
  <si>
    <t xml:space="preserve">Needle Tuohy Epidural         </t>
  </si>
  <si>
    <t xml:space="preserve">20Gx4.5     </t>
  </si>
  <si>
    <t>18324</t>
  </si>
  <si>
    <t>6780573</t>
  </si>
  <si>
    <t>Shoulder Drape Pack with Pouch</t>
  </si>
  <si>
    <t>DYNJP8401</t>
  </si>
  <si>
    <t xml:space="preserve">Cutlery Knife Hvymed Wht      </t>
  </si>
  <si>
    <t>780845</t>
  </si>
  <si>
    <t>1173673</t>
  </si>
  <si>
    <t xml:space="preserve">Sentry ID Band Fall Risk Adlt </t>
  </si>
  <si>
    <t xml:space="preserve">Yellow      </t>
  </si>
  <si>
    <t>5055-14-PDM</t>
  </si>
  <si>
    <t>1118095</t>
  </si>
  <si>
    <t>100Bt/Ca</t>
  </si>
  <si>
    <t>LTSP1500</t>
  </si>
  <si>
    <t>2438715</t>
  </si>
  <si>
    <t xml:space="preserve">Oxygen Face Mask Adult        </t>
  </si>
  <si>
    <t xml:space="preserve">Sz 5        </t>
  </si>
  <si>
    <t xml:space="preserve">20/CA   </t>
  </si>
  <si>
    <t>6850</t>
  </si>
  <si>
    <t xml:space="preserve">Sensor Oxygen Max 10          </t>
  </si>
  <si>
    <t>R112P10</t>
  </si>
  <si>
    <t xml:space="preserve">Electrode Resuscitation       </t>
  </si>
  <si>
    <t>8900-0224-01</t>
  </si>
  <si>
    <t>1130619</t>
  </si>
  <si>
    <t xml:space="preserve">Bandage Esmark L/F Sterile    </t>
  </si>
  <si>
    <t xml:space="preserve">6"x9'       </t>
  </si>
  <si>
    <t>DYNJ05918</t>
  </si>
  <si>
    <t>6273565</t>
  </si>
  <si>
    <t xml:space="preserve">45X45       </t>
  </si>
  <si>
    <t xml:space="preserve">48/CA   </t>
  </si>
  <si>
    <t>62645</t>
  </si>
  <si>
    <t>1757G</t>
  </si>
  <si>
    <t>6139675</t>
  </si>
  <si>
    <t xml:space="preserve">Sheet Arthroscopy             </t>
  </si>
  <si>
    <t xml:space="preserve">60x100      </t>
  </si>
  <si>
    <t>89492</t>
  </si>
  <si>
    <t>7111180</t>
  </si>
  <si>
    <t xml:space="preserve">Burton Light Cover Disposable </t>
  </si>
  <si>
    <t xml:space="preserve">Handle      </t>
  </si>
  <si>
    <t>BURTON</t>
  </si>
  <si>
    <t>0008100PK</t>
  </si>
  <si>
    <t>1171575</t>
  </si>
  <si>
    <t xml:space="preserve">Nebulizer Kit Prefilled ST    </t>
  </si>
  <si>
    <t xml:space="preserve">500mL       </t>
  </si>
  <si>
    <t>CK0005</t>
  </si>
  <si>
    <t>2881687</t>
  </si>
  <si>
    <t>Mask Surg Seguregard Tie-On Gr</t>
  </si>
  <si>
    <t>AT752005</t>
  </si>
  <si>
    <t xml:space="preserve">Airway CATH-GUIDE #11         </t>
  </si>
  <si>
    <t xml:space="preserve">110mm       </t>
  </si>
  <si>
    <t>1166</t>
  </si>
  <si>
    <t>5097</t>
  </si>
  <si>
    <t xml:space="preserve">1.5         </t>
  </si>
  <si>
    <t>5-5234-15</t>
  </si>
  <si>
    <t>3720401</t>
  </si>
  <si>
    <t xml:space="preserve">Belt Gait Hvy-Dty 2"X56" Nat  </t>
  </si>
  <si>
    <t>M5166</t>
  </si>
  <si>
    <t xml:space="preserve">Stethoscope L1 Esph Tmp Sen   </t>
  </si>
  <si>
    <t xml:space="preserve">12 French   </t>
  </si>
  <si>
    <t>ES400-12</t>
  </si>
  <si>
    <t>86050</t>
  </si>
  <si>
    <t>1176222</t>
  </si>
  <si>
    <t xml:space="preserve">Cloth Chlorhexidine Gluc 2%   </t>
  </si>
  <si>
    <t>7-1/2x7-1/2"</t>
  </si>
  <si>
    <t xml:space="preserve">6x32/Ca </t>
  </si>
  <si>
    <t>SAGE</t>
  </si>
  <si>
    <t>9707</t>
  </si>
  <si>
    <t xml:space="preserve">Needle Spinal                 </t>
  </si>
  <si>
    <t xml:space="preserve">22x8"       </t>
  </si>
  <si>
    <t>183A63</t>
  </si>
  <si>
    <t>1115183</t>
  </si>
  <si>
    <t xml:space="preserve">Steamplus Integrator          </t>
  </si>
  <si>
    <t xml:space="preserve">1000/Ca </t>
  </si>
  <si>
    <t>SPSMED</t>
  </si>
  <si>
    <t>SSI-1000</t>
  </si>
  <si>
    <t>8900582</t>
  </si>
  <si>
    <t xml:space="preserve">Electrode Radio Translucent   </t>
  </si>
  <si>
    <t xml:space="preserve">50/Pk   </t>
  </si>
  <si>
    <t>31452389</t>
  </si>
  <si>
    <t>1014193</t>
  </si>
  <si>
    <t>Biogel Sensor Glove PF Ltx Srg</t>
  </si>
  <si>
    <t xml:space="preserve">50Pr/Bx </t>
  </si>
  <si>
    <t>30680</t>
  </si>
  <si>
    <t xml:space="preserve">Label Allergies Medvision     </t>
  </si>
  <si>
    <t xml:space="preserve">400/RL  </t>
  </si>
  <si>
    <t>MV05FR1435</t>
  </si>
  <si>
    <t>2882274</t>
  </si>
  <si>
    <t xml:space="preserve">Cautery Low Temp Fine Tip     </t>
  </si>
  <si>
    <t>65410-010</t>
  </si>
  <si>
    <t>1420729</t>
  </si>
  <si>
    <t xml:space="preserve">Stockinette 2Ply Sterile      </t>
  </si>
  <si>
    <t xml:space="preserve">6x48        </t>
  </si>
  <si>
    <t>NON22420</t>
  </si>
  <si>
    <t>1275591</t>
  </si>
  <si>
    <t xml:space="preserve">Size 8.5    </t>
  </si>
  <si>
    <t>2D72LT85</t>
  </si>
  <si>
    <t>6543826</t>
  </si>
  <si>
    <t xml:space="preserve">6-0 12"     </t>
  </si>
  <si>
    <t>J556G</t>
  </si>
  <si>
    <t>1304983</t>
  </si>
  <si>
    <t xml:space="preserve">Set Up Pack I w/o Drapes      </t>
  </si>
  <si>
    <t>DYNJP1040</t>
  </si>
  <si>
    <t>1247320</t>
  </si>
  <si>
    <t xml:space="preserve">Cleaner Prolystica Enzymatic  </t>
  </si>
  <si>
    <t xml:space="preserve">1gal        </t>
  </si>
  <si>
    <t>1C3308</t>
  </si>
  <si>
    <t>1265716</t>
  </si>
  <si>
    <t xml:space="preserve">GOWN STAND STL 2XL BL         </t>
  </si>
  <si>
    <t xml:space="preserve">XXL         </t>
  </si>
  <si>
    <t>9575</t>
  </si>
  <si>
    <t>1123543</t>
  </si>
  <si>
    <t>Bandage Coflex LF2 Tan Stretch</t>
  </si>
  <si>
    <t xml:space="preserve">4"x5yd      </t>
  </si>
  <si>
    <t>DYNJ089004</t>
  </si>
  <si>
    <t xml:space="preserve">Biogel Ortho PI Glove         </t>
  </si>
  <si>
    <t xml:space="preserve">160/Ca  </t>
  </si>
  <si>
    <t>47685</t>
  </si>
  <si>
    <t xml:space="preserve">Univ 6x38"  </t>
  </si>
  <si>
    <t>9015-03</t>
  </si>
  <si>
    <t>7470LF</t>
  </si>
  <si>
    <t xml:space="preserve">Mesh Marlex Polypropylene Hrn </t>
  </si>
  <si>
    <t xml:space="preserve">3"x6"       </t>
  </si>
  <si>
    <t xml:space="preserve">3/Ca    </t>
  </si>
  <si>
    <t>0112680</t>
  </si>
  <si>
    <t>1156310</t>
  </si>
  <si>
    <t xml:space="preserve">Dover Cath Tray 100% Silicone </t>
  </si>
  <si>
    <t xml:space="preserve">w/DrainBag  </t>
  </si>
  <si>
    <t>6146LL-</t>
  </si>
  <si>
    <t xml:space="preserve">Labels Epinephrine White      </t>
  </si>
  <si>
    <t xml:space="preserve">1mg/ml      </t>
  </si>
  <si>
    <t xml:space="preserve">600/Rl  </t>
  </si>
  <si>
    <t>LAN-6D1</t>
  </si>
  <si>
    <t>6541128</t>
  </si>
  <si>
    <t xml:space="preserve">Suture Ebnd Exc Poly Gr CT1   </t>
  </si>
  <si>
    <t>X424H</t>
  </si>
  <si>
    <t>8310364</t>
  </si>
  <si>
    <t xml:space="preserve">Connector 5-in-1 Straight     </t>
  </si>
  <si>
    <t>DYND50510</t>
  </si>
  <si>
    <t xml:space="preserve">Attachment Smoke Evac Univers </t>
  </si>
  <si>
    <t>w/10' Tubing</t>
  </si>
  <si>
    <t>88-000600</t>
  </si>
  <si>
    <t>5550405</t>
  </si>
  <si>
    <t xml:space="preserve">Sz 8.5      </t>
  </si>
  <si>
    <t>31285</t>
  </si>
  <si>
    <t>6546388</t>
  </si>
  <si>
    <t xml:space="preserve">Suture Vicryl Violet Ur-6     </t>
  </si>
  <si>
    <t xml:space="preserve">27"         </t>
  </si>
  <si>
    <t>J603H</t>
  </si>
  <si>
    <t xml:space="preserve">Sigmoidoscope                 </t>
  </si>
  <si>
    <t>32820</t>
  </si>
  <si>
    <t xml:space="preserve">250/Pk  </t>
  </si>
  <si>
    <t>MD347</t>
  </si>
  <si>
    <t xml:space="preserve">Suture Vicryl Plus Und B      </t>
  </si>
  <si>
    <t>VCP864D</t>
  </si>
  <si>
    <t>6434625</t>
  </si>
  <si>
    <t xml:space="preserve">Kimguard CSR Wrap Blue        </t>
  </si>
  <si>
    <t xml:space="preserve">20x20       </t>
  </si>
  <si>
    <t>10720</t>
  </si>
  <si>
    <t>1203532</t>
  </si>
  <si>
    <t xml:space="preserve">Band Identification Blue      </t>
  </si>
  <si>
    <t>3000-13-PDR</t>
  </si>
  <si>
    <t>6541308</t>
  </si>
  <si>
    <t>J258H</t>
  </si>
  <si>
    <t xml:space="preserve">Suture Stratafix Violet       </t>
  </si>
  <si>
    <t xml:space="preserve">18"         </t>
  </si>
  <si>
    <t>SXPP1A404</t>
  </si>
  <si>
    <t>3724642</t>
  </si>
  <si>
    <t xml:space="preserve">Dressing Holder Nasal         </t>
  </si>
  <si>
    <t>DALEMP</t>
  </si>
  <si>
    <t>600</t>
  </si>
  <si>
    <t xml:space="preserve">Suture Ebnd Exc Poly Gr Ks    </t>
  </si>
  <si>
    <t xml:space="preserve">3-0 30"     </t>
  </si>
  <si>
    <t>X622H</t>
  </si>
  <si>
    <t>2643G</t>
  </si>
  <si>
    <t>5075001</t>
  </si>
  <si>
    <t xml:space="preserve">500ml Str   </t>
  </si>
  <si>
    <t>500ml/Bt</t>
  </si>
  <si>
    <t>R5001-01</t>
  </si>
  <si>
    <t xml:space="preserve">Chrome Shelf 24x60            </t>
  </si>
  <si>
    <t>2460NC</t>
  </si>
  <si>
    <t>1597131</t>
  </si>
  <si>
    <t xml:space="preserve">Counter Needle Double Magnet  </t>
  </si>
  <si>
    <t xml:space="preserve">8x12/Ca </t>
  </si>
  <si>
    <t>31142147</t>
  </si>
  <si>
    <t>THR 14 MONTHLY FILL RATE LOG</t>
  </si>
  <si>
    <t>Stocking Items Only</t>
  </si>
  <si>
    <t>Year</t>
  </si>
  <si>
    <t>Month</t>
  </si>
  <si>
    <t>Total
 Fill Rate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</si>
  <si>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</si>
  <si>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</si>
  <si>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</si>
  <si>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</si>
  <si>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</si>
  <si>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</si>
  <si>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</si>
  <si>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</si>
  <si>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</si>
  <si>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</si>
  <si>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</si>
  <si>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</si>
  <si>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Manufacturers back order</t>
  </si>
  <si>
    <t>Non-stock in the Primary DC - demand too low to convert</t>
  </si>
  <si>
    <t>Discontinued</t>
  </si>
  <si>
    <t>Corporate non-stock - demand too low to convert</t>
  </si>
  <si>
    <t>Low impact - only 1 or 2 line impact</t>
  </si>
  <si>
    <t>Non-stock in the primary DC - demand too low to convert</t>
  </si>
  <si>
    <t>Drop-ship only</t>
  </si>
  <si>
    <t>Demand increase - converted to stock</t>
  </si>
  <si>
    <t>Status</t>
  </si>
  <si>
    <t>Monthly Demand - Grapevine</t>
  </si>
  <si>
    <t>Division limited stocking</t>
  </si>
  <si>
    <t>Demand increase – forecast adjusted</t>
  </si>
  <si>
    <t xml:space="preserve">Corporate non-stock – demand increase – Sales to convert to stock 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</si>
  <si>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</si>
  <si>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</si>
  <si>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</si>
  <si>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</si>
  <si>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</si>
  <si>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</si>
  <si>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</si>
  <si>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THR14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</si>
</sst>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1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b/>
      <sz val="14"/>
      <color indexed="8"/>
      <name val="Calibri"/>
      <family val="2"/>
      <scheme val="minor"/>
    </font>
    <font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0" xfId="0"/>
    <xf numFmtId="0" fontId="4" fillId="6" borderId="1" xfId="0" applyFont="1" applyFill="1" applyBorder="1" applyAlignment="1">
      <alignment horizontal="right"/>
    </xf>
    <xf numFmtId="165" fontId="4" fillId="5" borderId="1" xfId="0" applyNumberFormat="1" applyFont="1" applyFill="1" applyBorder="1"/>
    <xf numFmtId="165" fontId="4" fillId="7" borderId="1" xfId="0" applyNumberFormat="1" applyFont="1" applyFill="1" applyBorder="1"/>
    <xf numFmtId="165" fontId="4" fillId="3" borderId="1" xfId="0" applyNumberFormat="1" applyFont="1" applyFill="1" applyBorder="1"/>
    <xf numFmtId="165" fontId="4" fillId="2" borderId="1" xfId="0" applyNumberFormat="1" applyFont="1" applyFill="1" applyBorder="1"/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7" xfId="0" applyNumberFormat="1" applyBorder="1"/>
    <xf numFmtId="0" fontId="18" fillId="3" borderId="11" xfId="0" applyFont="1" applyFill="1" applyBorder="1" applyAlignment="1">
      <alignment horizontal="left" wrapText="1"/>
    </xf>
    <xf numFmtId="0" fontId="18" fillId="3" borderId="12" xfId="0" applyFont="1" applyFill="1" applyBorder="1" applyAlignment="1">
      <alignment horizontal="left" wrapText="1"/>
    </xf>
    <xf numFmtId="0" fontId="18" fillId="3" borderId="13" xfId="0" applyFont="1" applyFill="1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0" fontId="0" fillId="0" borderId="18" xfId="0" applyBorder="1" applyAlignment="1">
      <alignment horizontal="left"/>
    </xf>
    <xf numFmtId="0" fontId="0" fillId="0" borderId="18" xfId="0" applyNumberFormat="1" applyBorder="1"/>
    <xf numFmtId="0" fontId="0" fillId="0" borderId="19" xfId="0" applyNumberFormat="1" applyBorder="1"/>
    <xf numFmtId="0" fontId="0" fillId="8" borderId="20" xfId="0" applyFill="1" applyBorder="1" applyAlignment="1">
      <alignment horizontal="left"/>
    </xf>
    <xf numFmtId="0" fontId="0" fillId="8" borderId="20" xfId="0" applyNumberFormat="1" applyFill="1" applyBorder="1"/>
    <xf numFmtId="0" fontId="0" fillId="8" borderId="21" xfId="0" applyNumberFormat="1" applyFill="1" applyBorder="1"/>
    <xf numFmtId="0" fontId="20" fillId="0" borderId="4" xfId="0" applyFont="1" applyBorder="1" applyAlignment="1">
      <alignment horizontal="left"/>
    </xf>
    <xf numFmtId="0" fontId="20" fillId="0" borderId="4" xfId="0" applyNumberFormat="1" applyFont="1" applyBorder="1"/>
    <xf numFmtId="0" fontId="20" fillId="0" borderId="5" xfId="0" applyNumberFormat="1" applyFont="1" applyBorder="1"/>
    <xf numFmtId="0" fontId="20" fillId="0" borderId="15" xfId="0" applyFont="1" applyBorder="1" applyAlignment="1">
      <alignment horizontal="left"/>
    </xf>
    <xf numFmtId="0" fontId="20" fillId="0" borderId="15" xfId="0" applyNumberFormat="1" applyFont="1" applyBorder="1"/>
    <xf numFmtId="0" fontId="20" fillId="0" borderId="16" xfId="0" applyNumberFormat="1" applyFont="1" applyBorder="1"/>
    <xf numFmtId="0" fontId="17" fillId="0" borderId="1" xfId="0" applyFont="1" applyBorder="1" applyAlignment="1">
      <alignment horizontal="left"/>
    </xf>
    <xf numFmtId="0" fontId="17" fillId="0" borderId="1" xfId="0" applyNumberFormat="1" applyFont="1" applyBorder="1"/>
    <xf numFmtId="0" fontId="17" fillId="0" borderId="7" xfId="0" applyNumberFormat="1" applyFont="1" applyBorder="1"/>
    <xf numFmtId="0" fontId="17" fillId="0" borderId="9" xfId="0" applyFont="1" applyBorder="1" applyAlignment="1">
      <alignment horizontal="left"/>
    </xf>
    <xf numFmtId="0" fontId="17" fillId="0" borderId="9" xfId="0" applyNumberFormat="1" applyFont="1" applyBorder="1"/>
    <xf numFmtId="0" fontId="17" fillId="0" borderId="10" xfId="0" applyNumberFormat="1" applyFont="1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9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</cellXfs>
  <cellStyles count="1">
    <cellStyle name="Normal" xfId="0" builtinId="0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0.86201469045120671</c:v>
                </c:pt>
                <c:pt idx="1">
                  <c:v>0.88136213841083855</c:v>
                </c:pt>
                <c:pt idx="2">
                  <c:v>0.87482319660537489</c:v>
                </c:pt>
                <c:pt idx="3">
                  <c:v>0.85857664233576647</c:v>
                </c:pt>
                <c:pt idx="4">
                  <c:v>0.85465372739303047</c:v>
                </c:pt>
                <c:pt idx="5">
                  <c:v>0.8732963149924281</c:v>
                </c:pt>
                <c:pt idx="6">
                  <c:v>0.86720266149154424</c:v>
                </c:pt>
                <c:pt idx="7">
                  <c:v>0.86938061938061939</c:v>
                </c:pt>
                <c:pt idx="8">
                  <c:v>0.90187527256868738</c:v>
                </c:pt>
                <c:pt idx="9">
                  <c:v>0.88098693759071123</c:v>
                </c:pt>
                <c:pt idx="10">
                  <c:v>0.88273221841628047</c:v>
                </c:pt>
                <c:pt idx="11">
                  <c:v>0.91547590215548558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95-4864-99E8-3274ADDD048F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0.95273992461583068</c:v>
                </c:pt>
                <c:pt idx="1">
                  <c:v>0.96647259586428413</c:v>
                </c:pt>
                <c:pt idx="2">
                  <c:v>0.95743034055727549</c:v>
                </c:pt>
                <c:pt idx="3">
                  <c:v>0.94882782959415179</c:v>
                </c:pt>
                <c:pt idx="4">
                  <c:v>0.9481282114020062</c:v>
                </c:pt>
                <c:pt idx="5">
                  <c:v>0.96325167037861914</c:v>
                </c:pt>
                <c:pt idx="6">
                  <c:v>0.96543209876543212</c:v>
                </c:pt>
                <c:pt idx="7">
                  <c:v>0.97044884304432666</c:v>
                </c:pt>
                <c:pt idx="8">
                  <c:v>0.98195631528964866</c:v>
                </c:pt>
                <c:pt idx="9">
                  <c:v>0.97562282346638096</c:v>
                </c:pt>
                <c:pt idx="10">
                  <c:v>0.97921323200715249</c:v>
                </c:pt>
                <c:pt idx="11">
                  <c:v>0.98411871908357196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095-4864-99E8-3274ADDD0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0.83358701166920346</c:v>
                </c:pt>
                <c:pt idx="1">
                  <c:v>0.85902926481084951</c:v>
                </c:pt>
                <c:pt idx="2">
                  <c:v>0.85173284369979341</c:v>
                </c:pt>
                <c:pt idx="3">
                  <c:v>0.83830734966592435</c:v>
                </c:pt>
                <c:pt idx="4">
                  <c:v>0.82464354117897409</c:v>
                </c:pt>
                <c:pt idx="5">
                  <c:v>0.84000971109492595</c:v>
                </c:pt>
                <c:pt idx="6">
                  <c:v>0.83569329414907823</c:v>
                </c:pt>
                <c:pt idx="7">
                  <c:v>0.83617583473456647</c:v>
                </c:pt>
                <c:pt idx="8">
                  <c:v>0.87386435664483419</c:v>
                </c:pt>
                <c:pt idx="9">
                  <c:v>0.842470506592644</c:v>
                </c:pt>
                <c:pt idx="10">
                  <c:v>0.85366328916601719</c:v>
                </c:pt>
                <c:pt idx="11">
                  <c:v>0.88441740758072063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03A-4888-A42B-4D7D0CF2D6E3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0.92567224759005584</c:v>
                </c:pt>
                <c:pt idx="1">
                  <c:v>0.94486081370449682</c:v>
                </c:pt>
                <c:pt idx="2">
                  <c:v>0.93573559788845539</c:v>
                </c:pt>
                <c:pt idx="3">
                  <c:v>0.93118040089086862</c:v>
                </c:pt>
                <c:pt idx="4">
                  <c:v>0.91977016386465205</c:v>
                </c:pt>
                <c:pt idx="5">
                  <c:v>0.92983733915999034</c:v>
                </c:pt>
                <c:pt idx="6">
                  <c:v>0.93374298690889657</c:v>
                </c:pt>
                <c:pt idx="7">
                  <c:v>0.93634398270478025</c:v>
                </c:pt>
                <c:pt idx="8">
                  <c:v>0.9528840059159096</c:v>
                </c:pt>
                <c:pt idx="9">
                  <c:v>0.93523016423779781</c:v>
                </c:pt>
                <c:pt idx="10">
                  <c:v>0.94894777864380364</c:v>
                </c:pt>
                <c:pt idx="11">
                  <c:v>0.95180159101544215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03A-4888-A42B-4D7D0CF2D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348.451316319442" createdVersion="6" refreshedVersion="6" minRefreshableVersion="3" recordCount="375" xr:uid="{AA24C0FA-2E1F-4CFD-9FC1-A9FFA65804D7}">
  <cacheSource type="worksheet">
    <worksheetSource ref="A2:N377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8"/>
    </cacheField>
    <cacheField name="QTY" numFmtId="0">
      <sharedItems containsSemiMixedTypes="0" containsString="0" containsNumber="1" containsInteger="1" minValue="1" maxValue="163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containsInteger="1" minValue="0" maxValue="1"/>
    </cacheField>
    <cacheField name="Drop_x000a_Ship%" numFmtId="165">
      <sharedItems containsSemiMixedTypes="0" containsString="0" containsNumber="1" containsInteger="1" minValue="0" maxValue="1"/>
    </cacheField>
    <cacheField name="Status" numFmtId="0">
      <sharedItems count="10">
        <s v="Manufacturers back order"/>
        <s v="Corporate non-stock – demand increase – Sales to convert to stock "/>
        <s v="Demand increase - converted to stock"/>
        <s v="Demand increase – forecast adjusted"/>
        <s v="Division limited stocking"/>
        <s v="Discontinued"/>
        <s v="Corporate non-stock - demand too low to convert"/>
        <s v="Non-stock in the Primary DC - demand too low to convert"/>
        <s v="Low impact - only 1 or 2 line impact"/>
        <s v="Drop-ship only"/>
      </sharedItems>
    </cacheField>
    <cacheField name="Monthly Demand - Grapevine" numFmtId="0">
      <sharedItems containsString="0" containsBlank="1" containsNumber="1" containsInteger="1" minValue="4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s v="5075000"/>
    <s v="Sterile Water For Irrigation  "/>
    <s v="Bottle      "/>
    <s v="1000ml  "/>
    <s v="MCGAW"/>
    <s v="R5000-01"/>
    <n v="8"/>
    <n v="163"/>
    <n v="0"/>
    <n v="1"/>
    <n v="0"/>
    <n v="0"/>
    <x v="0"/>
    <m/>
  </r>
  <r>
    <s v="9870358"/>
    <s v="Syringe Luer Lok Tip          "/>
    <s v="30mL        "/>
    <s v="56/Bx   "/>
    <s v="BD"/>
    <s v="302832"/>
    <n v="6"/>
    <n v="8"/>
    <n v="0"/>
    <n v="1"/>
    <n v="0"/>
    <n v="0"/>
    <x v="0"/>
    <m/>
  </r>
  <r>
    <s v="1177914"/>
    <s v="Circuit Anesthesia w/o Mask   "/>
    <s v="90&quot;Exp Adult"/>
    <s v="20/Ca   "/>
    <s v="MEDLIN"/>
    <s v="DYNJAA0109"/>
    <n v="5"/>
    <n v="5"/>
    <n v="0"/>
    <n v="0"/>
    <n v="0"/>
    <n v="1"/>
    <x v="1"/>
    <n v="6"/>
  </r>
  <r>
    <s v="1194768"/>
    <s v="Trashbag 48x40&quot; 40-45gal      "/>
    <s v="Natural     "/>
    <s v="250/Ca  "/>
    <s v="HERBAG"/>
    <s v="Z8048VNR01"/>
    <n v="4"/>
    <n v="4"/>
    <n v="0"/>
    <n v="1"/>
    <n v="0"/>
    <n v="0"/>
    <x v="2"/>
    <n v="4"/>
  </r>
  <r>
    <s v="5075300"/>
    <s v="Sodium Chl 0.9% Irrig Plas Bt "/>
    <s v="1000mL/Ea   "/>
    <s v="EA      "/>
    <s v="MCGAW"/>
    <s v="R5200-01"/>
    <n v="4"/>
    <n v="80"/>
    <n v="0"/>
    <n v="1"/>
    <n v="0"/>
    <n v="0"/>
    <x v="0"/>
    <m/>
  </r>
  <r>
    <s v="1227672"/>
    <s v="Dermabond Prineo Skin Closure "/>
    <s v="22cm        "/>
    <s v="2/Bx    "/>
    <s v="ETHICO"/>
    <s v="CLR222US"/>
    <n v="4"/>
    <n v="8"/>
    <n v="0"/>
    <n v="1"/>
    <n v="0"/>
    <n v="0"/>
    <x v="3"/>
    <m/>
  </r>
  <r>
    <s v="6716678"/>
    <s v="Sampling Line f/Anesthesia    "/>
    <s v="10'         "/>
    <s v="10/Pk   "/>
    <s v="VYAIRE"/>
    <s v="73319-HEL"/>
    <n v="4"/>
    <n v="22"/>
    <n v="0"/>
    <n v="1"/>
    <n v="0"/>
    <n v="0"/>
    <x v="2"/>
    <n v="6"/>
  </r>
  <r>
    <s v="9719118"/>
    <s v="2018 Afluria QIV Syr LC       "/>
    <s v="5Yrs+ 10PK  "/>
    <s v=".5ml/syr"/>
    <s v="SEQBIO"/>
    <s v="33332031801"/>
    <n v="4"/>
    <n v="22"/>
    <n v="0"/>
    <n v="1"/>
    <n v="0"/>
    <n v="0"/>
    <x v="4"/>
    <m/>
  </r>
  <r>
    <s v="6034525"/>
    <s v="Tube Oral Rae Uncuffed        "/>
    <s v="4.0         "/>
    <s v="10/Bx   "/>
    <s v="KENDAL"/>
    <s v="86265"/>
    <n v="4"/>
    <n v="4"/>
    <n v="1"/>
    <n v="0"/>
    <n v="0"/>
    <n v="0"/>
    <x v="5"/>
    <m/>
  </r>
  <r>
    <s v="5419118"/>
    <s v="2018 Fluzone QIV SDV LC       "/>
    <s v="36mos+ 10PK "/>
    <s v=".5ml/vl "/>
    <s v="CONAUT"/>
    <s v="49281041810"/>
    <n v="4"/>
    <n v="23"/>
    <n v="0"/>
    <n v="1"/>
    <n v="0"/>
    <n v="0"/>
    <x v="4"/>
    <m/>
  </r>
  <r>
    <s v="1116028"/>
    <s v="Cushion Egg Crate Foam        "/>
    <s v="16&quot;X8&quot;X1.5&quot; "/>
    <s v="12Pr/Ca "/>
    <s v="JOERNS"/>
    <s v="8616"/>
    <n v="3"/>
    <n v="8"/>
    <n v="0.66666666666666674"/>
    <n v="0.33333333333333337"/>
    <n v="0"/>
    <n v="0"/>
    <x v="0"/>
    <m/>
  </r>
  <r>
    <s v="2880171"/>
    <s v="Mask Surgical Sensitive White "/>
    <s v="            "/>
    <s v="50/Bx   "/>
    <s v="ALLEG"/>
    <s v="AT73335"/>
    <n v="3"/>
    <n v="16"/>
    <n v="0"/>
    <n v="1"/>
    <n v="0"/>
    <n v="0"/>
    <x v="2"/>
    <n v="8"/>
  </r>
  <r>
    <s v="7778358"/>
    <s v="Steri-Drape Incise Drape      "/>
    <s v="3 7/8x7 7/8 "/>
    <s v="4/Ca    "/>
    <s v="3MMED"/>
    <s v="1035"/>
    <n v="3"/>
    <n v="5"/>
    <n v="0"/>
    <n v="0"/>
    <n v="1"/>
    <n v="0"/>
    <x v="6"/>
    <m/>
  </r>
  <r>
    <s v="2617240"/>
    <s v="Coveralls Disposable White    "/>
    <s v="XXXLG       "/>
    <s v="5/Bg    "/>
    <s v="DUKAL"/>
    <s v="382XXXL"/>
    <n v="3"/>
    <n v="5"/>
    <n v="0"/>
    <n v="1"/>
    <n v="0"/>
    <n v="0"/>
    <x v="7"/>
    <m/>
  </r>
  <r>
    <s v="1082705"/>
    <s v="Tonsil &amp; Adenoid Pack         "/>
    <s v="            "/>
    <s v="4/Ca    "/>
    <s v="MEDLIN"/>
    <s v="DYNJS0701"/>
    <n v="3"/>
    <n v="5"/>
    <n v="0"/>
    <n v="0"/>
    <n v="0"/>
    <n v="1"/>
    <x v="6"/>
    <m/>
  </r>
  <r>
    <s v="7841935"/>
    <s v="Stimuplex Needle Set          "/>
    <s v="21GX4       "/>
    <s v="25/Ca   "/>
    <s v="MCGAW"/>
    <s v="4894260"/>
    <n v="3"/>
    <n v="3"/>
    <n v="0"/>
    <n v="1"/>
    <n v="0"/>
    <n v="0"/>
    <x v="0"/>
    <m/>
  </r>
  <r>
    <s v="1531042"/>
    <s v="Sodium Chloride 0.9% Irrig    "/>
    <s v="500mL/Bt    "/>
    <s v="BT      "/>
    <s v="TRAVOL"/>
    <s v="2F7123"/>
    <n v="3"/>
    <n v="40"/>
    <n v="0.66666666666666674"/>
    <n v="0.33333333333333337"/>
    <n v="0"/>
    <n v="0"/>
    <x v="0"/>
    <m/>
  </r>
  <r>
    <s v="1276199"/>
    <s v="Glove CS PRO Exam Nitrl PF    "/>
    <s v="Small       "/>
    <s v="50/Bx   "/>
    <s v="MEDLIN"/>
    <s v="CS16S"/>
    <n v="3"/>
    <n v="7"/>
    <n v="0"/>
    <n v="1"/>
    <n v="0"/>
    <n v="0"/>
    <x v="7"/>
    <m/>
  </r>
  <r>
    <s v="2880718"/>
    <s v="Positn Intravenous Armbrd Foam"/>
    <s v="            "/>
    <s v="12/Ca   "/>
    <s v="ALLEG"/>
    <s v="FP-ARMB1"/>
    <n v="3"/>
    <n v="3"/>
    <n v="0"/>
    <n v="0"/>
    <n v="1"/>
    <n v="0"/>
    <x v="6"/>
    <m/>
  </r>
  <r>
    <s v="1278254"/>
    <s v="Syringe 10cc LL w/o Needle    "/>
    <s v="10mL        "/>
    <s v="200/Bx  "/>
    <s v="BD"/>
    <s v="302995"/>
    <n v="3"/>
    <n v="4"/>
    <n v="0"/>
    <n v="1"/>
    <n v="0"/>
    <n v="0"/>
    <x v="0"/>
    <m/>
  </r>
  <r>
    <s v="5077701"/>
    <s v="Introcan Safety Catheter      "/>
    <s v="22gX1&quot;      "/>
    <s v="EA      "/>
    <s v="MCGAW"/>
    <s v="4251628-02"/>
    <n v="3"/>
    <n v="151"/>
    <n v="0.33333333333333337"/>
    <n v="0.66666666666666674"/>
    <n v="0"/>
    <n v="0"/>
    <x v="0"/>
    <m/>
  </r>
  <r>
    <s v="5820244"/>
    <s v="ISOGown,THUMBLOOP,CPE,BLUE,XL "/>
    <s v="            "/>
    <s v="75/Ca   "/>
    <s v="MEDLIN"/>
    <s v="CRI5001"/>
    <n v="3"/>
    <n v="6"/>
    <n v="0"/>
    <n v="1"/>
    <n v="0"/>
    <n v="0"/>
    <x v="7"/>
    <m/>
  </r>
  <r>
    <s v="1012705"/>
    <s v="Tuohy Epidural Needle Winged  "/>
    <s v="20Gx3-1/2   "/>
    <s v="25/Bx   "/>
    <s v="MCGAW"/>
    <s v="332168"/>
    <n v="3"/>
    <n v="4"/>
    <n v="0"/>
    <n v="1"/>
    <n v="0"/>
    <n v="0"/>
    <x v="0"/>
    <m/>
  </r>
  <r>
    <s v="6540984"/>
    <s v="Suture Surg Gut Chr Bge Tg1008"/>
    <s v="7-0 18&quot;     "/>
    <s v="12/Bx   "/>
    <s v="ETHICO"/>
    <s v="1744G"/>
    <n v="2"/>
    <n v="2"/>
    <n v="0"/>
    <n v="0"/>
    <n v="1"/>
    <n v="0"/>
    <x v="6"/>
    <m/>
  </r>
  <r>
    <s v="1536654"/>
    <s v="Extension Set Male Luer LK 7&quot; "/>
    <s v="            "/>
    <s v="EA      "/>
    <s v="TRAVOL"/>
    <s v="2N1194"/>
    <n v="2"/>
    <n v="20"/>
    <n v="0.5"/>
    <n v="0.5"/>
    <n v="0"/>
    <n v="0"/>
    <x v="8"/>
    <m/>
  </r>
  <r>
    <s v="8760427"/>
    <s v="Pack Shoulder III             "/>
    <s v="            "/>
    <s v="5/Ca    "/>
    <s v="MEDLIN"/>
    <s v="DYNJP8420"/>
    <n v="2"/>
    <n v="3"/>
    <n v="0"/>
    <n v="0"/>
    <n v="1"/>
    <n v="0"/>
    <x v="6"/>
    <m/>
  </r>
  <r>
    <s v="2436813"/>
    <s v="Airway Guedel 9cm             "/>
    <s v="            "/>
    <s v="50/ca   "/>
    <s v="VYAIRE"/>
    <s v="3590"/>
    <n v="2"/>
    <n v="2"/>
    <n v="1"/>
    <n v="0"/>
    <n v="0"/>
    <n v="0"/>
    <x v="8"/>
    <m/>
  </r>
  <r>
    <s v="9876121"/>
    <s v="Syringe w/Blunt Fill Needle   "/>
    <s v="5mL 18x1.5&quot; "/>
    <s v="100/Bx  "/>
    <s v="BD"/>
    <s v="305062"/>
    <n v="2"/>
    <n v="4"/>
    <n v="0.5"/>
    <n v="0.5"/>
    <n v="0"/>
    <n v="0"/>
    <x v="8"/>
    <m/>
  </r>
  <r>
    <s v="1156567"/>
    <s v="Prolystica Cleaner Enzymatic  "/>
    <s v="5Gal        "/>
    <s v="EA      "/>
    <s v="VESTAL"/>
    <s v="1C3305"/>
    <n v="2"/>
    <n v="2"/>
    <n v="0"/>
    <n v="0"/>
    <n v="1"/>
    <n v="0"/>
    <x v="6"/>
    <m/>
  </r>
  <r>
    <s v="6783747"/>
    <s v="Towel Paper Bleached Multi-Fol"/>
    <s v="            "/>
    <s v="4000/Ca "/>
    <s v="MEDLIN"/>
    <s v="non26810"/>
    <n v="2"/>
    <n v="4"/>
    <n v="0"/>
    <n v="1"/>
    <n v="0"/>
    <n v="0"/>
    <x v="7"/>
    <m/>
  </r>
  <r>
    <s v="6209819"/>
    <s v="Cover Boot Blue               "/>
    <s v="X-Large     "/>
    <s v="30X4/Ca "/>
    <s v="HALYAR"/>
    <s v="69672"/>
    <n v="2"/>
    <n v="2"/>
    <n v="0"/>
    <n v="1"/>
    <n v="0"/>
    <n v="0"/>
    <x v="7"/>
    <m/>
  </r>
  <r>
    <s v="8310351"/>
    <s v="T-Drape Extremity 29&quot;x44&quot;     "/>
    <s v="Sterile     "/>
    <s v="EA      "/>
    <s v="MEDLIN"/>
    <s v="DYNJP8003"/>
    <n v="2"/>
    <n v="2"/>
    <n v="1"/>
    <n v="0"/>
    <n v="0"/>
    <n v="0"/>
    <x v="8"/>
    <m/>
  </r>
  <r>
    <s v="1084637"/>
    <s v="Major Abdominal Drape         "/>
    <s v="102X122     "/>
    <s v="8/Ca    "/>
    <s v="MEDLIN"/>
    <s v="DYNJP3103"/>
    <n v="2"/>
    <n v="2"/>
    <n v="0"/>
    <n v="0"/>
    <n v="1"/>
    <n v="0"/>
    <x v="6"/>
    <m/>
  </r>
  <r>
    <s v="8300092"/>
    <s v="Biogel PI OrthPro Glv PF Strl "/>
    <s v="Size 8      "/>
    <s v="40/Bx   "/>
    <s v="ABCO"/>
    <s v="47680"/>
    <n v="2"/>
    <n v="4"/>
    <n v="0"/>
    <n v="1"/>
    <n v="0"/>
    <n v="0"/>
    <x v="7"/>
    <m/>
  </r>
  <r>
    <s v="4390165"/>
    <s v="PremierPro Glove Ntrl Thin PF "/>
    <s v="X-Large     "/>
    <s v="180/Bx  "/>
    <s v="S2SGLO"/>
    <s v="5065"/>
    <n v="2"/>
    <n v="5"/>
    <n v="0"/>
    <n v="1"/>
    <n v="0"/>
    <n v="0"/>
    <x v="8"/>
    <m/>
  </r>
  <r>
    <s v="1141744"/>
    <s v="Anesthesia Circuit Ped Expand "/>
    <s v="72&quot;         "/>
    <s v="20/Ca   "/>
    <s v="MEDLIN"/>
    <s v="DYNJAP7211"/>
    <n v="2"/>
    <n v="2"/>
    <n v="0"/>
    <n v="0"/>
    <n v="1"/>
    <n v="0"/>
    <x v="6"/>
    <m/>
  </r>
  <r>
    <s v="1097422"/>
    <s v="Microclave Connector          "/>
    <s v="            "/>
    <s v="100/Ca  "/>
    <s v="ICU"/>
    <s v="B3300"/>
    <n v="2"/>
    <n v="3"/>
    <n v="0"/>
    <n v="1"/>
    <n v="0"/>
    <n v="0"/>
    <x v="8"/>
    <m/>
  </r>
  <r>
    <s v="8300091"/>
    <s v="Biogel PI OrthPro Glv PF Strl "/>
    <s v="Size 7      "/>
    <s v="40/Bx   "/>
    <s v="ABCO"/>
    <s v="47670"/>
    <n v="2"/>
    <n v="2"/>
    <n v="0"/>
    <n v="1"/>
    <n v="0"/>
    <n v="0"/>
    <x v="8"/>
    <m/>
  </r>
  <r>
    <s v="1004737"/>
    <s v="Sod Chloride Inj 0.9% Non-DEHP"/>
    <s v="Plas Bag    "/>
    <s v="500ml/Bg"/>
    <s v="MCGAW"/>
    <s v="L8001"/>
    <n v="2"/>
    <n v="96"/>
    <n v="0"/>
    <n v="1"/>
    <n v="0"/>
    <n v="0"/>
    <x v="0"/>
    <m/>
  </r>
  <r>
    <s v="1113230"/>
    <s v="BP Cuff Flexiport w/Tube/Conn "/>
    <s v="Adult       "/>
    <s v="Ea      "/>
    <s v="WELCH"/>
    <s v="REUSE-11-1MQ"/>
    <n v="2"/>
    <n v="24"/>
    <n v="0"/>
    <n v="1"/>
    <n v="0"/>
    <n v="0"/>
    <x v="8"/>
    <m/>
  </r>
  <r>
    <s v="6870008"/>
    <s v="Anesthesia Circle Circuit     "/>
    <s v="Adult       "/>
    <s v="20/Ca   "/>
    <s v="VYAIRE"/>
    <s v="A5Z329X4"/>
    <n v="2"/>
    <n v="5"/>
    <n v="0"/>
    <n v="1"/>
    <n v="0"/>
    <n v="0"/>
    <x v="7"/>
    <m/>
  </r>
  <r>
    <s v="1222397"/>
    <s v="Trocar EndoXcel Blunt Smth Slv"/>
    <s v="12x100mm    "/>
    <s v="6/Bx    "/>
    <s v="ETHICO"/>
    <s v="H12LP"/>
    <n v="2"/>
    <n v="3"/>
    <n v="0"/>
    <n v="0"/>
    <n v="1"/>
    <n v="0"/>
    <x v="6"/>
    <m/>
  </r>
  <r>
    <s v="6781110"/>
    <s v="Shoe Cover Multi-Layer        "/>
    <s v="Blue        "/>
    <s v="200/Ca  "/>
    <s v="MEDLIN"/>
    <s v="NON28852"/>
    <n v="2"/>
    <n v="2"/>
    <n v="0"/>
    <n v="1"/>
    <n v="0"/>
    <n v="0"/>
    <x v="7"/>
    <m/>
  </r>
  <r>
    <s v="1221635"/>
    <s v="Colby Waterbug Suction Device "/>
    <s v="f/Floor     "/>
    <s v="10/Bx   "/>
    <s v="OXBORO"/>
    <s v="90010"/>
    <n v="2"/>
    <n v="2"/>
    <n v="0"/>
    <n v="0"/>
    <n v="0"/>
    <n v="1"/>
    <x v="6"/>
    <m/>
  </r>
  <r>
    <s v="4999227"/>
    <s v="Tube Tracheal Oral RAE w/Cuff "/>
    <s v="6.0mm       "/>
    <s v="10/Bx   "/>
    <s v="KENDAL"/>
    <s v="76260"/>
    <n v="2"/>
    <n v="2"/>
    <n v="0"/>
    <n v="1"/>
    <n v="0"/>
    <n v="0"/>
    <x v="7"/>
    <m/>
  </r>
  <r>
    <s v="6678410"/>
    <s v="Steri-Drape,N/S Surg Drape    "/>
    <s v="17&quot;x23&quot;     "/>
    <s v="100/Ca  "/>
    <s v="3MMED"/>
    <s v="1010NSD"/>
    <n v="2"/>
    <n v="2"/>
    <n v="0"/>
    <n v="1"/>
    <n v="0"/>
    <n v="0"/>
    <x v="7"/>
    <m/>
  </r>
  <r>
    <s v="1154683"/>
    <s v="Cast Padding Sterile          "/>
    <s v="6&quot;          "/>
    <s v="25/Ca   "/>
    <s v="SMINEP"/>
    <s v="9046S"/>
    <n v="2"/>
    <n v="2"/>
    <n v="0.5"/>
    <n v="0.5"/>
    <n v="0"/>
    <n v="0"/>
    <x v="7"/>
    <m/>
  </r>
  <r>
    <s v="9870244"/>
    <s v="Saline Syringe Fill           "/>
    <s v="10mL        "/>
    <s v="30/Pk   "/>
    <s v="BD"/>
    <s v="306500"/>
    <n v="2"/>
    <n v="2"/>
    <n v="0.5"/>
    <n v="0.5"/>
    <n v="0"/>
    <n v="0"/>
    <x v="8"/>
    <m/>
  </r>
  <r>
    <s v="1193175"/>
    <s v="Primary Gravity IV Spin LL    "/>
    <s v="15 Dr 112&quot;  "/>
    <s v="50/Ca   "/>
    <s v="MCGAW"/>
    <s v="354205"/>
    <n v="2"/>
    <n v="3"/>
    <n v="0"/>
    <n v="1"/>
    <n v="0"/>
    <n v="0"/>
    <x v="0"/>
    <m/>
  </r>
  <r>
    <s v="3728170"/>
    <s v="Stat Arm Sling W/Pad          "/>
    <s v="Large       "/>
    <s v="Ea      "/>
    <s v="DEROYA"/>
    <s v="8066-24"/>
    <n v="2"/>
    <n v="21"/>
    <n v="0.5"/>
    <n v="0.5"/>
    <n v="0"/>
    <n v="0"/>
    <x v="7"/>
    <m/>
  </r>
  <r>
    <s v="8262056"/>
    <s v="Nasopharyngeal Airway         "/>
    <s v="28 Fr       "/>
    <s v="Ea      "/>
    <s v="RUSCH"/>
    <s v="123128"/>
    <n v="2"/>
    <n v="8"/>
    <n v="0.5"/>
    <n v="0.5"/>
    <n v="0"/>
    <n v="0"/>
    <x v="8"/>
    <m/>
  </r>
  <r>
    <s v="1115687"/>
    <s v="Brush Kit Assorted            "/>
    <s v="            "/>
    <s v="18/Pk   "/>
    <s v="OXBORO"/>
    <s v="241700BBG"/>
    <n v="2"/>
    <n v="2"/>
    <n v="0"/>
    <n v="0"/>
    <n v="0"/>
    <n v="1"/>
    <x v="6"/>
    <m/>
  </r>
  <r>
    <s v="8904207"/>
    <s v="Curity Eye Pad Oval           "/>
    <s v="Sterile     "/>
    <s v="50/Bx   "/>
    <s v="CARDKN"/>
    <s v="2841-"/>
    <n v="2"/>
    <n v="3"/>
    <n v="1"/>
    <n v="0"/>
    <n v="0"/>
    <n v="0"/>
    <x v="8"/>
    <m/>
  </r>
  <r>
    <s v="8640026"/>
    <s v="Arista AH 3g Box              "/>
    <s v="5x3g        "/>
    <s v="5/Bx    "/>
    <s v="DAVINC"/>
    <s v="SM0002USA"/>
    <n v="2"/>
    <n v="2"/>
    <n v="0"/>
    <n v="1"/>
    <n v="0"/>
    <n v="0"/>
    <x v="7"/>
    <m/>
  </r>
  <r>
    <s v="6354090"/>
    <s v="Fox Eye Shield Aluminum       "/>
    <s v="            "/>
    <s v="12/Bx   "/>
    <s v="DUKAL"/>
    <s v="4476"/>
    <n v="2"/>
    <n v="6"/>
    <n v="0"/>
    <n v="1"/>
    <n v="0"/>
    <n v="0"/>
    <x v="7"/>
    <m/>
  </r>
  <r>
    <s v="1325600"/>
    <s v="Cannula Capno Piggyback       "/>
    <s v="Adult 14'   "/>
    <s v="25/Ca   "/>
    <s v="SALTE"/>
    <s v="4002-14-14-25"/>
    <n v="2"/>
    <n v="2"/>
    <n v="0"/>
    <n v="0"/>
    <n v="0"/>
    <n v="1"/>
    <x v="6"/>
    <m/>
  </r>
  <r>
    <s v="4999231"/>
    <s v="Tube Tracheal Oral RAE w/Cuff "/>
    <s v="8.0mm       "/>
    <s v="10/Bx   "/>
    <s v="KENDAL"/>
    <s v="76280"/>
    <n v="2"/>
    <n v="2"/>
    <n v="0.5"/>
    <n v="0.5"/>
    <n v="0"/>
    <n v="0"/>
    <x v="7"/>
    <m/>
  </r>
  <r>
    <s v="1274101"/>
    <s v="Coveralls XXL Disposable      "/>
    <s v="            "/>
    <s v="25/Ca   "/>
    <s v="S2SGLO"/>
    <s v="2536"/>
    <n v="2"/>
    <n v="2"/>
    <n v="0"/>
    <n v="1"/>
    <n v="0"/>
    <n v="0"/>
    <x v="7"/>
    <m/>
  </r>
  <r>
    <s v="6546599"/>
    <s v="Suture Vcl+ Antib Ud PS2      "/>
    <s v="3-0 18&quot;     "/>
    <s v="36/Bx   "/>
    <s v="ETHICO"/>
    <s v="VCP497H"/>
    <n v="2"/>
    <n v="2"/>
    <n v="0"/>
    <n v="0"/>
    <n v="1"/>
    <n v="0"/>
    <x v="6"/>
    <m/>
  </r>
  <r>
    <s v="8760221"/>
    <s v="Light Handle Cover Rigid      "/>
    <s v="2/pk        "/>
    <s v="48/Ca   "/>
    <s v="MEDLIN"/>
    <s v="DYNJLHH2"/>
    <n v="2"/>
    <n v="2"/>
    <n v="0"/>
    <n v="1"/>
    <n v="0"/>
    <n v="0"/>
    <x v="7"/>
    <m/>
  </r>
  <r>
    <s v="1027051"/>
    <s v="Nebulizer Aquapack Prefilled  "/>
    <s v="440ml       "/>
    <s v="20/Ca   "/>
    <s v="RUSCH"/>
    <s v="004-00"/>
    <n v="2"/>
    <n v="2"/>
    <n v="0"/>
    <n v="0"/>
    <n v="1"/>
    <n v="0"/>
    <x v="6"/>
    <m/>
  </r>
  <r>
    <s v="4999226"/>
    <s v="Tube Tracheal Oral RAE w/Cuff "/>
    <s v="5.5mm       "/>
    <s v="10/Bx   "/>
    <s v="KENDAL"/>
    <s v="76255"/>
    <n v="2"/>
    <n v="2"/>
    <n v="0"/>
    <n v="1"/>
    <n v="0"/>
    <n v="0"/>
    <x v="7"/>
    <m/>
  </r>
  <r>
    <s v="9783510"/>
    <s v="Mask Oxygen Child             "/>
    <s v="Sz4         "/>
    <s v="50/Ca   "/>
    <s v="AMBU"/>
    <s v="1045"/>
    <n v="2"/>
    <n v="2"/>
    <n v="0"/>
    <n v="1"/>
    <n v="0"/>
    <n v="0"/>
    <x v="7"/>
    <m/>
  </r>
  <r>
    <s v="6548055"/>
    <s v="Suture Surg Gut Chr Bge Tg1408"/>
    <s v="7-0 18&quot;     "/>
    <s v="12/Bx   "/>
    <s v="ETHICO"/>
    <s v="1797G"/>
    <n v="2"/>
    <n v="2"/>
    <n v="0"/>
    <n v="1"/>
    <n v="0"/>
    <n v="0"/>
    <x v="7"/>
    <m/>
  </r>
  <r>
    <s v="1148216"/>
    <s v="Contiplex Tuohy NerveBlock Set"/>
    <s v="18gx2&quot;      "/>
    <s v="12/Ca   "/>
    <s v="MCGAW"/>
    <s v="331691"/>
    <n v="2"/>
    <n v="2"/>
    <n v="0"/>
    <n v="0"/>
    <n v="1"/>
    <n v="0"/>
    <x v="6"/>
    <m/>
  </r>
  <r>
    <s v="2477732"/>
    <s v="Tube Endotracheal, HVLP Cuff  "/>
    <s v="Murphy 7.5  "/>
    <s v="10/Bx   "/>
    <s v="MEDLIN"/>
    <s v="DYND43075"/>
    <n v="2"/>
    <n v="2"/>
    <n v="0.5"/>
    <n v="0.5"/>
    <n v="0"/>
    <n v="0"/>
    <x v="8"/>
    <m/>
  </r>
  <r>
    <s v="2882379"/>
    <s v="Drape Poly U Split w/Adhs Ster"/>
    <s v="60x72in     "/>
    <s v="24/Ca   "/>
    <s v="ALLEG"/>
    <s v="8476"/>
    <n v="2"/>
    <n v="2"/>
    <n v="0"/>
    <n v="1"/>
    <n v="0"/>
    <n v="0"/>
    <x v="7"/>
    <m/>
  </r>
  <r>
    <s v="1160349"/>
    <s v="Solidifier LTS Plus           "/>
    <s v="1200cc      "/>
    <s v="100/Ca  "/>
    <s v="ISOLY"/>
    <s v="LTSP1200"/>
    <n v="2"/>
    <n v="3"/>
    <n v="0"/>
    <n v="0"/>
    <n v="0"/>
    <n v="1"/>
    <x v="6"/>
    <m/>
  </r>
  <r>
    <s v="1304995"/>
    <s v="Impervious U Drape 76&quot;x54&quot;    "/>
    <s v="Sterile     "/>
    <s v="24/Ca   "/>
    <s v="MEDLIN"/>
    <s v="DYNJP2499"/>
    <n v="2"/>
    <n v="2"/>
    <n v="1"/>
    <n v="0"/>
    <n v="0"/>
    <n v="0"/>
    <x v="7"/>
    <m/>
  </r>
  <r>
    <s v="1140783"/>
    <s v="ProFormance Washer Test       "/>
    <s v="TOSI        "/>
    <s v="30/Ca   "/>
    <s v="HEALMK"/>
    <s v="WT101"/>
    <n v="2"/>
    <n v="2"/>
    <n v="0"/>
    <n v="0"/>
    <n v="0"/>
    <n v="1"/>
    <x v="6"/>
    <m/>
  </r>
  <r>
    <s v="6545553"/>
    <s v="Suture Vicryl Violet Tg100-8  "/>
    <s v="6-0 18&quot;     "/>
    <s v="12/Bx   "/>
    <s v="ETHICO"/>
    <s v="J544G"/>
    <n v="2"/>
    <n v="9"/>
    <n v="0.5"/>
    <n v="0.5"/>
    <n v="0"/>
    <n v="0"/>
    <x v="8"/>
    <m/>
  </r>
  <r>
    <s v="1276692"/>
    <s v="Tube Endotrach HVLP Cuff      "/>
    <s v="Murphy 6.0  "/>
    <s v="10/Bx   "/>
    <s v="MEDLIN"/>
    <s v="DYND43060"/>
    <n v="2"/>
    <n v="2"/>
    <n v="0"/>
    <n v="0"/>
    <n v="0"/>
    <n v="1"/>
    <x v="6"/>
    <m/>
  </r>
  <r>
    <s v="4864578"/>
    <s v="Bag Personal Wht W/Snap Handle"/>
    <s v="x19.5       "/>
    <s v="100/Ca  "/>
    <s v="ALLEG"/>
    <s v="SH205195PB"/>
    <n v="2"/>
    <n v="4"/>
    <n v="0"/>
    <n v="1"/>
    <n v="0"/>
    <n v="0"/>
    <x v="5"/>
    <m/>
  </r>
  <r>
    <s v="1192238"/>
    <s v="Padding Sof-Rol Sterile       "/>
    <s v="3x4 yds     "/>
    <s v="20/Ca   "/>
    <s v="SMINEP"/>
    <s v="9033S"/>
    <n v="2"/>
    <n v="2"/>
    <n v="0"/>
    <n v="0"/>
    <n v="1"/>
    <n v="0"/>
    <x v="6"/>
    <m/>
  </r>
  <r>
    <s v="2882196"/>
    <s v="Drape Thyroid Sterile         "/>
    <s v="106x121x77in"/>
    <s v="12/Ca   "/>
    <s v="ALLEG"/>
    <s v="29522"/>
    <n v="2"/>
    <n v="2"/>
    <n v="0"/>
    <n v="1"/>
    <n v="0"/>
    <n v="0"/>
    <x v="7"/>
    <m/>
  </r>
  <r>
    <s v="1113392"/>
    <s v="E3+ Cartridge                 "/>
    <s v="            "/>
    <s v="25/Bx   "/>
    <s v="ABBCON"/>
    <s v="03P8225"/>
    <n v="2"/>
    <n v="7"/>
    <n v="0"/>
    <n v="1"/>
    <n v="0"/>
    <n v="0"/>
    <x v="8"/>
    <m/>
  </r>
  <r>
    <s v="1273301"/>
    <s v="IV Ext Set 35&quot; Standard Bore  "/>
    <s v="Caresite    "/>
    <s v="50/Ca   "/>
    <s v="MCGAW"/>
    <s v="354220"/>
    <n v="2"/>
    <n v="2"/>
    <n v="0"/>
    <n v="1"/>
    <n v="0"/>
    <n v="0"/>
    <x v="7"/>
    <m/>
  </r>
  <r>
    <s v="5070040"/>
    <s v="Irrigation Set 4-Bag LF       "/>
    <s v="96&quot;         "/>
    <s v="10/Ca   "/>
    <s v="MCGAW"/>
    <s v="313004"/>
    <n v="2"/>
    <n v="4"/>
    <n v="0.5"/>
    <n v="0.5"/>
    <n v="0"/>
    <n v="0"/>
    <x v="0"/>
    <m/>
  </r>
  <r>
    <s v="6543469"/>
    <s v="Suture Ethilon Nyl Mono Blk Fs"/>
    <s v="2-0 18&quot;     "/>
    <s v="12/Bx   "/>
    <s v="ETHICO"/>
    <s v="664G"/>
    <n v="2"/>
    <n v="2"/>
    <n v="0"/>
    <n v="1"/>
    <n v="0"/>
    <n v="0"/>
    <x v="8"/>
    <m/>
  </r>
  <r>
    <s v="4166643"/>
    <s v="Hand Switching Pencil Disp    "/>
    <s v="            "/>
    <s v="50/Ca   "/>
    <s v="KENDAL"/>
    <s v="E2516"/>
    <n v="1"/>
    <n v="1"/>
    <n v="0"/>
    <n v="0"/>
    <n v="1"/>
    <n v="0"/>
    <x v="6"/>
    <m/>
  </r>
  <r>
    <s v="1240275"/>
    <s v="Airway Guedel Oral Wrapped    "/>
    <s v="10cm        "/>
    <s v="50/Ca   "/>
    <s v="VYAIRE"/>
    <s v="3500EU"/>
    <n v="1"/>
    <n v="1"/>
    <n v="1"/>
    <n v="0"/>
    <n v="0"/>
    <n v="0"/>
    <x v="8"/>
    <m/>
  </r>
  <r>
    <s v="6546958"/>
    <s v="Suture Mersilene Poly Wht P3  "/>
    <s v="4-0 18&quot;     "/>
    <s v="12/Bx   "/>
    <s v="ETHICO"/>
    <s v="R691G"/>
    <n v="1"/>
    <n v="1"/>
    <n v="0"/>
    <n v="1"/>
    <n v="0"/>
    <n v="0"/>
    <x v="7"/>
    <m/>
  </r>
  <r>
    <s v="1141898"/>
    <s v="Nasal Cannula Dual CO2/O2     "/>
    <s v="7ft Female  "/>
    <s v="25/Bx   "/>
    <s v="FLEXIC"/>
    <s v="032-10-126U"/>
    <n v="1"/>
    <n v="2"/>
    <n v="0"/>
    <n v="1"/>
    <n v="0"/>
    <n v="0"/>
    <x v="8"/>
    <m/>
  </r>
  <r>
    <s v="3270698"/>
    <s v="Pin Covers                    "/>
    <s v="YELLOW      "/>
    <s v="60/BX   "/>
    <s v="OXBORO"/>
    <s v="101001PBX"/>
    <n v="1"/>
    <n v="1"/>
    <n v="0"/>
    <n v="1"/>
    <n v="0"/>
    <n v="0"/>
    <x v="7"/>
    <m/>
  </r>
  <r>
    <s v="1157282"/>
    <s v="ID Band Allergy               "/>
    <s v="            "/>
    <s v="1000/Bx "/>
    <s v="PREDYN"/>
    <s v="3050-16-PDR"/>
    <n v="1"/>
    <n v="1"/>
    <n v="0"/>
    <n v="1"/>
    <n v="0"/>
    <n v="0"/>
    <x v="7"/>
    <m/>
  </r>
  <r>
    <s v="1157566"/>
    <s v="Adapter Easy Fill Sevoflurane "/>
    <s v="f/Tec 7     "/>
    <s v="Ea      "/>
    <s v="SOMTEC"/>
    <s v="1100-3028-000"/>
    <n v="1"/>
    <n v="6"/>
    <n v="0"/>
    <n v="0"/>
    <n v="0"/>
    <n v="1"/>
    <x v="6"/>
    <m/>
  </r>
  <r>
    <s v="6595521"/>
    <s v="Syringe Resist Loss 5CC       "/>
    <s v="5CC         "/>
    <s v="10/Ca   "/>
    <s v="MCGAW"/>
    <s v="332156"/>
    <n v="1"/>
    <n v="1"/>
    <n v="0"/>
    <n v="1"/>
    <n v="0"/>
    <n v="0"/>
    <x v="7"/>
    <m/>
  </r>
  <r>
    <s v="1298170"/>
    <s v="Glove Surgical Triumph Micro  "/>
    <s v="Size 6 PF   "/>
    <s v="400/Ca  "/>
    <s v="MEDLIN"/>
    <s v="MSG2360"/>
    <n v="1"/>
    <n v="1"/>
    <n v="0"/>
    <n v="0"/>
    <n v="0"/>
    <n v="1"/>
    <x v="6"/>
    <m/>
  </r>
  <r>
    <s v="8314423"/>
    <s v="Shoulder Pack L-F             "/>
    <s v="            "/>
    <s v="2/Ca    "/>
    <s v="MEDLIN"/>
    <s v="DYNJS0840"/>
    <n v="1"/>
    <n v="1"/>
    <n v="1"/>
    <n v="0"/>
    <n v="0"/>
    <n v="0"/>
    <x v="8"/>
    <m/>
  </r>
  <r>
    <s v="3688539"/>
    <s v="Stockinette Double Ply        "/>
    <s v="4&quot;x48&quot;      "/>
    <s v="24/Ca   "/>
    <s v="MEDLIN"/>
    <s v="NON22410"/>
    <n v="1"/>
    <n v="1"/>
    <n v="1"/>
    <n v="0"/>
    <n v="0"/>
    <n v="0"/>
    <x v="7"/>
    <m/>
  </r>
  <r>
    <s v="1194040"/>
    <s v="Bag Infectious Linen Laundry  "/>
    <s v="40x46&quot;Ylw   "/>
    <s v="100/Ca  "/>
    <s v="MEDGEN"/>
    <s v="51-45"/>
    <n v="1"/>
    <n v="1"/>
    <n v="1"/>
    <n v="0"/>
    <n v="0"/>
    <n v="0"/>
    <x v="7"/>
    <m/>
  </r>
  <r>
    <s v="7630051"/>
    <s v="Paper Graph f/V-Pro           "/>
    <s v="            "/>
    <s v="3/Bx    "/>
    <s v="VESTAL"/>
    <s v="P093914204"/>
    <n v="1"/>
    <n v="1"/>
    <n v="0"/>
    <n v="1"/>
    <n v="0"/>
    <n v="0"/>
    <x v="7"/>
    <m/>
  </r>
  <r>
    <s v="9027189"/>
    <s v="RIBBON,BLACK FABRIC           "/>
    <s v="            "/>
    <s v="1/PK    "/>
    <s v="ODEPOT"/>
    <s v="470280"/>
    <n v="1"/>
    <n v="5"/>
    <n v="0"/>
    <n v="0"/>
    <n v="0"/>
    <n v="1"/>
    <x v="9"/>
    <m/>
  </r>
  <r>
    <s v="9870813"/>
    <s v="Needle PrecisionGuide Reg Bvl "/>
    <s v="21gx1-1/2   "/>
    <s v="100/Bx  "/>
    <s v="BD"/>
    <s v="305190"/>
    <n v="1"/>
    <n v="1"/>
    <n v="0"/>
    <n v="1"/>
    <n v="0"/>
    <n v="0"/>
    <x v="7"/>
    <m/>
  </r>
  <r>
    <s v="1198853"/>
    <s v="Atomizer Magic Laryngo Trach  "/>
    <s v="            "/>
    <s v="25/Bx   "/>
    <s v="RUSCH"/>
    <s v="MAD600"/>
    <n v="1"/>
    <n v="1"/>
    <n v="0"/>
    <n v="0"/>
    <n v="1"/>
    <n v="0"/>
    <x v="6"/>
    <m/>
  </r>
  <r>
    <s v="1251483"/>
    <s v="Biogel PI UltraTch M Glv PF LF"/>
    <s v="Sz 8        "/>
    <s v="50 Pr/Bx"/>
    <s v="ABCO"/>
    <s v="42680"/>
    <n v="1"/>
    <n v="2"/>
    <n v="0"/>
    <n v="1"/>
    <n v="0"/>
    <n v="0"/>
    <x v="7"/>
    <m/>
  </r>
  <r>
    <s v="7690003"/>
    <s v="Bowie Dick SMART Green Test   "/>
    <s v="            "/>
    <s v="30/Ca   "/>
    <s v="MDTBIO"/>
    <s v="61301606625"/>
    <n v="1"/>
    <n v="2"/>
    <n v="1"/>
    <n v="0"/>
    <n v="0"/>
    <n v="0"/>
    <x v="8"/>
    <m/>
  </r>
  <r>
    <s v="2882151"/>
    <s v="Pack Procedure Uni Convertors "/>
    <s v="            "/>
    <s v="6/Ca    "/>
    <s v="CARDSP"/>
    <s v="29118"/>
    <n v="1"/>
    <n v="1"/>
    <n v="0"/>
    <n v="1"/>
    <n v="0"/>
    <n v="0"/>
    <x v="7"/>
    <m/>
  </r>
  <r>
    <s v="4188792"/>
    <s v="Neurosponge                   "/>
    <s v="0.5&quot;x6&quot;     "/>
    <s v="200/Ca  "/>
    <s v="DEROYA"/>
    <s v="30-301"/>
    <n v="1"/>
    <n v="1"/>
    <n v="0"/>
    <n v="1"/>
    <n v="0"/>
    <n v="0"/>
    <x v="7"/>
    <m/>
  </r>
  <r>
    <s v="1162624"/>
    <s v="Syringe LS LOR Glass          "/>
    <s v="5cc         "/>
    <s v="10/Ca   "/>
    <s v="INTPAI"/>
    <s v="PISGLS5"/>
    <n v="1"/>
    <n v="2"/>
    <n v="0"/>
    <n v="1"/>
    <n v="0"/>
    <n v="0"/>
    <x v="7"/>
    <m/>
  </r>
  <r>
    <s v="6020245"/>
    <s v="Pouch Sterilization Self-Seal "/>
    <s v="8x16&quot;       "/>
    <s v="200/Bx  "/>
    <s v="MEDACT"/>
    <s v="546"/>
    <n v="1"/>
    <n v="1"/>
    <n v="0"/>
    <n v="1"/>
    <n v="0"/>
    <n v="0"/>
    <x v="7"/>
    <m/>
  </r>
  <r>
    <s v="7770597"/>
    <s v="Cavilon Lotion                "/>
    <s v="16oz        "/>
    <s v="12/Ca   "/>
    <s v="3MMED"/>
    <s v="9205"/>
    <n v="1"/>
    <n v="1"/>
    <n v="0"/>
    <n v="1"/>
    <n v="0"/>
    <n v="0"/>
    <x v="7"/>
    <m/>
  </r>
  <r>
    <s v="8401005"/>
    <s v="Suture Ctd Vicryl Plus 4-0    "/>
    <s v="PS2Ndl      "/>
    <s v="36/Bx   "/>
    <s v="ETHICO"/>
    <s v="VCP496H"/>
    <n v="1"/>
    <n v="2"/>
    <n v="0"/>
    <n v="0"/>
    <n v="1"/>
    <n v="0"/>
    <x v="6"/>
    <m/>
  </r>
  <r>
    <s v="2881623"/>
    <s v="Bandage Self Close Elast LF St"/>
    <s v="3&quot;x5.8yd    "/>
    <s v="36/Ca   "/>
    <s v="ALLEG"/>
    <s v="23593-13LF"/>
    <n v="1"/>
    <n v="1"/>
    <n v="0"/>
    <n v="1"/>
    <n v="0"/>
    <n v="0"/>
    <x v="8"/>
    <m/>
  </r>
  <r>
    <s v="8909243"/>
    <s v="Ulnar Pads                    "/>
    <s v="            "/>
    <s v="2/Bg    "/>
    <s v="CARDKN"/>
    <s v="31143095"/>
    <n v="1"/>
    <n v="1"/>
    <n v="0"/>
    <n v="1"/>
    <n v="0"/>
    <n v="0"/>
    <x v="8"/>
    <m/>
  </r>
  <r>
    <s v="6542435"/>
    <s v="Suture Vicryl+ Antib Ud CT2   "/>
    <s v="2-0 27&quot;     "/>
    <s v="36/Bx   "/>
    <s v="ETHICO"/>
    <s v="VCP259H"/>
    <n v="1"/>
    <n v="1"/>
    <n v="0"/>
    <n v="1"/>
    <n v="0"/>
    <n v="0"/>
    <x v="7"/>
    <m/>
  </r>
  <r>
    <s v="1209019"/>
    <s v="Trocar Endopath Xcel Univ Slv "/>
    <s v="5x100mm     "/>
    <s v="6/Bx    "/>
    <s v="ETHICO"/>
    <s v="2CB5LT"/>
    <n v="1"/>
    <n v="2"/>
    <n v="1"/>
    <n v="0"/>
    <n v="0"/>
    <n v="0"/>
    <x v="8"/>
    <m/>
  </r>
  <r>
    <s v="1512286"/>
    <s v="Aneroid                       "/>
    <s v="            "/>
    <s v="Ea      "/>
    <s v="MABIS"/>
    <s v="01-133-011"/>
    <n v="1"/>
    <n v="1"/>
    <n v="0"/>
    <n v="0"/>
    <n v="1"/>
    <n v="0"/>
    <x v="6"/>
    <m/>
  </r>
  <r>
    <s v="9879036"/>
    <s v="Syringes w/Needle LL Disp 3cc "/>
    <s v="21gx1-1/2&quot;  "/>
    <s v="100/Bx  "/>
    <s v="BD"/>
    <s v="309577"/>
    <n v="1"/>
    <n v="4"/>
    <n v="1"/>
    <n v="0"/>
    <n v="0"/>
    <n v="0"/>
    <x v="8"/>
    <m/>
  </r>
  <r>
    <s v="3921018"/>
    <s v="Thermo-Vent                   "/>
    <s v="            "/>
    <s v="50/Ca   "/>
    <s v="SIMPOR"/>
    <s v="580011"/>
    <n v="1"/>
    <n v="1"/>
    <n v="0"/>
    <n v="0"/>
    <n v="1"/>
    <n v="0"/>
    <x v="6"/>
    <m/>
  </r>
  <r>
    <s v="2473742"/>
    <s v="Tube Endotracheal, HVLP Cuff  "/>
    <s v="Murphy 8.0  "/>
    <s v="10/Bx   "/>
    <s v="MEDLIN"/>
    <s v="DYND43080"/>
    <n v="1"/>
    <n v="1"/>
    <n v="0"/>
    <n v="0"/>
    <n v="1"/>
    <n v="0"/>
    <x v="6"/>
    <m/>
  </r>
  <r>
    <s v="1119762"/>
    <s v="Drape Sheets Fan Folded       "/>
    <s v="53x77       "/>
    <s v="20/Ca   "/>
    <s v="MEDLIN"/>
    <s v="DYNJP2416"/>
    <n v="1"/>
    <n v="1"/>
    <n v="0"/>
    <n v="1"/>
    <n v="0"/>
    <n v="0"/>
    <x v="8"/>
    <m/>
  </r>
  <r>
    <s v="6549704"/>
    <s v="Suture Ebnd Exc Poly Gr CT2   "/>
    <s v="0 30&quot;       "/>
    <s v="36/Bx   "/>
    <s v="ETHICO"/>
    <s v="X412H"/>
    <n v="1"/>
    <n v="1"/>
    <n v="0"/>
    <n v="1"/>
    <n v="0"/>
    <n v="0"/>
    <x v="7"/>
    <m/>
  </r>
  <r>
    <s v="4883840"/>
    <s v="Frames f/ Protective Glasses  "/>
    <s v="            "/>
    <s v="100/Ca  "/>
    <s v="HALYAR"/>
    <s v="SV100F"/>
    <n v="1"/>
    <n v="2"/>
    <n v="0"/>
    <n v="0"/>
    <n v="1"/>
    <n v="0"/>
    <x v="6"/>
    <m/>
  </r>
  <r>
    <s v="1066048"/>
    <s v="Mask Oxygen Medium Concentrat "/>
    <s v="Universal   "/>
    <s v="50/Ca   "/>
    <s v="RUSCH"/>
    <s v="1930"/>
    <n v="1"/>
    <n v="1"/>
    <n v="0"/>
    <n v="0"/>
    <n v="1"/>
    <n v="0"/>
    <x v="6"/>
    <m/>
  </r>
  <r>
    <s v="1104414"/>
    <s v="Civ-Flex Cover Sterile        "/>
    <s v="4&quot;x58&quot;      "/>
    <s v="24/Bx   "/>
    <s v="CIVCO"/>
    <s v="610-1000"/>
    <n v="1"/>
    <n v="1"/>
    <n v="0"/>
    <n v="0"/>
    <n v="1"/>
    <n v="0"/>
    <x v="6"/>
    <m/>
  </r>
  <r>
    <s v="1296469"/>
    <s v="Circuit Anes Limb-O 3L Adt    "/>
    <s v="72&quot;         "/>
    <s v="20/Ca   "/>
    <s v="VYAIRE"/>
    <s v="AMN520X4"/>
    <n v="1"/>
    <n v="1"/>
    <n v="1"/>
    <n v="0"/>
    <n v="0"/>
    <n v="0"/>
    <x v="8"/>
    <m/>
  </r>
  <r>
    <s v="1245654"/>
    <s v="Suture Ti-Cron Precut 18&quot;     "/>
    <s v="Blue        "/>
    <s v="24/Bx   "/>
    <s v="KENDAL"/>
    <s v="8886300172"/>
    <n v="1"/>
    <n v="1"/>
    <n v="0"/>
    <n v="0"/>
    <n v="1"/>
    <n v="0"/>
    <x v="6"/>
    <m/>
  </r>
  <r>
    <s v="6542203"/>
    <s v="Suture Ethilon Mono Blk Ps2   "/>
    <s v="3-0 18&quot;     "/>
    <s v="36/Bx   "/>
    <s v="ETHICO"/>
    <s v="1669H"/>
    <n v="1"/>
    <n v="1"/>
    <n v="0"/>
    <n v="1"/>
    <n v="0"/>
    <n v="0"/>
    <x v="8"/>
    <m/>
  </r>
  <r>
    <s v="8575362"/>
    <s v="Disp Mil Larygoscope Blade SS "/>
    <s v="Sz 0        "/>
    <s v="Ea      "/>
    <s v="SUNMD"/>
    <s v="5-5333-00"/>
    <n v="1"/>
    <n v="15"/>
    <n v="0"/>
    <n v="1"/>
    <n v="0"/>
    <n v="0"/>
    <x v="8"/>
    <m/>
  </r>
  <r>
    <s v="8750018"/>
    <s v="Endozime Sponge Ind Wrapped   "/>
    <s v="            "/>
    <s v="Ea      "/>
    <s v="RUHCOR"/>
    <s v="345SPG"/>
    <n v="1"/>
    <n v="40"/>
    <n v="0"/>
    <n v="1"/>
    <n v="0"/>
    <n v="0"/>
    <x v="8"/>
    <m/>
  </r>
  <r>
    <s v="9541039"/>
    <s v="Printer Paper                 "/>
    <s v="            "/>
    <s v="5Rl/Bx  "/>
    <s v="VESTAL"/>
    <s v="P129359008"/>
    <n v="1"/>
    <n v="1"/>
    <n v="0"/>
    <n v="1"/>
    <n v="0"/>
    <n v="0"/>
    <x v="8"/>
    <m/>
  </r>
  <r>
    <s v="1218859"/>
    <s v="Brush Set Endoscopic          "/>
    <s v="10Pc        "/>
    <s v="Ea      "/>
    <s v="MISDFK"/>
    <s v="10-1428"/>
    <n v="1"/>
    <n v="1"/>
    <n v="0"/>
    <n v="0"/>
    <n v="0"/>
    <n v="1"/>
    <x v="6"/>
    <m/>
  </r>
  <r>
    <s v="1240881"/>
    <s v="Handwash Personnel Acute-Kare "/>
    <s v="Liquid 15oz "/>
    <s v="18/Ca   "/>
    <s v="DEBMED"/>
    <s v="1206R2"/>
    <n v="1"/>
    <n v="1"/>
    <n v="0"/>
    <n v="0"/>
    <n v="1"/>
    <n v="0"/>
    <x v="6"/>
    <m/>
  </r>
  <r>
    <s v="4153726"/>
    <s v="Probe Skin Temperature        "/>
    <s v="            "/>
    <s v="20/Ca   "/>
    <s v="SIMPOR"/>
    <s v="STS-400"/>
    <n v="1"/>
    <n v="1"/>
    <n v="0"/>
    <n v="1"/>
    <n v="0"/>
    <n v="0"/>
    <x v="7"/>
    <m/>
  </r>
  <r>
    <s v="1463218"/>
    <s v="Sterion Filter Cart Kit       "/>
    <s v="            "/>
    <s v="200/Ca  "/>
    <s v="VESTAL"/>
    <s v="SC1362"/>
    <n v="1"/>
    <n v="1"/>
    <n v="0"/>
    <n v="1"/>
    <n v="0"/>
    <n v="0"/>
    <x v="7"/>
    <m/>
  </r>
  <r>
    <s v="8310386"/>
    <s v="Catheter Urethral Red RBR Ster"/>
    <s v="10FR        "/>
    <s v="Ea      "/>
    <s v="MEDLIN"/>
    <s v="DYND13510"/>
    <n v="1"/>
    <n v="1"/>
    <n v="1"/>
    <n v="0"/>
    <n v="0"/>
    <n v="0"/>
    <x v="5"/>
    <m/>
  </r>
  <r>
    <s v="1313170"/>
    <s v="Pack Plstc Chst Brst F/FtWorth"/>
    <s v="Custom      "/>
    <s v="6/Ca    "/>
    <s v="MEDLIN"/>
    <s v="DYNJ34694D"/>
    <n v="1"/>
    <n v="1"/>
    <n v="1"/>
    <n v="0"/>
    <n v="0"/>
    <n v="0"/>
    <x v="8"/>
    <m/>
  </r>
  <r>
    <s v="6774058"/>
    <s v="Label Medication Added Red    "/>
    <s v="13/4X21     "/>
    <s v="1000/Rl "/>
    <s v="TIMED"/>
    <s v="N-200"/>
    <n v="1"/>
    <n v="2"/>
    <n v="0"/>
    <n v="1"/>
    <n v="0"/>
    <n v="0"/>
    <x v="7"/>
    <m/>
  </r>
  <r>
    <s v="3063534"/>
    <s v="Boot Cover Knee High Blue     "/>
    <s v="Regular     "/>
    <s v="150/Ca  "/>
    <s v="MEDLIN"/>
    <s v="NON27143"/>
    <n v="1"/>
    <n v="4"/>
    <n v="0"/>
    <n v="1"/>
    <n v="0"/>
    <n v="0"/>
    <x v="7"/>
    <m/>
  </r>
  <r>
    <s v="6546086"/>
    <s v="Suture Pds Ii Mono Vio TP1    "/>
    <s v="1 48&quot;       "/>
    <s v="12/Bx   "/>
    <s v="ETHICO"/>
    <s v="Z880G"/>
    <n v="1"/>
    <n v="1"/>
    <n v="1"/>
    <n v="0"/>
    <n v="0"/>
    <n v="0"/>
    <x v="7"/>
    <m/>
  </r>
  <r>
    <s v="2410038"/>
    <s v="Suture Ebnd Exc Poly Gr Mo6   "/>
    <s v="0 18&quot;       "/>
    <s v="Bx      "/>
    <s v="ETHICO"/>
    <s v="CX45D"/>
    <n v="1"/>
    <n v="1"/>
    <n v="0"/>
    <n v="0"/>
    <n v="1"/>
    <n v="0"/>
    <x v="6"/>
    <m/>
  </r>
  <r>
    <s v="1316162"/>
    <s v="Needle Coaxial Temno w/Introd "/>
    <s v="14Gx11cm    "/>
    <s v="5/Ca    "/>
    <s v="MEDLIN"/>
    <s v="BXTCT1411"/>
    <n v="1"/>
    <n v="1"/>
    <n v="0"/>
    <n v="0"/>
    <n v="0"/>
    <n v="1"/>
    <x v="6"/>
    <m/>
  </r>
  <r>
    <s v="6543485"/>
    <s v="Suture Vicryl Undyed CT-1     "/>
    <s v="2-0 18&quot;     "/>
    <s v="12/Bx   "/>
    <s v="ETHICO"/>
    <s v="J839D"/>
    <n v="1"/>
    <n v="1"/>
    <n v="0"/>
    <n v="1"/>
    <n v="0"/>
    <n v="0"/>
    <x v="7"/>
    <m/>
  </r>
  <r>
    <s v="1133873"/>
    <s v="Electrosurgical Pencil        "/>
    <s v="NonStick    "/>
    <s v="50/Ca   "/>
    <s v="MEDLIN"/>
    <s v="ESPB3002"/>
    <n v="1"/>
    <n v="1"/>
    <n v="0"/>
    <n v="0"/>
    <n v="1"/>
    <n v="0"/>
    <x v="6"/>
    <m/>
  </r>
  <r>
    <s v="1154544"/>
    <s v="Bulb Medical Halogen 20w 6v   "/>
    <s v="Clear       "/>
    <s v="Ea      "/>
    <s v="TROY"/>
    <s v="OS64251"/>
    <n v="1"/>
    <n v="2"/>
    <n v="0"/>
    <n v="0"/>
    <n v="1"/>
    <n v="0"/>
    <x v="6"/>
    <m/>
  </r>
  <r>
    <s v="1119416"/>
    <s v="Medi-Trace Foam Electrode     "/>
    <s v="            "/>
    <s v="3x200/Ca"/>
    <s v="CARDKN"/>
    <s v="31478368"/>
    <n v="1"/>
    <n v="1"/>
    <n v="0"/>
    <n v="1"/>
    <n v="0"/>
    <n v="0"/>
    <x v="7"/>
    <m/>
  </r>
  <r>
    <s v="1080216"/>
    <s v="Tube Ventilation T-Tube       "/>
    <s v="12x10x1.14mm"/>
    <s v="6/Bx    "/>
    <s v="MICRMD"/>
    <s v="VT-0400-01"/>
    <n v="1"/>
    <n v="2"/>
    <n v="0"/>
    <n v="1"/>
    <n v="0"/>
    <n v="0"/>
    <x v="7"/>
    <m/>
  </r>
  <r>
    <s v="4303531"/>
    <s v="Tube Endotrach Cuffed         "/>
    <s v="7.5mm       "/>
    <s v="10/Bx   "/>
    <s v="KENDAL"/>
    <s v="86052"/>
    <n v="1"/>
    <n v="1"/>
    <n v="0"/>
    <n v="1"/>
    <n v="0"/>
    <n v="0"/>
    <x v="7"/>
    <m/>
  </r>
  <r>
    <s v="9870835"/>
    <s v="Syringe Insulin Safetyglide   "/>
    <s v=".5mL 31gx6mm"/>
    <s v="400/Ca  "/>
    <s v="BD"/>
    <s v="328447"/>
    <n v="1"/>
    <n v="1"/>
    <n v="0"/>
    <n v="0"/>
    <n v="1"/>
    <n v="0"/>
    <x v="6"/>
    <m/>
  </r>
  <r>
    <s v="6780498"/>
    <s v="Catheter Urethral Sterile 12f "/>
    <s v="Red Rubber  "/>
    <s v="Ea      "/>
    <s v="MEDLIN"/>
    <s v="DYND13512"/>
    <n v="1"/>
    <n v="1"/>
    <n v="1"/>
    <n v="0"/>
    <n v="0"/>
    <n v="0"/>
    <x v="5"/>
    <m/>
  </r>
  <r>
    <s v="9681254"/>
    <s v="Cysto Irrigation Tubing Set LF"/>
    <s v="            "/>
    <s v="20/Ca   "/>
    <s v="MEDLIN"/>
    <s v="DYND19120"/>
    <n v="1"/>
    <n v="1"/>
    <n v="0"/>
    <n v="1"/>
    <n v="0"/>
    <n v="0"/>
    <x v="8"/>
    <m/>
  </r>
  <r>
    <s v="7832377"/>
    <s v="Snap Kaps                     "/>
    <s v="            "/>
    <s v="20/Ca   "/>
    <s v="ADMED"/>
    <s v="03-KP26"/>
    <n v="1"/>
    <n v="1"/>
    <n v="0"/>
    <n v="1"/>
    <n v="0"/>
    <n v="0"/>
    <x v="7"/>
    <m/>
  </r>
  <r>
    <s v="2104014"/>
    <s v="Cath Mount ST                 "/>
    <s v="            "/>
    <s v="25/Ca   "/>
    <s v="KENDAL"/>
    <s v="332U5663"/>
    <n v="1"/>
    <n v="4"/>
    <n v="1"/>
    <n v="0"/>
    <n v="0"/>
    <n v="0"/>
    <x v="7"/>
    <m/>
  </r>
  <r>
    <s v="3377765"/>
    <s v="Syringes w/Needle LL  3cc     "/>
    <s v="20gx1&quot;      "/>
    <s v="100/Bx  "/>
    <s v="EXEL"/>
    <s v="26108"/>
    <n v="1"/>
    <n v="2"/>
    <n v="0"/>
    <n v="1"/>
    <n v="0"/>
    <n v="0"/>
    <x v="8"/>
    <m/>
  </r>
  <r>
    <s v="1021250"/>
    <s v="Sterilization Wrap KC300      "/>
    <s v="24&quot;x24&quot;     "/>
    <s v="240/Ca  "/>
    <s v="HALYAR"/>
    <s v="12824"/>
    <n v="1"/>
    <n v="1"/>
    <n v="0"/>
    <n v="1"/>
    <n v="0"/>
    <n v="0"/>
    <x v="7"/>
    <m/>
  </r>
  <r>
    <s v="5664180"/>
    <s v="Kleenspec Anoscope Specula    "/>
    <s v="Disp        "/>
    <s v="25/Bx   "/>
    <s v="WELCH"/>
    <s v="53110"/>
    <n v="1"/>
    <n v="1"/>
    <n v="0"/>
    <n v="1"/>
    <n v="0"/>
    <n v="0"/>
    <x v="8"/>
    <m/>
  </r>
  <r>
    <s v="1613097"/>
    <s v="Stirrup Straps                "/>
    <s v="            "/>
    <s v="40/CA   "/>
    <s v="HALYAR"/>
    <s v="52710"/>
    <n v="1"/>
    <n v="1"/>
    <n v="0"/>
    <n v="0"/>
    <n v="1"/>
    <n v="0"/>
    <x v="6"/>
    <m/>
  </r>
  <r>
    <s v="8002913"/>
    <s v="Heel Protector                "/>
    <s v="One Size    "/>
    <s v="72/Ca   "/>
    <s v="MEDLIN"/>
    <s v="NON081440"/>
    <n v="1"/>
    <n v="1"/>
    <n v="0"/>
    <n v="1"/>
    <n v="0"/>
    <n v="0"/>
    <x v="7"/>
    <m/>
  </r>
  <r>
    <s v="1265799"/>
    <s v="Comply Protector Instrument   "/>
    <s v="3-1/2x6-5/8&quot;"/>
    <s v="100/Pk  "/>
    <s v="3MMED"/>
    <s v="13913"/>
    <n v="1"/>
    <n v="1"/>
    <n v="0"/>
    <n v="1"/>
    <n v="0"/>
    <n v="0"/>
    <x v="8"/>
    <m/>
  </r>
  <r>
    <s v="2881570"/>
    <s v="Drape Craniotomy Sterile      "/>
    <s v="77x134x128in"/>
    <s v="7/Ca    "/>
    <s v="ALLEG"/>
    <s v="9450"/>
    <n v="1"/>
    <n v="1"/>
    <n v="0"/>
    <n v="0"/>
    <n v="1"/>
    <n v="0"/>
    <x v="6"/>
    <m/>
  </r>
  <r>
    <s v="1118289"/>
    <s v="Plate Adjusting Feed Through  "/>
    <s v="1.5&quot;        "/>
    <s v="Ea      "/>
    <s v="MIDMAK"/>
    <s v="016-1138-00-312"/>
    <n v="1"/>
    <n v="2"/>
    <n v="0"/>
    <n v="0"/>
    <n v="0"/>
    <n v="1"/>
    <x v="6"/>
    <m/>
  </r>
  <r>
    <s v="6430500"/>
    <s v="Trocar 2/3mm Limited Release  "/>
    <s v="65mm Len    "/>
    <s v="6/Bx    "/>
    <s v="ETHICO"/>
    <s v="23NBS"/>
    <n v="1"/>
    <n v="2"/>
    <n v="0"/>
    <n v="0"/>
    <n v="1"/>
    <n v="0"/>
    <x v="6"/>
    <m/>
  </r>
  <r>
    <s v="6133311"/>
    <s v="Stockinette Sgl Cotton        "/>
    <s v="4x48        "/>
    <s v="36/Ca   "/>
    <s v="ALBWAL"/>
    <s v="7644"/>
    <n v="1"/>
    <n v="1"/>
    <n v="0"/>
    <n v="1"/>
    <n v="0"/>
    <n v="0"/>
    <x v="7"/>
    <m/>
  </r>
  <r>
    <s v="5205034"/>
    <s v="Suretrace ECG Electrode       "/>
    <s v="            "/>
    <s v="30/Bx   "/>
    <s v="CONMD"/>
    <s v="1800-003"/>
    <n v="1"/>
    <n v="25"/>
    <n v="0"/>
    <n v="1"/>
    <n v="0"/>
    <n v="0"/>
    <x v="8"/>
    <m/>
  </r>
  <r>
    <s v="1116248"/>
    <s v="Cannula RF Curved Sharp Marker"/>
    <s v="20Gx100mm   "/>
    <s v="10/Ca   "/>
    <s v="HALYAR"/>
    <s v="PMF20-100-10CS"/>
    <n v="1"/>
    <n v="3"/>
    <n v="0"/>
    <n v="1"/>
    <n v="0"/>
    <n v="0"/>
    <x v="7"/>
    <m/>
  </r>
  <r>
    <s v="8120673"/>
    <s v="Safeview Lenses               "/>
    <s v="            "/>
    <s v="10x25/Ca"/>
    <s v="HALYAR"/>
    <s v="SV250L"/>
    <n v="1"/>
    <n v="1"/>
    <n v="0"/>
    <n v="1"/>
    <n v="0"/>
    <n v="0"/>
    <x v="7"/>
    <m/>
  </r>
  <r>
    <s v="6549059"/>
    <s v="Suture Ethilon BV130-3        "/>
    <s v="10/0        "/>
    <s v="12/Bx   "/>
    <s v="ETHICO"/>
    <s v="2820G"/>
    <n v="1"/>
    <n v="1"/>
    <n v="0"/>
    <n v="0"/>
    <n v="1"/>
    <n v="0"/>
    <x v="6"/>
    <m/>
  </r>
  <r>
    <s v="1169775"/>
    <s v="Blade E-Z Clean Electrode     "/>
    <s v="6.5&quot;        "/>
    <s v="12/Bx   "/>
    <s v="ETHICO"/>
    <s v="0014"/>
    <n v="1"/>
    <n v="1"/>
    <n v="0"/>
    <n v="0"/>
    <n v="0"/>
    <n v="1"/>
    <x v="6"/>
    <m/>
  </r>
  <r>
    <s v="3950103"/>
    <s v="Zyrtec-D Tablet               "/>
    <s v="120mg/2880mg"/>
    <s v="24/Pk   "/>
    <s v="WARNLB"/>
    <s v="302042400"/>
    <n v="1"/>
    <n v="2"/>
    <n v="0"/>
    <n v="1"/>
    <n v="0"/>
    <n v="0"/>
    <x v="7"/>
    <m/>
  </r>
  <r>
    <s v="3728014"/>
    <s v="Stat Arm Sling W/Pad          "/>
    <s v="Medium      "/>
    <s v="Ea      "/>
    <s v="DEROYA"/>
    <s v="8066-23"/>
    <n v="1"/>
    <n v="4"/>
    <n v="0"/>
    <n v="1"/>
    <n v="0"/>
    <n v="0"/>
    <x v="7"/>
    <m/>
  </r>
  <r>
    <s v="4999225"/>
    <s v="Tube Tracheal Oral RAE w/Cuff "/>
    <s v="5.0mm       "/>
    <s v="10/Bx   "/>
    <s v="KENDAL"/>
    <s v="76251"/>
    <n v="1"/>
    <n v="1"/>
    <n v="0"/>
    <n v="1"/>
    <n v="0"/>
    <n v="0"/>
    <x v="7"/>
    <m/>
  </r>
  <r>
    <s v="7772346"/>
    <s v="Ster-Drape Surgical Drape     "/>
    <s v="#1016       "/>
    <s v="10/Bx   "/>
    <s v="3MMED"/>
    <s v="1016"/>
    <n v="1"/>
    <n v="1"/>
    <n v="0"/>
    <n v="1"/>
    <n v="0"/>
    <n v="0"/>
    <x v="8"/>
    <m/>
  </r>
  <r>
    <s v="5824343"/>
    <s v="Coveralls Open Cuff &amp; Ankl Blu"/>
    <s v="2XL         "/>
    <s v="24/Ca   "/>
    <s v="ALLEG"/>
    <s v="1202CV"/>
    <n v="1"/>
    <n v="5"/>
    <n v="1"/>
    <n v="0"/>
    <n v="0"/>
    <n v="0"/>
    <x v="8"/>
    <m/>
  </r>
  <r>
    <s v="6940009"/>
    <s v="Magellan Safety Ndl/Syr 3mL   "/>
    <s v="21X1        "/>
    <s v="50/Bx   "/>
    <s v="CARDKN"/>
    <s v="8881833110"/>
    <n v="1"/>
    <n v="4"/>
    <n v="0"/>
    <n v="1"/>
    <n v="0"/>
    <n v="0"/>
    <x v="7"/>
    <m/>
  </r>
  <r>
    <s v="1145577"/>
    <s v="Suture Vicryl Und Br CT-1     "/>
    <s v="2-0 18&quot;     "/>
    <s v="12/Bx   "/>
    <s v="ETHICO"/>
    <s v="VCP839D"/>
    <n v="1"/>
    <n v="1"/>
    <n v="0"/>
    <n v="1"/>
    <n v="0"/>
    <n v="0"/>
    <x v="7"/>
    <m/>
  </r>
  <r>
    <s v="1813909"/>
    <s v="Kimguard Csr Wrap H-Duty      "/>
    <s v="1Step       "/>
    <s v="48/Ca   "/>
    <s v="HALYAR"/>
    <s v="62145"/>
    <n v="1"/>
    <n v="1"/>
    <n v="0"/>
    <n v="1"/>
    <n v="0"/>
    <n v="0"/>
    <x v="8"/>
    <m/>
  </r>
  <r>
    <s v="2882326"/>
    <s v="Canister Suction W/Valve      "/>
    <s v="3000CC      "/>
    <s v="Ea      "/>
    <s v="ALLEG"/>
    <s v="65652-531"/>
    <n v="1"/>
    <n v="3"/>
    <n v="0"/>
    <n v="1"/>
    <n v="0"/>
    <n v="0"/>
    <x v="7"/>
    <m/>
  </r>
  <r>
    <s v="7172517"/>
    <s v="Nasal Splints 1500 Series     "/>
    <s v="Large       "/>
    <s v="5/Bx    "/>
    <s v="MICRMD"/>
    <s v="10-1500-05KL"/>
    <n v="1"/>
    <n v="1"/>
    <n v="0"/>
    <n v="1"/>
    <n v="0"/>
    <n v="0"/>
    <x v="7"/>
    <m/>
  </r>
  <r>
    <s v="3282166"/>
    <s v="Paper Rolls For Pacs          "/>
    <s v="Systems     "/>
    <s v="10Rl/Ca "/>
    <s v="MDTBIO"/>
    <s v="61301601272"/>
    <n v="1"/>
    <n v="1"/>
    <n v="0"/>
    <n v="0"/>
    <n v="1"/>
    <n v="0"/>
    <x v="6"/>
    <m/>
  </r>
  <r>
    <s v="5820193"/>
    <s v="Arm Board Pad                 "/>
    <s v="20X8X2      "/>
    <s v="24/Ca   "/>
    <s v="MEDLIN"/>
    <s v="NON081343"/>
    <n v="1"/>
    <n v="1"/>
    <n v="0"/>
    <n v="1"/>
    <n v="0"/>
    <n v="0"/>
    <x v="7"/>
    <m/>
  </r>
  <r>
    <s v="1222395"/>
    <s v="Trocar EndoXcel Bldls Stab Slv"/>
    <s v="11x100mm    "/>
    <s v="6/Bx    "/>
    <s v="ETHICO"/>
    <s v="B11LT"/>
    <n v="1"/>
    <n v="2"/>
    <n v="1"/>
    <n v="0"/>
    <n v="0"/>
    <n v="0"/>
    <x v="8"/>
    <m/>
  </r>
  <r>
    <s v="9049464"/>
    <s v="Bags Gallon Ziploc            "/>
    <s v="            "/>
    <s v="250/Bx  "/>
    <s v="ODEPOT"/>
    <s v="507271"/>
    <n v="1"/>
    <n v="2"/>
    <n v="0"/>
    <n v="0"/>
    <n v="0"/>
    <n v="1"/>
    <x v="9"/>
    <m/>
  </r>
  <r>
    <s v="1161867"/>
    <s v="Electrode Resuscitation 1Step "/>
    <s v="Peds        "/>
    <s v="Ea      "/>
    <s v="ZOLL"/>
    <s v="8900-0218-40"/>
    <n v="1"/>
    <n v="3"/>
    <n v="0"/>
    <n v="0"/>
    <n v="1"/>
    <n v="0"/>
    <x v="6"/>
    <m/>
  </r>
  <r>
    <s v="2881624"/>
    <s v="Bandage Self Close Elast LF St"/>
    <s v="4&quot;x5.8yd    "/>
    <s v="36/Ca   "/>
    <s v="ALLEG"/>
    <s v="23593-14LF"/>
    <n v="1"/>
    <n v="1"/>
    <n v="0"/>
    <n v="1"/>
    <n v="0"/>
    <n v="0"/>
    <x v="8"/>
    <m/>
  </r>
  <r>
    <s v="1262764"/>
    <s v="Drape ClearView               "/>
    <s v="12x18       "/>
    <s v="10/Bx   "/>
    <s v="WELMED"/>
    <s v="1501-1000"/>
    <n v="1"/>
    <n v="2"/>
    <n v="1"/>
    <n v="0"/>
    <n v="0"/>
    <n v="0"/>
    <x v="7"/>
    <m/>
  </r>
  <r>
    <s v="5551279"/>
    <s v="Protectiv Plus IV Catheter    "/>
    <s v="16gX1.25&quot;   "/>
    <s v="Ea      "/>
    <s v="SIMPOR"/>
    <s v="3062"/>
    <n v="1"/>
    <n v="4"/>
    <n v="0"/>
    <n v="1"/>
    <n v="0"/>
    <n v="0"/>
    <x v="8"/>
    <m/>
  </r>
  <r>
    <s v="6980079"/>
    <s v="Tube Microlaryngeal Tracheal  "/>
    <s v="6.0mm       "/>
    <s v="Ea      "/>
    <s v="KENDAL"/>
    <s v="86389"/>
    <n v="1"/>
    <n v="10"/>
    <n v="0"/>
    <n v="1"/>
    <n v="0"/>
    <n v="0"/>
    <x v="7"/>
    <m/>
  </r>
  <r>
    <s v="6542895"/>
    <s v="Suture Ethilon Nyl Mono Clr P3"/>
    <s v="4-0 18&quot;     "/>
    <s v="12/Bx   "/>
    <s v="ETHICO"/>
    <s v="691G"/>
    <n v="1"/>
    <n v="1"/>
    <n v="0"/>
    <n v="1"/>
    <n v="0"/>
    <n v="0"/>
    <x v="7"/>
    <m/>
  </r>
  <r>
    <s v="1311043"/>
    <s v="Cannula ETCO2 14' Male        "/>
    <s v="Adult       "/>
    <s v="25/Ca   "/>
    <s v="VYAIRE"/>
    <s v="2812M14-25"/>
    <n v="1"/>
    <n v="8"/>
    <n v="1"/>
    <n v="0"/>
    <n v="0"/>
    <n v="0"/>
    <x v="8"/>
    <m/>
  </r>
  <r>
    <s v="1315810"/>
    <s v="Syringe ABG Aspirator AirLife "/>
    <s v="3mL         "/>
    <s v="100/Bx  "/>
    <s v="VYAIRE"/>
    <s v="603EU"/>
    <n v="1"/>
    <n v="4"/>
    <n v="0"/>
    <n v="0"/>
    <n v="1"/>
    <n v="0"/>
    <x v="6"/>
    <m/>
  </r>
  <r>
    <s v="9870340"/>
    <s v="Catheter 14gx5-1/4&quot;           "/>
    <s v="Angiocath IV"/>
    <s v="10/Bx   "/>
    <s v="BD"/>
    <s v="382269"/>
    <n v="1"/>
    <n v="1"/>
    <n v="0"/>
    <n v="1"/>
    <n v="0"/>
    <n v="0"/>
    <x v="7"/>
    <m/>
  </r>
  <r>
    <s v="1189459"/>
    <s v="WaterBoom Floor Suction Strip "/>
    <s v="w/12' Tubing"/>
    <s v="10/Ca   "/>
    <s v="OXBORO"/>
    <s v="94010"/>
    <n v="1"/>
    <n v="1"/>
    <n v="0"/>
    <n v="0"/>
    <n v="0"/>
    <n v="1"/>
    <x v="6"/>
    <m/>
  </r>
  <r>
    <s v="6155626"/>
    <s v="Cath Red Rubber               "/>
    <s v="8FR         "/>
    <s v="12/CA   "/>
    <s v="BARDBI"/>
    <s v="277708"/>
    <n v="1"/>
    <n v="1"/>
    <n v="0"/>
    <n v="0"/>
    <n v="1"/>
    <n v="0"/>
    <x v="6"/>
    <m/>
  </r>
  <r>
    <s v="1026751"/>
    <s v="Mask Face Flex Adult          "/>
    <s v="XL          "/>
    <s v="20/Ca   "/>
    <s v="VYAIRE"/>
    <s v="6860"/>
    <n v="1"/>
    <n v="1"/>
    <n v="0"/>
    <n v="1"/>
    <n v="0"/>
    <n v="0"/>
    <x v="7"/>
    <m/>
  </r>
  <r>
    <s v="1249336"/>
    <s v="Bracelet ID Yllw Adlt/Ped     "/>
    <s v="5-6 Line    "/>
    <s v="250/Bx  "/>
    <s v="PREDYN"/>
    <s v="624-14-PDJ"/>
    <n v="1"/>
    <n v="1"/>
    <n v="0"/>
    <n v="0"/>
    <n v="1"/>
    <n v="0"/>
    <x v="6"/>
    <m/>
  </r>
  <r>
    <s v="9004074"/>
    <s v="One Step hCG Urine Cass Test  "/>
    <s v="Kit         "/>
    <s v="100/Bx  "/>
    <s v="ALENOR"/>
    <s v="4581005009"/>
    <n v="1"/>
    <n v="1"/>
    <n v="0"/>
    <n v="1"/>
    <n v="0"/>
    <n v="0"/>
    <x v="8"/>
    <m/>
  </r>
  <r>
    <s v="5823723"/>
    <s v="Skin Marking Pen Nonsterl     "/>
    <s v="NONSTERILE  "/>
    <s v="100/Ca  "/>
    <s v="ALLEG"/>
    <s v="PP-100"/>
    <n v="1"/>
    <n v="1"/>
    <n v="0"/>
    <n v="1"/>
    <n v="0"/>
    <n v="0"/>
    <x v="7"/>
    <m/>
  </r>
  <r>
    <s v="2430065"/>
    <s v="Detergent Instra-Clean Hemolyt"/>
    <s v="1Gal        "/>
    <s v="Ea      "/>
    <s v="CARCOR"/>
    <s v="25129"/>
    <n v="1"/>
    <n v="8"/>
    <n v="0"/>
    <n v="1"/>
    <n v="0"/>
    <n v="0"/>
    <x v="8"/>
    <m/>
  </r>
  <r>
    <s v="1166209"/>
    <s v="Dispenser Wall f/Emesis Bag   "/>
    <s v="Hanging     "/>
    <s v="Ea      "/>
    <s v="MEDGEN"/>
    <s v="3933D"/>
    <n v="1"/>
    <n v="1"/>
    <n v="0"/>
    <n v="0"/>
    <n v="1"/>
    <n v="0"/>
    <x v="6"/>
    <m/>
  </r>
  <r>
    <s v="7150186"/>
    <s v="Supporter Sports Athletic     "/>
    <s v="White/Large "/>
    <s v="Ea      "/>
    <s v="FLAORT"/>
    <s v="67-1006"/>
    <n v="1"/>
    <n v="2"/>
    <n v="0"/>
    <n v="1"/>
    <n v="0"/>
    <n v="0"/>
    <x v="7"/>
    <m/>
  </r>
  <r>
    <s v="1305008"/>
    <s v="Drape Extremity 89&quot;x128&quot;      "/>
    <s v="Sterile     "/>
    <s v="12/Ca   "/>
    <s v="MEDLIN"/>
    <s v="DYNJP8002"/>
    <n v="1"/>
    <n v="2"/>
    <n v="0"/>
    <n v="1"/>
    <n v="0"/>
    <n v="0"/>
    <x v="6"/>
    <m/>
  </r>
  <r>
    <s v="1539626"/>
    <s v="Sod Chlor 0.9% Irrig Bag      "/>
    <s v="3000ml/Bg   "/>
    <s v="Ea      "/>
    <s v="TRAVOL"/>
    <s v="2B7127"/>
    <n v="1"/>
    <n v="28"/>
    <n v="0"/>
    <n v="1"/>
    <n v="0"/>
    <n v="0"/>
    <x v="8"/>
    <m/>
  </r>
  <r>
    <s v="6662481"/>
    <s v="Immobilizer Wh/Gr Shoulder    "/>
    <s v="Large 32-36&quot;"/>
    <s v="1/Ea    "/>
    <s v="SMTNEP"/>
    <s v="79-84047"/>
    <n v="1"/>
    <n v="2"/>
    <n v="0"/>
    <n v="1"/>
    <n v="0"/>
    <n v="0"/>
    <x v="7"/>
    <m/>
  </r>
  <r>
    <s v="8570670"/>
    <s v="Berman Airway 70mm            "/>
    <s v="Sz 2        "/>
    <s v="Ea      "/>
    <s v="SUNMD"/>
    <s v="1-1506-70"/>
    <n v="1"/>
    <n v="10"/>
    <n v="0"/>
    <n v="1"/>
    <n v="0"/>
    <n v="0"/>
    <x v="8"/>
    <m/>
  </r>
  <r>
    <s v="1174829"/>
    <s v="Cap Nebulizer f/CM0010        "/>
    <s v="1000mL      "/>
    <s v="24/Ca   "/>
    <s v="VYAIRE"/>
    <s v="CC10"/>
    <n v="1"/>
    <n v="1"/>
    <n v="0"/>
    <n v="1"/>
    <n v="0"/>
    <n v="0"/>
    <x v="7"/>
    <m/>
  </r>
  <r>
    <s v="6545562"/>
    <s v="Suture Silk Black FS          "/>
    <s v="2-0 18&quot;     "/>
    <s v="12/Bx   "/>
    <s v="ETHICO"/>
    <s v="685G"/>
    <n v="1"/>
    <n v="2"/>
    <n v="0"/>
    <n v="1"/>
    <n v="0"/>
    <n v="0"/>
    <x v="8"/>
    <m/>
  </r>
  <r>
    <s v="8852450"/>
    <s v="Labels Fentanyl Blue          "/>
    <s v="1-1/2x1/2W  "/>
    <s v="333/Rl  "/>
    <s v="TIMED"/>
    <s v="AN-7"/>
    <n v="1"/>
    <n v="20"/>
    <n v="0"/>
    <n v="1"/>
    <n v="0"/>
    <n v="0"/>
    <x v="8"/>
    <m/>
  </r>
  <r>
    <s v="1175223"/>
    <s v="Drain Wound 7fr 3/32 End Prfr "/>
    <s v="w/o Trocar  "/>
    <s v="10/Ca   "/>
    <s v="OXBORO"/>
    <s v="370020"/>
    <n v="1"/>
    <n v="1"/>
    <n v="0"/>
    <n v="0"/>
    <n v="0"/>
    <n v="1"/>
    <x v="6"/>
    <m/>
  </r>
  <r>
    <s v="1275590"/>
    <s v="Glove Surgical Ortho Latex    "/>
    <s v="Size 8      "/>
    <s v="320/Ca  "/>
    <s v="ALLEG"/>
    <s v="2D72LT80"/>
    <n v="1"/>
    <n v="1"/>
    <n v="0"/>
    <n v="1"/>
    <n v="0"/>
    <n v="0"/>
    <x v="7"/>
    <m/>
  </r>
  <r>
    <s v="6543864"/>
    <s v="Suture Surg Gut Mono Bge P3   "/>
    <s v="5-0 18&quot;     "/>
    <s v="12/Bx   "/>
    <s v="ETHICO"/>
    <s v="686G"/>
    <n v="1"/>
    <n v="1"/>
    <n v="0"/>
    <n v="1"/>
    <n v="0"/>
    <n v="0"/>
    <x v="8"/>
    <m/>
  </r>
  <r>
    <s v="1023592"/>
    <s v="Wrap Kimguard 1-step          "/>
    <s v="36x36       "/>
    <s v="72/Ca   "/>
    <s v="HALYAR"/>
    <s v="62236"/>
    <n v="1"/>
    <n v="8"/>
    <n v="0"/>
    <n v="1"/>
    <n v="0"/>
    <n v="0"/>
    <x v="8"/>
    <m/>
  </r>
  <r>
    <s v="1082673"/>
    <s v="Surgical Eye Spears 6/Pk      "/>
    <s v="25Pk/Bx     "/>
    <s v="2Bx/Ca  "/>
    <s v="DEROYA"/>
    <s v="30-049-6"/>
    <n v="1"/>
    <n v="1"/>
    <n v="0"/>
    <n v="1"/>
    <n v="0"/>
    <n v="0"/>
    <x v="7"/>
    <m/>
  </r>
  <r>
    <s v="6662480"/>
    <s v="Immobilizer Wh/Gr Shoulder    "/>
    <s v="Med 28-32&quot;  "/>
    <s v="1/Ea    "/>
    <s v="SMTNEP"/>
    <s v="79-84045"/>
    <n v="1"/>
    <n v="2"/>
    <n v="0"/>
    <n v="1"/>
    <n v="0"/>
    <n v="0"/>
    <x v="7"/>
    <m/>
  </r>
  <r>
    <s v="1174081"/>
    <s v="Sirus Gown Reinf Poly Imprv   "/>
    <s v="XL/X-Long   "/>
    <s v="20/Ca   "/>
    <s v="MEDLIN"/>
    <s v="DYNJP2228S"/>
    <n v="1"/>
    <n v="1"/>
    <n v="0"/>
    <n v="0"/>
    <n v="0"/>
    <n v="1"/>
    <x v="6"/>
    <m/>
  </r>
  <r>
    <s v="1160385"/>
    <s v="IV Ext Set Safeline 35&quot;       "/>
    <s v="Long        "/>
    <s v="50/Ca   "/>
    <s v="MCGAW"/>
    <s v="NF1370"/>
    <n v="1"/>
    <n v="2"/>
    <n v="1"/>
    <n v="0"/>
    <n v="0"/>
    <n v="0"/>
    <x v="0"/>
    <m/>
  </r>
  <r>
    <s v="1163560"/>
    <s v="Aquacel Surgic Cover Dressing "/>
    <s v="3.5x6 w/Ag  "/>
    <s v="10/Bx   "/>
    <s v="BRISTL"/>
    <s v="412010"/>
    <n v="1"/>
    <n v="1"/>
    <n v="0"/>
    <n v="0"/>
    <n v="1"/>
    <n v="0"/>
    <x v="6"/>
    <m/>
  </r>
  <r>
    <s v="7469271"/>
    <s v="Trach Tube Oral Uncuffed      "/>
    <s v="5.0         "/>
    <s v="10/Bx   "/>
    <s v="KENDAL"/>
    <s v="86267"/>
    <n v="1"/>
    <n v="1"/>
    <n v="0"/>
    <n v="1"/>
    <n v="0"/>
    <n v="0"/>
    <x v="7"/>
    <m/>
  </r>
  <r>
    <s v="4635068"/>
    <s v="Stocking Knee High Rg Xxl     "/>
    <s v="            "/>
    <s v="10/BX   "/>
    <s v="CARLO"/>
    <s v="551"/>
    <n v="1"/>
    <n v="1"/>
    <n v="0"/>
    <n v="1"/>
    <n v="0"/>
    <n v="0"/>
    <x v="7"/>
    <m/>
  </r>
  <r>
    <s v="5550761"/>
    <s v="Biogel PI Indicator Underglove"/>
    <s v="Size 7.5    "/>
    <s v="50/Bx   "/>
    <s v="ABCO"/>
    <s v="41675"/>
    <n v="1"/>
    <n v="1"/>
    <n v="0"/>
    <n v="1"/>
    <n v="0"/>
    <n v="0"/>
    <x v="7"/>
    <m/>
  </r>
  <r>
    <s v="6430654"/>
    <s v="Surgical Leggins              "/>
    <s v="            "/>
    <s v="26Pr/Ca "/>
    <s v="HALYAR"/>
    <s v="89408"/>
    <n v="1"/>
    <n v="1"/>
    <n v="0"/>
    <n v="1"/>
    <n v="0"/>
    <n v="0"/>
    <x v="7"/>
    <m/>
  </r>
  <r>
    <s v="5551761"/>
    <s v="Suture Surg Gut Mono Bge G1   "/>
    <s v="6-0 18&quot;     "/>
    <s v="12/Bx   "/>
    <s v="ETHICO"/>
    <s v="770G"/>
    <n v="1"/>
    <n v="6"/>
    <n v="0"/>
    <n v="1"/>
    <n v="0"/>
    <n v="0"/>
    <x v="8"/>
    <m/>
  </r>
  <r>
    <s v="9875912"/>
    <s v="Needle Disposable             "/>
    <s v="18gx1-1/2&quot;  "/>
    <s v="100/Bx  "/>
    <s v="BD"/>
    <s v="305196"/>
    <n v="1"/>
    <n v="1"/>
    <n v="0"/>
    <n v="1"/>
    <n v="0"/>
    <n v="0"/>
    <x v="8"/>
    <m/>
  </r>
  <r>
    <s v="4998368"/>
    <s v="Emerg Cricothyrotomy Kit      "/>
    <s v="            "/>
    <s v="Ea      "/>
    <s v="SIMPOR"/>
    <s v="100/465/060CZ"/>
    <n v="1"/>
    <n v="7"/>
    <n v="0"/>
    <n v="0"/>
    <n v="0"/>
    <n v="1"/>
    <x v="6"/>
    <m/>
  </r>
  <r>
    <s v="5670091"/>
    <s v="OneTouch Ultra Blue Strip     "/>
    <s v="            "/>
    <s v="50/Bx   "/>
    <s v="LIFESC"/>
    <s v="02289603"/>
    <n v="1"/>
    <n v="1"/>
    <n v="0"/>
    <n v="1"/>
    <n v="0"/>
    <n v="0"/>
    <x v="8"/>
    <m/>
  </r>
  <r>
    <s v="1047095"/>
    <s v="Face Mask Fg Free L/F Tie     "/>
    <s v="Green       "/>
    <s v="300/Ca  "/>
    <s v="MEDLIN"/>
    <s v="NON27371A"/>
    <n v="1"/>
    <n v="1"/>
    <n v="0"/>
    <n v="1"/>
    <n v="0"/>
    <n v="0"/>
    <x v="7"/>
    <m/>
  </r>
  <r>
    <s v="1296466"/>
    <s v="Circuit Anes Ped 1L Bag       "/>
    <s v="108&quot;        "/>
    <s v="20/Ca   "/>
    <s v="VYAIRE"/>
    <s v="B1513XXX"/>
    <n v="1"/>
    <n v="1"/>
    <n v="1"/>
    <n v="0"/>
    <n v="0"/>
    <n v="0"/>
    <x v="8"/>
    <m/>
  </r>
  <r>
    <s v="9002294"/>
    <s v="Envelope Sterilization        "/>
    <s v="Record      "/>
    <s v="500/Ca  "/>
    <s v="3MMED"/>
    <s v="1254E-A"/>
    <n v="1"/>
    <n v="1"/>
    <n v="0"/>
    <n v="0"/>
    <n v="1"/>
    <n v="0"/>
    <x v="6"/>
    <m/>
  </r>
  <r>
    <s v="1043789"/>
    <s v="Clotest Positive Control      "/>
    <s v="Tablets     "/>
    <s v="50/Bt   "/>
    <s v="HALYAR"/>
    <s v="60407"/>
    <n v="1"/>
    <n v="1"/>
    <n v="0"/>
    <n v="1"/>
    <n v="0"/>
    <n v="0"/>
    <x v="7"/>
    <m/>
  </r>
  <r>
    <s v="1855365"/>
    <s v="Epidural Cath Perifix 20g     "/>
    <s v="100cm       "/>
    <s v="25/Ca   "/>
    <s v="MCGAW"/>
    <s v="333540"/>
    <n v="1"/>
    <n v="1"/>
    <n v="1"/>
    <n v="0"/>
    <n v="0"/>
    <n v="0"/>
    <x v="7"/>
    <m/>
  </r>
  <r>
    <s v="1212660"/>
    <s v="Tubing Insufflation w/Adapter "/>
    <s v="            "/>
    <s v="20/Ca   "/>
    <s v="DEROYA"/>
    <s v="28-0212"/>
    <n v="1"/>
    <n v="1"/>
    <n v="0"/>
    <n v="0"/>
    <n v="0"/>
    <n v="1"/>
    <x v="6"/>
    <m/>
  </r>
  <r>
    <s v="5550197"/>
    <s v="2-0 27in Coated Vicryl Plus   "/>
    <s v="Und Brd CT-1"/>
    <s v="36/Bx   "/>
    <s v="ETHICO"/>
    <s v="VCP259H"/>
    <n v="1"/>
    <n v="1"/>
    <n v="0"/>
    <n v="0"/>
    <n v="0"/>
    <n v="1"/>
    <x v="6"/>
    <m/>
  </r>
  <r>
    <s v="8310172"/>
    <s v="Cable Reusable f/Split Pads   "/>
    <s v="10'         "/>
    <s v="Ea      "/>
    <s v="MEDLIN"/>
    <s v="21174"/>
    <n v="1"/>
    <n v="1"/>
    <n v="0"/>
    <n v="0"/>
    <n v="0"/>
    <n v="1"/>
    <x v="6"/>
    <m/>
  </r>
  <r>
    <s v="1293324"/>
    <s v="Blade Miller Lryngscpe #4     "/>
    <s v="Large       "/>
    <s v="20/Pk   "/>
    <s v="AMDIAG"/>
    <s v="4084D-20"/>
    <n v="1"/>
    <n v="2"/>
    <n v="0"/>
    <n v="0"/>
    <n v="1"/>
    <n v="0"/>
    <x v="6"/>
    <m/>
  </r>
  <r>
    <s v="6430499"/>
    <s v="Trocar Bladeless Obturator    "/>
    <s v="100cm Strl  "/>
    <s v="6/Bx    "/>
    <s v="ETHICO"/>
    <s v="2B5LT"/>
    <n v="1"/>
    <n v="2"/>
    <n v="0"/>
    <n v="1"/>
    <n v="0"/>
    <n v="0"/>
    <x v="8"/>
    <m/>
  </r>
  <r>
    <s v="1192209"/>
    <s v="Padding Sof-Rol Sterile       "/>
    <s v="6x4 yds     "/>
    <s v="20/Ca   "/>
    <s v="SMINEP"/>
    <s v="9036S"/>
    <n v="1"/>
    <n v="1"/>
    <n v="0"/>
    <n v="0"/>
    <n v="1"/>
    <n v="0"/>
    <x v="6"/>
    <m/>
  </r>
  <r>
    <s v="6541280"/>
    <s v="Suture Prolene TG140-8        "/>
    <s v="9/0         "/>
    <s v="12/Bx   "/>
    <s v="ETHICO"/>
    <s v="1754G"/>
    <n v="1"/>
    <n v="2"/>
    <n v="1"/>
    <n v="0"/>
    <n v="0"/>
    <n v="0"/>
    <x v="8"/>
    <m/>
  </r>
  <r>
    <s v="1157523"/>
    <s v="Electrode Blade Edge Ctd      "/>
    <s v="2.75&quot;       "/>
    <s v="25/Ca   "/>
    <s v="KENDAL"/>
    <s v="E1455B"/>
    <n v="1"/>
    <n v="1"/>
    <n v="0"/>
    <n v="0"/>
    <n v="1"/>
    <n v="0"/>
    <x v="6"/>
    <m/>
  </r>
  <r>
    <s v="6543530"/>
    <s v="Suture Vicryl Undyed CT-1     "/>
    <s v="0 27&quot;       "/>
    <s v="36/Bx   "/>
    <s v="ETHICO"/>
    <s v="J260H"/>
    <n v="1"/>
    <n v="1"/>
    <n v="0"/>
    <n v="1"/>
    <n v="0"/>
    <n v="0"/>
    <x v="7"/>
    <m/>
  </r>
  <r>
    <s v="1167476"/>
    <s v="Medisorb Prepacked Cartridge  "/>
    <s v="SodaLime    "/>
    <s v="12/Pk   "/>
    <s v="VYAIRE"/>
    <s v="427000100"/>
    <n v="1"/>
    <n v="1"/>
    <n v="0"/>
    <n v="1"/>
    <n v="0"/>
    <n v="0"/>
    <x v="7"/>
    <m/>
  </r>
  <r>
    <s v="1314923"/>
    <s v="Tray Pain F/THSC Rockwall     "/>
    <s v="Custom      "/>
    <s v="10/Ca   "/>
    <s v="MEDLIN"/>
    <s v="DYNJRA1118"/>
    <n v="1"/>
    <n v="1"/>
    <n v="1"/>
    <n v="0"/>
    <n v="0"/>
    <n v="0"/>
    <x v="8"/>
    <m/>
  </r>
  <r>
    <s v="1304981"/>
    <s v="Drape Cover C-Arm Sterile     "/>
    <s v="41&quot;x74&quot;     "/>
    <s v="20/Ca   "/>
    <s v="MEDLIN"/>
    <s v="DYNJE4400"/>
    <n v="1"/>
    <n v="1"/>
    <n v="0"/>
    <n v="1"/>
    <n v="0"/>
    <n v="0"/>
    <x v="7"/>
    <m/>
  </r>
  <r>
    <s v="2882178"/>
    <s v="Drape Universal Spine Sterile "/>
    <s v="112x135x99in"/>
    <s v="7/Ca    "/>
    <s v="ALLEG"/>
    <s v="29418"/>
    <n v="1"/>
    <n v="1"/>
    <n v="0"/>
    <n v="1"/>
    <n v="0"/>
    <n v="0"/>
    <x v="7"/>
    <m/>
  </r>
  <r>
    <s v="5550204"/>
    <s v="Surgicel Absorb Hemostat 4&quot;x8&quot;"/>
    <s v="4&quot;x8&quot;       "/>
    <s v="12/Bx   "/>
    <s v="ETHICO"/>
    <s v="1952"/>
    <n v="1"/>
    <n v="1"/>
    <n v="0"/>
    <n v="1"/>
    <n v="0"/>
    <n v="0"/>
    <x v="7"/>
    <m/>
  </r>
  <r>
    <s v="1839392"/>
    <s v="Tube Endotrach Oral RAE       "/>
    <s v="5.5mm       "/>
    <s v="10/Bx   "/>
    <s v="KENDAL"/>
    <s v="86268"/>
    <n v="1"/>
    <n v="1"/>
    <n v="0"/>
    <n v="1"/>
    <n v="0"/>
    <n v="0"/>
    <x v="7"/>
    <m/>
  </r>
  <r>
    <s v="1212288"/>
    <s v="Circuit Anesth Gas Smpl Adult "/>
    <s v="72&quot;LF       "/>
    <s v="20/Ca   "/>
    <s v="MEDLIN"/>
    <s v="DYNJAAF6400"/>
    <n v="1"/>
    <n v="1"/>
    <n v="1"/>
    <n v="0"/>
    <n v="0"/>
    <n v="0"/>
    <x v="8"/>
    <m/>
  </r>
  <r>
    <s v="8570752"/>
    <s v="Airway Guedel Sunsoft 90mm    "/>
    <s v="Sz 4 Yellow "/>
    <s v="10/Pk   "/>
    <s v="SUNMD"/>
    <s v="1-1504-90"/>
    <n v="1"/>
    <n v="2"/>
    <n v="0"/>
    <n v="1"/>
    <n v="0"/>
    <n v="0"/>
    <x v="7"/>
    <m/>
  </r>
  <r>
    <s v="8300001"/>
    <s v="Liner Trash 38x58 Black 1.5mL "/>
    <s v="60 Gallon   "/>
    <s v="100/Ca  "/>
    <s v="HERBAG"/>
    <s v="X7658AK"/>
    <n v="1"/>
    <n v="2"/>
    <n v="0"/>
    <n v="1"/>
    <n v="0"/>
    <n v="0"/>
    <x v="8"/>
    <m/>
  </r>
  <r>
    <s v="6546258"/>
    <s v="Suture Silk Black             "/>
    <s v="2-0 12-18&quot;  "/>
    <s v="36/Bx   "/>
    <s v="ETHICO"/>
    <s v="A185H"/>
    <n v="1"/>
    <n v="2"/>
    <n v="0"/>
    <n v="1"/>
    <n v="0"/>
    <n v="0"/>
    <x v="8"/>
    <m/>
  </r>
  <r>
    <s v="1207749"/>
    <s v="Sklar Instrument Polish       "/>
    <s v="8oz         "/>
    <s v="1/Bt    "/>
    <s v="MISDFK"/>
    <s v="10-1927"/>
    <n v="1"/>
    <n v="1"/>
    <n v="0"/>
    <n v="0"/>
    <n v="0"/>
    <n v="1"/>
    <x v="6"/>
    <m/>
  </r>
  <r>
    <s v="6540495"/>
    <s v="Suture Surg Gut Mono Bge PS2  "/>
    <s v="4-0 18&quot;     "/>
    <s v="36/Bx   "/>
    <s v="ETHICO"/>
    <s v="1627H"/>
    <n v="1"/>
    <n v="1"/>
    <n v="0"/>
    <n v="0"/>
    <n v="0"/>
    <n v="1"/>
    <x v="6"/>
    <m/>
  </r>
  <r>
    <s v="1144180"/>
    <s v="Power Strip 4-Outlet Hospital "/>
    <s v="White       "/>
    <s v="Ea      "/>
    <s v="ODEPOT"/>
    <s v="147315"/>
    <n v="1"/>
    <n v="2"/>
    <n v="0"/>
    <n v="0"/>
    <n v="0"/>
    <n v="1"/>
    <x v="9"/>
    <m/>
  </r>
  <r>
    <s v="9870451"/>
    <s v="Airwy Guedel Disp W/Color Code"/>
    <s v="80MM        "/>
    <s v="10/Bx   "/>
    <s v="ALLEG"/>
    <s v="122780A"/>
    <n v="1"/>
    <n v="1"/>
    <n v="0"/>
    <n v="1"/>
    <n v="0"/>
    <n v="0"/>
    <x v="7"/>
    <m/>
  </r>
  <r>
    <s v="1175362"/>
    <s v="Water f/Nebulizer 500mL Bt    "/>
    <s v="            "/>
    <s v="18/Ca   "/>
    <s v="VYAIRE"/>
    <s v="CN0005"/>
    <n v="1"/>
    <n v="2"/>
    <n v="0"/>
    <n v="1"/>
    <n v="0"/>
    <n v="0"/>
    <x v="7"/>
    <m/>
  </r>
  <r>
    <s v="5825077"/>
    <s v="Gown Plastic Overhead Film Blu"/>
    <s v="Uni         "/>
    <s v="25/Bg   "/>
    <s v="ALLEG"/>
    <s v="5211PG"/>
    <n v="1"/>
    <n v="5"/>
    <n v="1"/>
    <n v="0"/>
    <n v="0"/>
    <n v="0"/>
    <x v="8"/>
    <m/>
  </r>
  <r>
    <s v="1761043"/>
    <s v="Visispear Eye Sponge          "/>
    <s v="            "/>
    <s v="100/Bx  "/>
    <s v="BEAVIS"/>
    <s v="581089"/>
    <n v="1"/>
    <n v="1"/>
    <n v="0"/>
    <n v="1"/>
    <n v="0"/>
    <n v="0"/>
    <x v="7"/>
    <m/>
  </r>
  <r>
    <s v="1249408"/>
    <s v="Cuff BP DinaClick Adult       "/>
    <s v="Long        "/>
    <s v="20/Bx   "/>
    <s v="MARQ"/>
    <s v="SFT-A2-2A-L"/>
    <n v="1"/>
    <n v="10"/>
    <n v="0"/>
    <n v="1"/>
    <n v="0"/>
    <n v="0"/>
    <x v="8"/>
    <m/>
  </r>
  <r>
    <s v="1108942"/>
    <s v="Cannula RF 21Gx100mm Strt     "/>
    <s v="            "/>
    <s v="10/Ca   "/>
    <s v="HALYAR"/>
    <s v="PMF21-100-5"/>
    <n v="1"/>
    <n v="3"/>
    <n v="1"/>
    <n v="0"/>
    <n v="0"/>
    <n v="0"/>
    <x v="8"/>
    <m/>
  </r>
  <r>
    <s v="1146549"/>
    <s v="Grounding Pad w/Cord          "/>
    <s v="            "/>
    <s v="Ea      "/>
    <s v="HALYAR"/>
    <s v="PMA-GP-BAY"/>
    <n v="1"/>
    <n v="14"/>
    <n v="0"/>
    <n v="1"/>
    <n v="0"/>
    <n v="0"/>
    <x v="8"/>
    <m/>
  </r>
  <r>
    <s v="6541447"/>
    <s v="Suture Vicryl Undyed X-1      "/>
    <s v="3-0 27&quot;     "/>
    <s v="36/Bx   "/>
    <s v="ETHICO"/>
    <s v="J458H"/>
    <n v="1"/>
    <n v="1"/>
    <n v="0"/>
    <n v="1"/>
    <n v="0"/>
    <n v="0"/>
    <x v="7"/>
    <m/>
  </r>
  <r>
    <s v="1213356"/>
    <s v="Tubing SCD Express Ambl Xtn LF"/>
    <s v="3' LF NS    "/>
    <s v="1/Pr    "/>
    <s v="CARDKN"/>
    <s v="9595"/>
    <n v="1"/>
    <n v="2"/>
    <n v="0"/>
    <n v="0"/>
    <n v="1"/>
    <n v="0"/>
    <x v="5"/>
    <m/>
  </r>
  <r>
    <s v="5558878"/>
    <s v="Splint Cast Specialist Plst   "/>
    <s v="X-Fast 3x15&quot;"/>
    <s v="50/Bx   "/>
    <s v="SMINEP"/>
    <s v="7390"/>
    <n v="1"/>
    <n v="10"/>
    <n v="0"/>
    <n v="1"/>
    <n v="0"/>
    <n v="0"/>
    <x v="8"/>
    <m/>
  </r>
  <r>
    <s v="6540143"/>
    <s v="Suture Vicryl Violet S-29     "/>
    <s v="6-0 18&quot;     "/>
    <s v="12/Bx   "/>
    <s v="ETHICO"/>
    <s v="J555G"/>
    <n v="1"/>
    <n v="1"/>
    <n v="0"/>
    <n v="1"/>
    <n v="0"/>
    <n v="0"/>
    <x v="7"/>
    <m/>
  </r>
  <r>
    <s v="1218718"/>
    <s v="Cup Med Plst Narrow Graduated "/>
    <s v="30mL Blue   "/>
    <s v="400/Pk  "/>
    <s v="HEALOG"/>
    <s v="5162"/>
    <n v="1"/>
    <n v="1"/>
    <n v="0"/>
    <n v="1"/>
    <n v="0"/>
    <n v="0"/>
    <x v="7"/>
    <m/>
  </r>
  <r>
    <s v="1160084"/>
    <s v="Rectal Light Handle w/Cord    "/>
    <s v="3'          "/>
    <s v="Ea      "/>
    <s v="WELCH"/>
    <s v="73211"/>
    <n v="1"/>
    <n v="1"/>
    <n v="0"/>
    <n v="1"/>
    <n v="0"/>
    <n v="0"/>
    <x v="7"/>
    <m/>
  </r>
  <r>
    <s v="2598074"/>
    <s v="Dry Skin Scrub Tray           "/>
    <s v="            "/>
    <s v="20/Ca   "/>
    <s v="CARDKN"/>
    <s v="41516"/>
    <n v="1"/>
    <n v="2"/>
    <n v="0"/>
    <n v="0"/>
    <n v="1"/>
    <n v="0"/>
    <x v="6"/>
    <m/>
  </r>
  <r>
    <s v="1278004"/>
    <s v="Catheter Kit Central Venous   "/>
    <s v="Safety      "/>
    <s v="5/Ca    "/>
    <s v="AROW"/>
    <s v="AK-15703-ACDC"/>
    <n v="1"/>
    <n v="1"/>
    <n v="0"/>
    <n v="0"/>
    <n v="1"/>
    <n v="0"/>
    <x v="6"/>
    <m/>
  </r>
  <r>
    <s v="1532525"/>
    <s v="Tru-Cut Biopsy Needle         "/>
    <s v="14gx6&quot;      "/>
    <s v="10/Bx   "/>
    <s v="BD"/>
    <s v="2N2704X"/>
    <n v="1"/>
    <n v="1"/>
    <n v="1"/>
    <n v="0"/>
    <n v="0"/>
    <n v="0"/>
    <x v="7"/>
    <m/>
  </r>
  <r>
    <s v="4497782"/>
    <s v="Bag Linen Blue                "/>
    <s v="40x46       "/>
    <s v="250/Ca  "/>
    <s v="MEDGEN"/>
    <s v="3056"/>
    <n v="1"/>
    <n v="1"/>
    <n v="0"/>
    <n v="1"/>
    <n v="0"/>
    <n v="0"/>
    <x v="7"/>
    <m/>
  </r>
  <r>
    <s v="9871004"/>
    <s v="Insyte Autoguard W/Wing       "/>
    <s v="20x1.16&quot;    "/>
    <s v="50/Bx   "/>
    <s v="BD"/>
    <s v="381534"/>
    <n v="1"/>
    <n v="2"/>
    <n v="0"/>
    <n v="1"/>
    <n v="0"/>
    <n v="0"/>
    <x v="8"/>
    <m/>
  </r>
  <r>
    <s v="1235602"/>
    <s v="Claritin-D Allergy Tablets    "/>
    <s v="5/120mg     "/>
    <s v="20/Bx   "/>
    <s v="CARDWH"/>
    <s v="3579893"/>
    <n v="1"/>
    <n v="1"/>
    <n v="0"/>
    <n v="1"/>
    <n v="0"/>
    <n v="0"/>
    <x v="7"/>
    <m/>
  </r>
  <r>
    <s v="6034524"/>
    <s v="Tube Oral Rae Cuffed 4.0      "/>
    <s v="            "/>
    <s v="10/Bx   "/>
    <s v="KENDAL"/>
    <s v="86209"/>
    <n v="1"/>
    <n v="1"/>
    <n v="0"/>
    <n v="1"/>
    <n v="0"/>
    <n v="0"/>
    <x v="7"/>
    <m/>
  </r>
  <r>
    <s v="1530359"/>
    <s v="Cannula ETCO2 Adult 7' O2, 2&quot; "/>
    <s v="Female      "/>
    <s v="10/Ca   "/>
    <s v="VYAIRE"/>
    <s v="2811F-10"/>
    <n v="1"/>
    <n v="7"/>
    <n v="0"/>
    <n v="1"/>
    <n v="0"/>
    <n v="0"/>
    <x v="8"/>
    <m/>
  </r>
  <r>
    <s v="8406504"/>
    <s v="V-loc 180 closure cl 12gs-21  "/>
    <s v="0           "/>
    <s v="12/Bx   "/>
    <s v="KENDAL"/>
    <s v="VLOCL0316"/>
    <n v="1"/>
    <n v="1"/>
    <n v="0"/>
    <n v="0"/>
    <n v="1"/>
    <n v="0"/>
    <x v="6"/>
    <m/>
  </r>
  <r>
    <s v="1157821"/>
    <s v="Neuro Patties Sterile         "/>
    <s v="1/2x3&quot;      "/>
    <s v="200/Bx  "/>
    <s v="FABCO"/>
    <s v="35501610"/>
    <n v="1"/>
    <n v="1"/>
    <n v="0"/>
    <n v="0"/>
    <n v="1"/>
    <n v="0"/>
    <x v="6"/>
    <m/>
  </r>
  <r>
    <s v="1139660"/>
    <s v="Wristband Pink Limb Alert     "/>
    <s v="            "/>
    <s v="500/Bx  "/>
    <s v="PREDYN"/>
    <s v="5065-12-PDM"/>
    <n v="1"/>
    <n v="1"/>
    <n v="0"/>
    <n v="0"/>
    <n v="1"/>
    <n v="0"/>
    <x v="6"/>
    <m/>
  </r>
  <r>
    <s v="4999228"/>
    <s v="Tube Tracheal Oral RAE w/Cuff "/>
    <s v="6.5mm       "/>
    <s v="10/Bx   "/>
    <s v="KENDAL"/>
    <s v="76265"/>
    <n v="1"/>
    <n v="1"/>
    <n v="0"/>
    <n v="1"/>
    <n v="0"/>
    <n v="0"/>
    <x v="8"/>
    <m/>
  </r>
  <r>
    <s v="1116620"/>
    <s v="Wound Drain Surgidyne 10F     "/>
    <s v="1/8&quot;        "/>
    <s v="10/Ca   "/>
    <s v="OXBORO"/>
    <s v="322227"/>
    <n v="1"/>
    <n v="1"/>
    <n v="0"/>
    <n v="0"/>
    <n v="1"/>
    <n v="0"/>
    <x v="6"/>
    <m/>
  </r>
  <r>
    <s v="6547257"/>
    <s v="Suture Ebnd Exc Poly Wht PS2  "/>
    <s v="4-0 18&quot;     "/>
    <s v="12/Bx   "/>
    <s v="ETHICO"/>
    <s v="X692G"/>
    <n v="1"/>
    <n v="1"/>
    <n v="0"/>
    <n v="1"/>
    <n v="0"/>
    <n v="0"/>
    <x v="7"/>
    <m/>
  </r>
  <r>
    <s v="5550758"/>
    <s v="Biogel PI Indicator Underglove"/>
    <s v="Size 6.5    "/>
    <s v="50/Bx   "/>
    <s v="ABCO"/>
    <s v="41665"/>
    <n v="1"/>
    <n v="2"/>
    <n v="0"/>
    <n v="1"/>
    <n v="0"/>
    <n v="0"/>
    <x v="7"/>
    <m/>
  </r>
  <r>
    <s v="2072114"/>
    <s v="Extention Set Safeline        "/>
    <s v="MACROB      "/>
    <s v="50/CA   "/>
    <s v="MCGAW"/>
    <s v="NF1320"/>
    <n v="1"/>
    <n v="3"/>
    <n v="0"/>
    <n v="1"/>
    <n v="0"/>
    <n v="0"/>
    <x v="7"/>
    <m/>
  </r>
  <r>
    <s v="6052842"/>
    <s v="Suction Liners w/Filter       "/>
    <s v="1500cc      "/>
    <s v="50/Ca   "/>
    <s v="BEMIS"/>
    <s v="1504"/>
    <n v="1"/>
    <n v="1"/>
    <n v="0"/>
    <n v="1"/>
    <n v="0"/>
    <n v="0"/>
    <x v="7"/>
    <m/>
  </r>
  <r>
    <s v="2495612"/>
    <s v="Nasal Cannula                 "/>
    <s v="14'         "/>
    <s v="50/Ca   "/>
    <s v="RUSCH"/>
    <s v="1810"/>
    <n v="1"/>
    <n v="1"/>
    <n v="0"/>
    <n v="1"/>
    <n v="0"/>
    <n v="0"/>
    <x v="7"/>
    <m/>
  </r>
  <r>
    <s v="1305009"/>
    <s v="Drape Arthroscopic 90x121 ST  "/>
    <s v="w/Pouch     "/>
    <s v="12/Ca   "/>
    <s v="MEDLIN"/>
    <s v="DYNJP8101"/>
    <n v="1"/>
    <n v="1"/>
    <n v="0"/>
    <n v="0"/>
    <n v="0"/>
    <n v="1"/>
    <x v="6"/>
    <m/>
  </r>
  <r>
    <s v="1202185"/>
    <s v="Bag Linen 20-30gal Blue 1mil  "/>
    <s v="30x43&quot;      "/>
    <s v="200/Ca  "/>
    <s v="HERBAG"/>
    <s v="A6043TXR"/>
    <n v="1"/>
    <n v="2"/>
    <n v="0"/>
    <n v="1"/>
    <n v="0"/>
    <n v="0"/>
    <x v="8"/>
    <m/>
  </r>
  <r>
    <s v="1165081"/>
    <s v="Prineo Skin Closure System    "/>
    <s v="Single Use  "/>
    <s v="2/Bx    "/>
    <s v="ETHICO"/>
    <s v="CLR602US"/>
    <n v="1"/>
    <n v="3"/>
    <n v="0"/>
    <n v="1"/>
    <n v="0"/>
    <n v="0"/>
    <x v="8"/>
    <m/>
  </r>
  <r>
    <s v="6541170"/>
    <s v="Suture Ethilon Mono Blk Tg1606"/>
    <s v="10-0 6&quot;     "/>
    <s v="12/Bx   "/>
    <s v="ETHICO"/>
    <s v="7757G"/>
    <n v="1"/>
    <n v="1"/>
    <n v="0"/>
    <n v="1"/>
    <n v="0"/>
    <n v="0"/>
    <x v="7"/>
    <m/>
  </r>
  <r>
    <s v="3419136"/>
    <s v="Skin Marker w/Ruler Dual Tip  "/>
    <s v="w/Labels    "/>
    <s v="25/Bx   "/>
    <s v="CARDKN"/>
    <s v="31145868"/>
    <n v="1"/>
    <n v="8"/>
    <n v="0"/>
    <n v="1"/>
    <n v="0"/>
    <n v="0"/>
    <x v="8"/>
    <m/>
  </r>
  <r>
    <s v="6430255"/>
    <s v="Wrap Strl Quick Check KC200   "/>
    <s v="30x30       "/>
    <s v="144/Ca  "/>
    <s v="HALYAR"/>
    <s v="34175"/>
    <n v="1"/>
    <n v="1"/>
    <n v="0"/>
    <n v="0"/>
    <n v="1"/>
    <n v="0"/>
    <x v="6"/>
    <m/>
  </r>
  <r>
    <s v="1215373"/>
    <s v="Mask KingMask Anesthesia Chry "/>
    <s v="Infant      "/>
    <s v="20/Ca   "/>
    <s v="AMBU"/>
    <s v="1322"/>
    <n v="1"/>
    <n v="1"/>
    <n v="0"/>
    <n v="0"/>
    <n v="0"/>
    <n v="1"/>
    <x v="6"/>
    <m/>
  </r>
  <r>
    <s v="8909871"/>
    <s v="Webril Cast Padding Sterile   "/>
    <s v="3&quot;x4yds     "/>
    <s v="50/Ca   "/>
    <s v="CARDKN"/>
    <s v="2394-"/>
    <n v="1"/>
    <n v="1"/>
    <n v="0"/>
    <n v="1"/>
    <n v="0"/>
    <n v="0"/>
    <x v="7"/>
    <m/>
  </r>
  <r>
    <s v="3242023"/>
    <s v="Drape F/tabl Space Statio     "/>
    <s v="DISP        "/>
    <s v="12/Bx   "/>
    <s v="PEDIGO"/>
    <s v="CDS-3072-DD"/>
    <n v="1"/>
    <n v="1"/>
    <n v="0"/>
    <n v="0"/>
    <n v="0"/>
    <n v="1"/>
    <x v="6"/>
    <m/>
  </r>
  <r>
    <s v="7405235"/>
    <s v="Anoscope Fiber Optic          "/>
    <s v="            "/>
    <s v="EA      "/>
    <s v="WELCH"/>
    <s v="37023"/>
    <n v="1"/>
    <n v="1"/>
    <n v="0"/>
    <n v="0"/>
    <n v="0"/>
    <n v="1"/>
    <x v="6"/>
    <m/>
  </r>
  <r>
    <s v="1187229"/>
    <s v="Circuit Breathing Anes LF Ped "/>
    <s v="1L Bag      "/>
    <s v="20/Ca   "/>
    <s v="SIMPOR"/>
    <s v="490804-NL"/>
    <n v="1"/>
    <n v="1"/>
    <n v="0"/>
    <n v="1"/>
    <n v="0"/>
    <n v="0"/>
    <x v="7"/>
    <m/>
  </r>
  <r>
    <s v="1234679"/>
    <s v="Drape Microscope              "/>
    <s v="52x154&quot;     "/>
    <s v="5/Bx    "/>
    <s v="ZEISS"/>
    <s v="306026"/>
    <n v="1"/>
    <n v="2"/>
    <n v="0"/>
    <n v="0"/>
    <n v="0"/>
    <n v="1"/>
    <x v="6"/>
    <m/>
  </r>
  <r>
    <s v="6780530"/>
    <s v="Drape Surg Bariatric w/Pouches"/>
    <s v="122x144&quot;    "/>
    <s v="8/Ca    "/>
    <s v="MEDLIN"/>
    <s v="DYNJP3105"/>
    <n v="1"/>
    <n v="1"/>
    <n v="0"/>
    <n v="0"/>
    <n v="0"/>
    <n v="1"/>
    <x v="6"/>
    <m/>
  </r>
  <r>
    <s v="8909693"/>
    <s v="Cath Robinson Red Rubb        "/>
    <s v="16&quot; 18fr    "/>
    <s v="Ea      "/>
    <s v="CARDKN"/>
    <s v="8887660184"/>
    <n v="1"/>
    <n v="12"/>
    <n v="0"/>
    <n v="1"/>
    <n v="0"/>
    <n v="0"/>
    <x v="7"/>
    <m/>
  </r>
  <r>
    <s v="1148099"/>
    <s v="Aquapak Ster-Water w/Adapter  "/>
    <s v="440ml       "/>
    <s v="20/Ca   "/>
    <s v="RUSCH"/>
    <s v="044-28"/>
    <n v="1"/>
    <n v="2"/>
    <n v="0"/>
    <n v="0"/>
    <n v="1"/>
    <n v="0"/>
    <x v="6"/>
    <m/>
  </r>
  <r>
    <s v="7711277"/>
    <s v="Nebulizer Adapter for AquaPak "/>
    <s v="            "/>
    <s v="50/Ca   "/>
    <s v="RUSCH"/>
    <s v="031-33"/>
    <n v="1"/>
    <n v="4"/>
    <n v="0"/>
    <n v="0"/>
    <n v="1"/>
    <n v="0"/>
    <x v="2"/>
    <m/>
  </r>
  <r>
    <s v="1132244"/>
    <s v="Airway Berman Adult Large     "/>
    <s v="100mm       "/>
    <s v="12/Bx   "/>
    <s v="MEDLIN"/>
    <s v="DYND60425"/>
    <n v="1"/>
    <n v="2"/>
    <n v="0"/>
    <n v="0"/>
    <n v="1"/>
    <n v="0"/>
    <x v="6"/>
    <m/>
  </r>
  <r>
    <s v="6541084"/>
    <s v="Suture Silk P-1               "/>
    <s v="6-0 18&quot;     "/>
    <s v="12/Bx   "/>
    <s v="ETHICO"/>
    <s v="780G"/>
    <n v="1"/>
    <n v="1"/>
    <n v="0"/>
    <n v="1"/>
    <n v="0"/>
    <n v="0"/>
    <x v="8"/>
    <m/>
  </r>
  <r>
    <s v="5661016"/>
    <s v="Illum System Handle Adaptor   "/>
    <s v="3.5vlt      "/>
    <s v="Ea      "/>
    <s v="WELCH"/>
    <s v="73500"/>
    <n v="1"/>
    <n v="1"/>
    <n v="0"/>
    <n v="0"/>
    <n v="0"/>
    <n v="1"/>
    <x v="6"/>
    <m/>
  </r>
  <r>
    <s v="8126654"/>
    <s v="Drape Orthoarts Split         "/>
    <s v="            "/>
    <s v="10/Ca   "/>
    <s v="HALYAR"/>
    <s v="89275"/>
    <n v="1"/>
    <n v="1"/>
    <n v="0"/>
    <n v="0"/>
    <n v="0"/>
    <n v="1"/>
    <x v="6"/>
    <m/>
  </r>
  <r>
    <s v="4370011"/>
    <s v="IBG Iodine Be Gone            "/>
    <s v="16oz Pump   "/>
    <s v="Ea      "/>
    <s v="HELINK"/>
    <s v="400223"/>
    <n v="1"/>
    <n v="2"/>
    <n v="0"/>
    <n v="1"/>
    <n v="0"/>
    <n v="0"/>
    <x v="7"/>
    <m/>
  </r>
  <r>
    <s v="1299391"/>
    <s v="Strips Glucose Evancare G3    "/>
    <s v="            "/>
    <s v="600/Ca  "/>
    <s v="MEDLIN"/>
    <s v="MPH3550"/>
    <n v="1"/>
    <n v="1"/>
    <n v="0"/>
    <n v="1"/>
    <n v="0"/>
    <n v="0"/>
    <x v="7"/>
    <m/>
  </r>
  <r>
    <s v="1165655"/>
    <s v="Sign Bilingual EyeWash Station"/>
    <s v="3-1/2x5&quot;    "/>
    <s v="5/Pk    "/>
    <s v="GRAING"/>
    <s v="8F929"/>
    <n v="1"/>
    <n v="1"/>
    <n v="0"/>
    <n v="1"/>
    <n v="0"/>
    <n v="0"/>
    <x v="7"/>
    <m/>
  </r>
  <r>
    <s v="1132249"/>
    <s v="Liner Soiled Linen 29x43      "/>
    <s v="            "/>
    <s v="200/Ca  "/>
    <s v="MEDLIN"/>
    <s v="NON023143"/>
    <n v="1"/>
    <n v="1"/>
    <n v="0"/>
    <n v="1"/>
    <n v="0"/>
    <n v="0"/>
    <x v="8"/>
    <m/>
  </r>
  <r>
    <s v="8390275"/>
    <s v="Dextrose 5% Inj Usp Sgl       "/>
    <s v="100Ml       "/>
    <s v="Ea      "/>
    <s v="ABBHOS"/>
    <s v="792323"/>
    <n v="1"/>
    <n v="10"/>
    <n v="0"/>
    <n v="1"/>
    <n v="0"/>
    <n v="0"/>
    <x v="7"/>
    <m/>
  </r>
  <r>
    <s v="3377961"/>
    <s v="Rapicide OPA28 High Level     "/>
    <s v="Disinfectant"/>
    <s v="1/Ga    "/>
    <s v="CROSSC"/>
    <s v="ML020127"/>
    <n v="1"/>
    <n v="2"/>
    <n v="1"/>
    <n v="0"/>
    <n v="0"/>
    <n v="0"/>
    <x v="8"/>
    <m/>
  </r>
  <r>
    <s v="1290781"/>
    <s v="Patties Surgical Codman Cotten"/>
    <s v="1/2&quot;x3&quot;     "/>
    <s v="200/Ca  "/>
    <s v="ETHICO"/>
    <s v="801407"/>
    <n v="1"/>
    <n v="1"/>
    <n v="0"/>
    <n v="1"/>
    <n v="0"/>
    <n v="0"/>
    <x v="7"/>
    <m/>
  </r>
  <r>
    <s v="1290813"/>
    <s v="Hose NiBP 10ft.               "/>
    <s v="            "/>
    <s v="Ea      "/>
    <s v="CRITEC"/>
    <s v="CAT706"/>
    <n v="1"/>
    <n v="10"/>
    <n v="0"/>
    <n v="0"/>
    <n v="0"/>
    <n v="1"/>
    <x v="6"/>
    <m/>
  </r>
  <r>
    <s v="8590005"/>
    <s v="Stocking Anti-Embolism Thigh  "/>
    <s v="XXLarge     "/>
    <s v="6Pr/Cr  "/>
    <s v="CARDKN"/>
    <s v="3184LF"/>
    <n v="1"/>
    <n v="2"/>
    <n v="1"/>
    <n v="0"/>
    <n v="0"/>
    <n v="0"/>
    <x v="7"/>
    <m/>
  </r>
  <r>
    <s v="1296354"/>
    <s v="Syringe ABG Aspirator 1ml     "/>
    <s v="Needleless  "/>
    <s v="100/Ca  "/>
    <s v="VYAIRE"/>
    <s v="601EU"/>
    <n v="1"/>
    <n v="2"/>
    <n v="0"/>
    <n v="0"/>
    <n v="1"/>
    <n v="0"/>
    <x v="6"/>
    <m/>
  </r>
  <r>
    <s v="1176554"/>
    <s v="Gown Sleeve 5.5x24.5&quot;         "/>
    <s v="Blue 2/Pk   "/>
    <s v="200/Ca  "/>
    <s v="CCOMED"/>
    <s v="19136"/>
    <n v="1"/>
    <n v="1"/>
    <n v="0"/>
    <n v="0"/>
    <n v="0"/>
    <n v="1"/>
    <x v="6"/>
    <m/>
  </r>
  <r>
    <s v="4993316"/>
    <s v="Tube Tracheal Cuffed 7.5      "/>
    <s v="            "/>
    <s v="10/Ca   "/>
    <s v="RUSCH"/>
    <s v="5-10115"/>
    <n v="1"/>
    <n v="1"/>
    <n v="0"/>
    <n v="0"/>
    <n v="1"/>
    <n v="0"/>
    <x v="6"/>
    <m/>
  </r>
  <r>
    <s v="1420745"/>
    <s v="Indicator Cards Steam         "/>
    <s v="New Style   "/>
    <s v="1000/Bx "/>
    <s v="MEDLIN"/>
    <s v="WAGIND"/>
    <n v="1"/>
    <n v="2"/>
    <n v="0"/>
    <n v="0"/>
    <n v="1"/>
    <n v="0"/>
    <x v="6"/>
    <m/>
  </r>
  <r>
    <s v="6542305"/>
    <s v="Suture Vicryl Violet S-28     "/>
    <s v="6-0 18&quot;     "/>
    <s v="12/Bx   "/>
    <s v="ETHICO"/>
    <s v="J562G"/>
    <n v="1"/>
    <n v="1"/>
    <n v="0"/>
    <n v="1"/>
    <n v="0"/>
    <n v="0"/>
    <x v="7"/>
    <m/>
  </r>
  <r>
    <s v="1247619"/>
    <s v="Sonex Btl Trophon f/Prb Strlz "/>
    <s v="            "/>
    <s v="6/Ca    "/>
    <s v="IMAGNG"/>
    <s v="E8350NJ"/>
    <n v="1"/>
    <n v="1"/>
    <n v="0"/>
    <n v="1"/>
    <n v="0"/>
    <n v="0"/>
    <x v="7"/>
    <m/>
  </r>
  <r>
    <s v="1152577"/>
    <s v="Electrode Blade E-Z Clean     "/>
    <s v="2.75&quot;       "/>
    <s v="12/Bx   "/>
    <s v="ETHICO"/>
    <s v="0012A"/>
    <n v="1"/>
    <n v="1"/>
    <n v="0"/>
    <n v="0"/>
    <n v="1"/>
    <n v="0"/>
    <x v="6"/>
    <m/>
  </r>
  <r>
    <s v="6662482"/>
    <s v="Immobilizer Wh/Gr Shoulder    "/>
    <s v="Xl 36-42&quot;   "/>
    <s v="1/Ea    "/>
    <s v="SMTNEP"/>
    <s v="79-84048"/>
    <n v="1"/>
    <n v="2"/>
    <n v="0"/>
    <n v="1"/>
    <n v="0"/>
    <n v="0"/>
    <x v="7"/>
    <m/>
  </r>
  <r>
    <s v="6545426"/>
    <s v="Suture Prolene Mono Blu Sh    "/>
    <s v="2-0 36&quot;     "/>
    <s v="36/Bx   "/>
    <s v="ETHICO"/>
    <s v="8523H"/>
    <n v="1"/>
    <n v="1"/>
    <n v="0"/>
    <n v="0"/>
    <n v="0"/>
    <n v="1"/>
    <x v="6"/>
    <m/>
  </r>
  <r>
    <s v="2693701"/>
    <s v="Biogel Indicat Lat Underglv PF"/>
    <s v="Ster 6-1/2  "/>
    <s v="4x50/Ca "/>
    <s v="ABCO"/>
    <s v="31265"/>
    <n v="1"/>
    <n v="1"/>
    <n v="0"/>
    <n v="0"/>
    <n v="1"/>
    <n v="0"/>
    <x v="6"/>
    <m/>
  </r>
  <r>
    <s v="5666158"/>
    <s v="Rectal Fiber Optic Light Head "/>
    <s v="            "/>
    <s v="Ea      "/>
    <s v="WELCH"/>
    <s v="36019"/>
    <n v="1"/>
    <n v="1"/>
    <n v="0"/>
    <n v="1"/>
    <n v="0"/>
    <n v="0"/>
    <x v="7"/>
    <m/>
  </r>
  <r>
    <s v="8760248"/>
    <s v="Pack Basic V Sirus            "/>
    <s v="            "/>
    <s v="5/Ca    "/>
    <s v="MEDLIN"/>
    <s v="DYNJP1020S"/>
    <n v="1"/>
    <n v="3"/>
    <n v="0"/>
    <n v="1"/>
    <n v="0"/>
    <n v="0"/>
    <x v="8"/>
    <m/>
  </r>
  <r>
    <s v="6780519"/>
    <s v="Instrument Drape, Magnetic    "/>
    <s v="10x16       "/>
    <s v="30/Ca   "/>
    <s v="MEDLIN"/>
    <s v="DYNJMDS1"/>
    <n v="1"/>
    <n v="1"/>
    <n v="0"/>
    <n v="1"/>
    <n v="0"/>
    <n v="0"/>
    <x v="7"/>
    <m/>
  </r>
  <r>
    <s v="9870444"/>
    <s v="Airwy Guedel Disp W/Color Code"/>
    <s v="100MM       "/>
    <s v="10/Bx   "/>
    <s v="ALLEG"/>
    <s v="1227100A"/>
    <n v="1"/>
    <n v="2"/>
    <n v="0"/>
    <n v="1"/>
    <n v="0"/>
    <n v="0"/>
    <x v="7"/>
    <m/>
  </r>
  <r>
    <s v="6430083"/>
    <s v="Needle Tuohy Epidural         "/>
    <s v="20Gx4.5     "/>
    <s v="25/Ca   "/>
    <s v="HALYAR"/>
    <s v="18324"/>
    <n v="1"/>
    <n v="1"/>
    <n v="0"/>
    <n v="1"/>
    <n v="0"/>
    <n v="0"/>
    <x v="7"/>
    <m/>
  </r>
  <r>
    <s v="6780573"/>
    <s v="Shoulder Drape Pack with Pouch"/>
    <s v="            "/>
    <s v="10/Ca   "/>
    <s v="MEDLIN"/>
    <s v="DYNJP8401"/>
    <n v="1"/>
    <n v="1"/>
    <n v="0"/>
    <n v="1"/>
    <n v="0"/>
    <n v="0"/>
    <x v="6"/>
    <m/>
  </r>
  <r>
    <s v="9057183"/>
    <s v="Cutlery Knife Hvymed Wht      "/>
    <s v="            "/>
    <s v="100/Bx  "/>
    <s v="ODEPOT"/>
    <s v="780845"/>
    <n v="1"/>
    <n v="4"/>
    <n v="0"/>
    <n v="0"/>
    <n v="0"/>
    <n v="1"/>
    <x v="9"/>
    <m/>
  </r>
  <r>
    <s v="1173673"/>
    <s v="Sentry ID Band Fall Risk Adlt "/>
    <s v="Yellow      "/>
    <s v="500/Bx  "/>
    <s v="PREDYN"/>
    <s v="5055-14-PDM"/>
    <n v="1"/>
    <n v="1"/>
    <n v="1"/>
    <n v="0"/>
    <n v="0"/>
    <n v="0"/>
    <x v="7"/>
    <m/>
  </r>
  <r>
    <s v="1118095"/>
    <s v="Solidifier LTS Plus           "/>
    <s v="1500cc      "/>
    <s v="100Bt/Ca"/>
    <s v="ISOLY"/>
    <s v="LTSP1500"/>
    <n v="1"/>
    <n v="1"/>
    <n v="0"/>
    <n v="1"/>
    <n v="0"/>
    <n v="0"/>
    <x v="7"/>
    <m/>
  </r>
  <r>
    <s v="2438715"/>
    <s v="Oxygen Face Mask Adult        "/>
    <s v="Sz 5        "/>
    <s v="20/CA   "/>
    <s v="VYAIRE"/>
    <s v="6850"/>
    <n v="1"/>
    <n v="1"/>
    <n v="0"/>
    <n v="1"/>
    <n v="0"/>
    <n v="0"/>
    <x v="8"/>
    <m/>
  </r>
  <r>
    <s v="1217957"/>
    <s v="Sensor Oxygen Max 10          "/>
    <s v="            "/>
    <s v="Ea      "/>
    <s v="MAXTEC"/>
    <s v="R112P10"/>
    <n v="1"/>
    <n v="1"/>
    <n v="0"/>
    <n v="0"/>
    <n v="0"/>
    <n v="1"/>
    <x v="6"/>
    <m/>
  </r>
  <r>
    <s v="1176527"/>
    <s v="Electrode Resuscitation       "/>
    <s v="            "/>
    <s v="Ea      "/>
    <s v="ZOLL"/>
    <s v="8900-0224-01"/>
    <n v="1"/>
    <n v="3"/>
    <n v="0"/>
    <n v="0"/>
    <n v="0"/>
    <n v="1"/>
    <x v="6"/>
    <m/>
  </r>
  <r>
    <s v="1130619"/>
    <s v="Bandage Esmark L/F Sterile    "/>
    <s v="6&quot;x9'       "/>
    <s v="20/Ca   "/>
    <s v="MEDLIN"/>
    <s v="DYNJ05918"/>
    <n v="1"/>
    <n v="1"/>
    <n v="0"/>
    <n v="1"/>
    <n v="0"/>
    <n v="0"/>
    <x v="7"/>
    <m/>
  </r>
  <r>
    <s v="6273565"/>
    <s v="Wrap Kimguard 1-step          "/>
    <s v="45X45       "/>
    <s v="48/CA   "/>
    <s v="HALYAR"/>
    <s v="62645"/>
    <n v="1"/>
    <n v="1"/>
    <n v="0"/>
    <n v="1"/>
    <n v="0"/>
    <n v="0"/>
    <x v="7"/>
    <m/>
  </r>
  <r>
    <s v="6541231"/>
    <s v="Suture Prolene TG140-8        "/>
    <s v="10/0        "/>
    <s v="12/Bx   "/>
    <s v="ETHICO"/>
    <s v="1757G"/>
    <n v="1"/>
    <n v="1"/>
    <n v="0"/>
    <n v="0"/>
    <n v="1"/>
    <n v="0"/>
    <x v="6"/>
    <m/>
  </r>
  <r>
    <s v="6139675"/>
    <s v="Sheet Arthroscopy             "/>
    <s v="60x100      "/>
    <s v="12/Ca   "/>
    <s v="HALYAR"/>
    <s v="89492"/>
    <n v="1"/>
    <n v="1"/>
    <n v="0"/>
    <n v="1"/>
    <n v="0"/>
    <n v="0"/>
    <x v="7"/>
    <m/>
  </r>
  <r>
    <s v="7111180"/>
    <s v="Burton Light Cover Disposable "/>
    <s v="Handle      "/>
    <s v="25/Bx   "/>
    <s v="BURTON"/>
    <s v="0008100PK"/>
    <n v="1"/>
    <n v="4"/>
    <n v="0"/>
    <n v="1"/>
    <n v="0"/>
    <n v="0"/>
    <x v="8"/>
    <m/>
  </r>
  <r>
    <s v="1171575"/>
    <s v="Nebulizer Kit Prefilled ST    "/>
    <s v="500mL       "/>
    <s v="12/Ca   "/>
    <s v="VYAIRE"/>
    <s v="CK0005"/>
    <n v="1"/>
    <n v="2"/>
    <n v="1"/>
    <n v="0"/>
    <n v="0"/>
    <n v="0"/>
    <x v="8"/>
    <m/>
  </r>
  <r>
    <s v="2881687"/>
    <s v="Mask Surg Seguregard Tie-On Gr"/>
    <s v="Green       "/>
    <s v="50/Bx   "/>
    <s v="ALLEG"/>
    <s v="AT752005"/>
    <n v="1"/>
    <n v="3"/>
    <n v="0"/>
    <n v="1"/>
    <n v="0"/>
    <n v="0"/>
    <x v="8"/>
    <m/>
  </r>
  <r>
    <s v="3015680"/>
    <s v="Airway CATH-GUIDE #11         "/>
    <s v="110mm       "/>
    <s v="48/Ca   "/>
    <s v="RUSCH"/>
    <s v="1166"/>
    <n v="1"/>
    <n v="1"/>
    <n v="0"/>
    <n v="0"/>
    <n v="1"/>
    <n v="0"/>
    <x v="6"/>
    <m/>
  </r>
  <r>
    <s v="1177635"/>
    <s v="Rack Spng Cnter Curity Ctd Stl"/>
    <s v="White       "/>
    <s v="Ea      "/>
    <s v="CARDKN"/>
    <s v="5097"/>
    <n v="1"/>
    <n v="2"/>
    <n v="0"/>
    <n v="0"/>
    <n v="1"/>
    <n v="0"/>
    <x v="6"/>
    <m/>
  </r>
  <r>
    <s v="1313324"/>
    <s v="Blade Profile Greenline Americ"/>
    <s v="1.5         "/>
    <s v="Ea      "/>
    <s v="SNMED"/>
    <s v="5-5234-15"/>
    <n v="1"/>
    <n v="2"/>
    <n v="0"/>
    <n v="0"/>
    <n v="0"/>
    <n v="1"/>
    <x v="6"/>
    <m/>
  </r>
  <r>
    <s v="3720401"/>
    <s v="Belt Gait Hvy-Dty 2&quot;X56&quot; Nat  "/>
    <s v="Universal   "/>
    <s v="Ea      "/>
    <s v="DEROYA"/>
    <s v="M5166"/>
    <n v="1"/>
    <n v="25"/>
    <n v="1"/>
    <n v="0"/>
    <n v="0"/>
    <n v="0"/>
    <x v="7"/>
    <m/>
  </r>
  <r>
    <s v="6092020"/>
    <s v="Stethoscope L1 Esph Tmp Sen   "/>
    <s v="12 French   "/>
    <s v="20/Ca   "/>
    <s v="SIMPOR"/>
    <s v="ES400-12"/>
    <n v="1"/>
    <n v="1"/>
    <n v="0"/>
    <n v="0"/>
    <n v="1"/>
    <n v="0"/>
    <x v="6"/>
    <m/>
  </r>
  <r>
    <s v="9541012"/>
    <s v="Tube Endotrach Cuffed         "/>
    <s v="6.5mm       "/>
    <s v="10/Bx   "/>
    <s v="KENDAL"/>
    <s v="86050"/>
    <n v="1"/>
    <n v="1"/>
    <n v="0"/>
    <n v="0"/>
    <n v="1"/>
    <n v="0"/>
    <x v="6"/>
    <m/>
  </r>
  <r>
    <s v="1176222"/>
    <s v="Cloth Chlorhexidine Gluc 2%   "/>
    <s v="7-1/2x7-1/2&quot;"/>
    <s v="6x32/Ca "/>
    <s v="SAGE"/>
    <s v="9707"/>
    <n v="1"/>
    <n v="1"/>
    <n v="0"/>
    <n v="1"/>
    <n v="0"/>
    <n v="0"/>
    <x v="7"/>
    <m/>
  </r>
  <r>
    <s v="2407355"/>
    <s v="Needle Spinal                 "/>
    <s v="22x8&quot;       "/>
    <s v="25/Ca   "/>
    <s v="HALYAR"/>
    <s v="183A63"/>
    <n v="1"/>
    <n v="1"/>
    <n v="0"/>
    <n v="0"/>
    <n v="1"/>
    <n v="0"/>
    <x v="6"/>
    <m/>
  </r>
  <r>
    <s v="1115183"/>
    <s v="Steamplus Integrator          "/>
    <s v="            "/>
    <s v="1000/Ca "/>
    <s v="SPSMED"/>
    <s v="SSI-1000"/>
    <n v="1"/>
    <n v="3"/>
    <n v="0"/>
    <n v="1"/>
    <n v="0"/>
    <n v="0"/>
    <x v="7"/>
    <m/>
  </r>
  <r>
    <s v="8900582"/>
    <s v="Electrode Radio Translucent   "/>
    <s v="            "/>
    <s v="50/Pk   "/>
    <s v="CARDKN"/>
    <s v="31452389"/>
    <n v="1"/>
    <n v="10"/>
    <n v="0"/>
    <n v="1"/>
    <n v="0"/>
    <n v="0"/>
    <x v="8"/>
    <m/>
  </r>
  <r>
    <s v="1014193"/>
    <s v="Biogel Sensor Glove PF Ltx Srg"/>
    <s v="Size 8      "/>
    <s v="50Pr/Bx "/>
    <s v="ABCO"/>
    <s v="30680"/>
    <n v="1"/>
    <n v="4"/>
    <n v="0"/>
    <n v="1"/>
    <n v="0"/>
    <n v="0"/>
    <x v="7"/>
    <m/>
  </r>
  <r>
    <s v="1024509"/>
    <s v="Label Allergies Medvision     "/>
    <s v="            "/>
    <s v="400/RL  "/>
    <s v="TIMED"/>
    <s v="MV05FR1435"/>
    <n v="1"/>
    <n v="4"/>
    <n v="0"/>
    <n v="0"/>
    <n v="1"/>
    <n v="0"/>
    <x v="6"/>
    <m/>
  </r>
  <r>
    <s v="2882274"/>
    <s v="Cautery Low Temp Fine Tip     "/>
    <s v="            "/>
    <s v="10/Bx   "/>
    <s v="ALLEG"/>
    <s v="65410-010"/>
    <n v="1"/>
    <n v="2"/>
    <n v="0"/>
    <n v="1"/>
    <n v="0"/>
    <n v="0"/>
    <x v="7"/>
    <m/>
  </r>
  <r>
    <s v="1420729"/>
    <s v="Stockinette 2Ply Sterile      "/>
    <s v="6x48        "/>
    <s v="18/Ca   "/>
    <s v="MEDLIN"/>
    <s v="NON22420"/>
    <n v="1"/>
    <n v="1"/>
    <n v="1"/>
    <n v="0"/>
    <n v="0"/>
    <n v="0"/>
    <x v="7"/>
    <m/>
  </r>
  <r>
    <s v="1275591"/>
    <s v="Glove Surgical Ortho Latex    "/>
    <s v="Size 8.5    "/>
    <s v="320/Ca  "/>
    <s v="ALLEG"/>
    <s v="2D72LT85"/>
    <n v="1"/>
    <n v="1"/>
    <n v="0"/>
    <n v="1"/>
    <n v="0"/>
    <n v="0"/>
    <x v="7"/>
    <m/>
  </r>
  <r>
    <s v="6543826"/>
    <s v="Suture Vicryl Violet S-29     "/>
    <s v="6-0 12&quot;     "/>
    <s v="12/Bx   "/>
    <s v="ETHICO"/>
    <s v="J556G"/>
    <n v="1"/>
    <n v="12"/>
    <n v="1"/>
    <n v="0"/>
    <n v="0"/>
    <n v="0"/>
    <x v="8"/>
    <m/>
  </r>
  <r>
    <s v="1304983"/>
    <s v="Set Up Pack I w/o Drapes      "/>
    <s v="            "/>
    <s v="12/Ca   "/>
    <s v="MEDLIN"/>
    <s v="DYNJP1040"/>
    <n v="1"/>
    <n v="1"/>
    <n v="1"/>
    <n v="0"/>
    <n v="0"/>
    <n v="0"/>
    <x v="7"/>
    <m/>
  </r>
  <r>
    <s v="1247320"/>
    <s v="Cleaner Prolystica Enzymatic  "/>
    <s v="1gal        "/>
    <s v="Ea      "/>
    <s v="VESTAL"/>
    <s v="1C3308"/>
    <n v="1"/>
    <n v="1"/>
    <n v="0"/>
    <n v="1"/>
    <n v="0"/>
    <n v="0"/>
    <x v="5"/>
    <m/>
  </r>
  <r>
    <s v="1265716"/>
    <s v="GOWN STAND STL 2XL BL         "/>
    <s v="XXL         "/>
    <s v="Ea      "/>
    <s v="ALLEG"/>
    <s v="9575"/>
    <n v="1"/>
    <n v="18"/>
    <n v="0"/>
    <n v="1"/>
    <n v="0"/>
    <n v="0"/>
    <x v="8"/>
    <m/>
  </r>
  <r>
    <s v="1123543"/>
    <s v="Bandage Coflex LF2 Tan Stretch"/>
    <s v="4&quot;x5yd      "/>
    <s v="20/Ca   "/>
    <s v="MEDLIN"/>
    <s v="DYNJ089004"/>
    <n v="1"/>
    <n v="1"/>
    <n v="0"/>
    <n v="1"/>
    <n v="0"/>
    <n v="0"/>
    <x v="7"/>
    <m/>
  </r>
  <r>
    <s v="1245013"/>
    <s v="Biogel Ortho PI Glove         "/>
    <s v="            "/>
    <s v="160/Ca  "/>
    <s v="ABCO"/>
    <s v="47685"/>
    <n v="1"/>
    <n v="1"/>
    <n v="0"/>
    <n v="0"/>
    <n v="1"/>
    <n v="0"/>
    <x v="6"/>
    <m/>
  </r>
  <r>
    <s v="1191880"/>
    <s v="Immobilizer Shoulder Elstc Blu"/>
    <s v="Univ 6x38&quot;  "/>
    <s v="Ea      "/>
    <s v="DEROYA"/>
    <s v="9015-03"/>
    <n v="1"/>
    <n v="1"/>
    <n v="0"/>
    <n v="0"/>
    <n v="1"/>
    <n v="0"/>
    <x v="6"/>
    <m/>
  </r>
  <r>
    <s v="8590008"/>
    <s v="Stocking Anti-Embolism Thigh  "/>
    <s v="XXLarge     "/>
    <s v="12Pr/Ca "/>
    <s v="CARDKN"/>
    <s v="7470LF"/>
    <n v="1"/>
    <n v="2"/>
    <n v="0"/>
    <n v="0"/>
    <n v="1"/>
    <n v="0"/>
    <x v="6"/>
    <m/>
  </r>
  <r>
    <s v="6356468"/>
    <s v="Mesh Marlex Polypropylene Hrn "/>
    <s v="3&quot;x6&quot;       "/>
    <s v="3/Ca    "/>
    <s v="DAVINC"/>
    <s v="0112680"/>
    <n v="1"/>
    <n v="1"/>
    <n v="0"/>
    <n v="0"/>
    <n v="1"/>
    <n v="0"/>
    <x v="6"/>
    <m/>
  </r>
  <r>
    <s v="1156310"/>
    <s v="Dover Cath Tray 100% Silicone "/>
    <s v="w/DrainBag  "/>
    <s v="10/Ca   "/>
    <s v="CARDKN"/>
    <s v="6146LL-"/>
    <n v="1"/>
    <n v="1"/>
    <n v="0"/>
    <n v="1"/>
    <n v="0"/>
    <n v="0"/>
    <x v="7"/>
    <m/>
  </r>
  <r>
    <s v="1155898"/>
    <s v="Labels Epinephrine White      "/>
    <s v="1mg/ml      "/>
    <s v="600/Rl  "/>
    <s v="TIMED"/>
    <s v="LAN-6D1"/>
    <n v="1"/>
    <n v="3"/>
    <n v="0"/>
    <n v="0"/>
    <n v="0"/>
    <n v="1"/>
    <x v="6"/>
    <m/>
  </r>
  <r>
    <s v="6541128"/>
    <s v="Suture Ebnd Exc Poly Gr CT1   "/>
    <s v="0 30&quot;       "/>
    <s v="36/Bx   "/>
    <s v="ETHICO"/>
    <s v="X424H"/>
    <n v="1"/>
    <n v="1"/>
    <n v="0"/>
    <n v="1"/>
    <n v="0"/>
    <n v="0"/>
    <x v="8"/>
    <m/>
  </r>
  <r>
    <s v="8310364"/>
    <s v="Connector 5-in-1 Straight     "/>
    <s v="Sterile     "/>
    <s v="Ea      "/>
    <s v="MEDLIN"/>
    <s v="DYND50510"/>
    <n v="1"/>
    <n v="15"/>
    <n v="0"/>
    <n v="1"/>
    <n v="0"/>
    <n v="0"/>
    <x v="8"/>
    <m/>
  </r>
  <r>
    <s v="1167874"/>
    <s v="Attachment Smoke Evac Univers "/>
    <s v="w/10' Tubing"/>
    <s v="25/Ca   "/>
    <s v="DEROYA"/>
    <s v="88-000600"/>
    <n v="1"/>
    <n v="1"/>
    <n v="0"/>
    <n v="0"/>
    <n v="1"/>
    <n v="0"/>
    <x v="6"/>
    <m/>
  </r>
  <r>
    <s v="5550405"/>
    <s v="Biogel Indicat Lat Underglv PF"/>
    <s v="Sz 8.5      "/>
    <s v="50/Bx   "/>
    <s v="ABCO"/>
    <s v="31285"/>
    <n v="1"/>
    <n v="1"/>
    <n v="0"/>
    <n v="1"/>
    <n v="0"/>
    <n v="0"/>
    <x v="7"/>
    <m/>
  </r>
  <r>
    <s v="6546388"/>
    <s v="Suture Vicryl Violet Ur-6     "/>
    <s v="27&quot;         "/>
    <s v="36/Bx   "/>
    <s v="ETHICO"/>
    <s v="J603H"/>
    <n v="1"/>
    <n v="1"/>
    <n v="0"/>
    <n v="1"/>
    <n v="0"/>
    <n v="0"/>
    <x v="8"/>
    <m/>
  </r>
  <r>
    <s v="5661990"/>
    <s v="Sigmoidoscope                 "/>
    <s v="            "/>
    <s v="Ea      "/>
    <s v="WELCH"/>
    <s v="32820"/>
    <n v="1"/>
    <n v="1"/>
    <n v="0"/>
    <n v="0"/>
    <n v="0"/>
    <n v="1"/>
    <x v="6"/>
    <m/>
  </r>
  <r>
    <s v="1109534"/>
    <s v="Process Indicator Cards Scored"/>
    <s v="            "/>
    <s v="250/Pk  "/>
    <s v="AESCUL"/>
    <s v="MD347"/>
    <n v="1"/>
    <n v="1"/>
    <n v="0"/>
    <n v="0"/>
    <n v="1"/>
    <n v="0"/>
    <x v="6"/>
    <m/>
  </r>
  <r>
    <s v="8401009"/>
    <s v="Suture Vicryl Plus Und B      "/>
    <s v="            "/>
    <s v="12/Bx   "/>
    <s v="ETHICO"/>
    <s v="VCP864D"/>
    <n v="1"/>
    <n v="4"/>
    <n v="0"/>
    <n v="0"/>
    <n v="0"/>
    <n v="1"/>
    <x v="6"/>
    <m/>
  </r>
  <r>
    <s v="6434625"/>
    <s v="Kimguard CSR Wrap Blue        "/>
    <s v="20x20       "/>
    <s v="1000/Ca "/>
    <s v="HALYAR"/>
    <s v="10720"/>
    <n v="1"/>
    <n v="5"/>
    <n v="0"/>
    <n v="1"/>
    <n v="0"/>
    <n v="0"/>
    <x v="7"/>
    <m/>
  </r>
  <r>
    <s v="1203532"/>
    <s v="Band Identification Blue      "/>
    <s v="Blue        "/>
    <s v="1000/Bx "/>
    <s v="PREDYN"/>
    <s v="3000-13-PDR"/>
    <n v="1"/>
    <n v="1"/>
    <n v="0"/>
    <n v="1"/>
    <n v="0"/>
    <n v="0"/>
    <x v="7"/>
    <m/>
  </r>
  <r>
    <s v="6541308"/>
    <s v="Suture Vicryl Undyed CT-1     "/>
    <s v="3-0 27&quot;     "/>
    <s v="36/Bx   "/>
    <s v="ETHICO"/>
    <s v="J258H"/>
    <n v="1"/>
    <n v="1"/>
    <n v="0"/>
    <n v="1"/>
    <n v="0"/>
    <n v="0"/>
    <x v="7"/>
    <m/>
  </r>
  <r>
    <s v="1244042"/>
    <s v="Suture Stratafix Violet       "/>
    <s v="18&quot;         "/>
    <s v="12/Bx   "/>
    <s v="ETHICO"/>
    <s v="SXPP1A404"/>
    <n v="1"/>
    <n v="2"/>
    <n v="0"/>
    <n v="0"/>
    <n v="1"/>
    <n v="0"/>
    <x v="6"/>
    <m/>
  </r>
  <r>
    <s v="3724642"/>
    <s v="Dressing Holder Nasal         "/>
    <s v="One Size    "/>
    <s v="10/Bx   "/>
    <s v="DALEMP"/>
    <s v="600"/>
    <n v="1"/>
    <n v="2"/>
    <n v="0"/>
    <n v="1"/>
    <n v="0"/>
    <n v="0"/>
    <x v="7"/>
    <m/>
  </r>
  <r>
    <s v="6545415"/>
    <s v="Suture Ebnd Exc Poly Gr Ks    "/>
    <s v="3-0 30&quot;     "/>
    <s v="36/Bx   "/>
    <s v="ETHICO"/>
    <s v="X622H"/>
    <n v="1"/>
    <n v="1"/>
    <n v="0"/>
    <n v="0"/>
    <n v="1"/>
    <n v="0"/>
    <x v="6"/>
    <m/>
  </r>
  <r>
    <s v="6542238"/>
    <s v="Suture Surg Gut Chrom Bge PS4C"/>
    <s v="3-0 18&quot;     "/>
    <s v="12/Bx   "/>
    <s v="ETHICO"/>
    <s v="2643G"/>
    <n v="1"/>
    <n v="1"/>
    <n v="0"/>
    <n v="0"/>
    <n v="1"/>
    <n v="0"/>
    <x v="6"/>
    <m/>
  </r>
  <r>
    <s v="5075001"/>
    <s v="Sterile Water For Irrigation  "/>
    <s v="500ml Str   "/>
    <s v="500ml/Bt"/>
    <s v="MCGAW"/>
    <s v="R5001-01"/>
    <n v="1"/>
    <n v="48"/>
    <n v="0"/>
    <n v="1"/>
    <n v="0"/>
    <n v="0"/>
    <x v="0"/>
    <m/>
  </r>
  <r>
    <s v="8408181"/>
    <s v="Chrome Shelf 24x60            "/>
    <s v="            "/>
    <s v="Ea      "/>
    <s v="INTMET"/>
    <s v="2460NC"/>
    <n v="1"/>
    <n v="6"/>
    <n v="0"/>
    <n v="0"/>
    <n v="1"/>
    <n v="0"/>
    <x v="6"/>
    <m/>
  </r>
  <r>
    <s v="1597131"/>
    <s v="Counter Needle Double Magnet  "/>
    <s v="            "/>
    <s v="8x12/Ca "/>
    <s v="CARDKN"/>
    <s v="31142147"/>
    <n v="1"/>
    <n v="1"/>
    <n v="0"/>
    <n v="1"/>
    <n v="0"/>
    <n v="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B02BB-00F3-4992-91A2-8755600F9D2F}" name="PivotTable2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6"/>
        <item x="5"/>
        <item x="1"/>
        <item x="9"/>
        <item x="7"/>
        <item x="2"/>
        <item x="4"/>
        <item x="8"/>
        <item x="0"/>
        <item x="3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4">
      <pivotArea dataOnly="0" labelOnly="1" fieldPosition="0">
        <references count="1">
          <reference field="12" count="4">
            <x v="0"/>
            <x v="1"/>
            <x v="2"/>
            <x v="3"/>
          </reference>
        </references>
      </pivotArea>
    </format>
    <format dxfId="13">
      <pivotArea collapsedLevelsAreSubtotals="1" fieldPosition="0">
        <references count="1">
          <reference field="12" count="3">
            <x v="7"/>
            <x v="8"/>
            <x v="9"/>
          </reference>
        </references>
      </pivotArea>
    </format>
    <format dxfId="12">
      <pivotArea dataOnly="0" labelOnly="1" fieldPosition="0">
        <references count="1">
          <reference field="12" count="3">
            <x v="7"/>
            <x v="8"/>
            <x v="9"/>
          </reference>
        </references>
      </pivotArea>
    </format>
    <format dxfId="11">
      <pivotArea collapsedLevelsAreSubtotals="1" fieldPosition="0">
        <references count="1">
          <reference field="12" count="1">
            <x v="0"/>
          </reference>
        </references>
      </pivotArea>
    </format>
    <format dxfId="10">
      <pivotArea dataOnly="0" labelOnly="1" fieldPosition="0">
        <references count="1">
          <reference field="12" count="1">
            <x v="0"/>
          </reference>
        </references>
      </pivotArea>
    </format>
    <format dxfId="9">
      <pivotArea collapsedLevelsAreSubtotals="1" fieldPosition="0">
        <references count="1">
          <reference field="12" count="1">
            <x v="4"/>
          </reference>
        </references>
      </pivotArea>
    </format>
    <format dxfId="8">
      <pivotArea dataOnly="0" labelOnly="1" fieldPosition="0">
        <references count="1">
          <reference field="12" count="1">
            <x v="4"/>
          </reference>
        </references>
      </pivotArea>
    </format>
    <format dxfId="7">
      <pivotArea collapsedLevelsAreSubtotals="1" fieldPosition="0">
        <references count="1">
          <reference field="12" count="1">
            <x v="7"/>
          </reference>
        </references>
      </pivotArea>
    </format>
    <format dxfId="6">
      <pivotArea dataOnly="0" labelOnly="1" fieldPosition="0">
        <references count="1">
          <reference field="12" count="1">
            <x v="7"/>
          </reference>
        </references>
      </pivotArea>
    </format>
    <format dxfId="5">
      <pivotArea collapsedLevelsAreSubtotals="1" fieldPosition="0">
        <references count="1">
          <reference field="12" count="1">
            <x v="2"/>
          </reference>
        </references>
      </pivotArea>
    </format>
    <format dxfId="4">
      <pivotArea dataOnly="0" labelOnly="1" fieldPosition="0">
        <references count="1">
          <reference field="12" count="1">
            <x v="2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9"/>
          </reference>
        </references>
      </pivotArea>
    </format>
    <format dxfId="0">
      <pivotArea dataOnly="0" labelOnly="1" fieldPosition="0">
        <references count="1">
          <reference field="1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sqref="A1:J4"/>
    </sheetView>
  </sheetViews>
  <sheetFormatPr defaultRowHeight="14.4" x14ac:dyDescent="0.3"/>
  <sheetData>
    <row r="1" spans="1:10" x14ac:dyDescent="0.3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7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58" t="s">
        <v>11</v>
      </c>
      <c r="B3" s="57"/>
      <c r="C3" s="6">
        <v>4274</v>
      </c>
      <c r="D3" s="6">
        <v>3780</v>
      </c>
      <c r="E3" s="5">
        <v>0.88441740758072063</v>
      </c>
      <c r="F3" s="6">
        <v>288</v>
      </c>
      <c r="G3" s="5">
        <v>0.95180159101544215</v>
      </c>
      <c r="H3" s="6">
        <v>61</v>
      </c>
      <c r="I3" s="6">
        <v>89</v>
      </c>
      <c r="J3" s="6">
        <v>56</v>
      </c>
    </row>
    <row r="4" spans="1:10" x14ac:dyDescent="0.3">
      <c r="A4" s="58" t="s">
        <v>12</v>
      </c>
      <c r="B4" s="58"/>
      <c r="C4" s="57"/>
      <c r="D4" s="57"/>
      <c r="E4" s="5">
        <v>0.91834347215722978</v>
      </c>
      <c r="F4" s="3"/>
      <c r="G4" s="5">
        <v>0.9857276555919513</v>
      </c>
      <c r="H4" s="58"/>
      <c r="I4" s="57"/>
      <c r="J4" s="3"/>
    </row>
    <row r="5" spans="1:10" x14ac:dyDescent="0.3">
      <c r="A5" s="7" t="s">
        <v>13</v>
      </c>
      <c r="B5" s="7" t="s">
        <v>14</v>
      </c>
      <c r="C5" s="8">
        <v>549</v>
      </c>
      <c r="D5" s="8">
        <v>484</v>
      </c>
      <c r="E5" s="4">
        <v>0.88160291438979965</v>
      </c>
      <c r="F5" s="8">
        <v>36</v>
      </c>
      <c r="G5" s="4">
        <v>0.94717668488160289</v>
      </c>
      <c r="H5" s="8">
        <v>13</v>
      </c>
      <c r="I5" s="8">
        <v>12</v>
      </c>
      <c r="J5" s="8">
        <v>4</v>
      </c>
    </row>
    <row r="6" spans="1:10" x14ac:dyDescent="0.3">
      <c r="A6" s="7" t="s">
        <v>15</v>
      </c>
      <c r="B6" s="7" t="s">
        <v>16</v>
      </c>
      <c r="C6" s="8">
        <v>533</v>
      </c>
      <c r="D6" s="8">
        <v>484</v>
      </c>
      <c r="E6" s="4">
        <v>0.90806754221388364</v>
      </c>
      <c r="F6" s="8">
        <v>33</v>
      </c>
      <c r="G6" s="4">
        <v>0.96998123827392124</v>
      </c>
      <c r="H6" s="8">
        <v>3</v>
      </c>
      <c r="I6" s="8">
        <v>11</v>
      </c>
      <c r="J6" s="8">
        <v>2</v>
      </c>
    </row>
    <row r="7" spans="1:10" x14ac:dyDescent="0.3">
      <c r="A7" s="7" t="s">
        <v>17</v>
      </c>
      <c r="B7" s="7" t="s">
        <v>18</v>
      </c>
      <c r="C7" s="8">
        <v>477</v>
      </c>
      <c r="D7" s="8">
        <v>443</v>
      </c>
      <c r="E7" s="4">
        <v>0.92872117400419285</v>
      </c>
      <c r="F7" s="8">
        <v>24</v>
      </c>
      <c r="G7" s="4">
        <v>0.97903563941299798</v>
      </c>
      <c r="H7" s="8">
        <v>3</v>
      </c>
      <c r="I7" s="8">
        <v>6</v>
      </c>
      <c r="J7" s="8">
        <v>1</v>
      </c>
    </row>
    <row r="8" spans="1:10" x14ac:dyDescent="0.3">
      <c r="A8" s="7" t="s">
        <v>19</v>
      </c>
      <c r="B8" s="7" t="s">
        <v>20</v>
      </c>
      <c r="C8" s="8">
        <v>396</v>
      </c>
      <c r="D8" s="8">
        <v>364</v>
      </c>
      <c r="E8" s="4">
        <v>0.91919191919191912</v>
      </c>
      <c r="F8" s="8">
        <v>18</v>
      </c>
      <c r="G8" s="4">
        <v>0.96464646464646464</v>
      </c>
      <c r="H8" s="8">
        <v>3</v>
      </c>
      <c r="I8" s="8">
        <v>9</v>
      </c>
      <c r="J8" s="8">
        <v>2</v>
      </c>
    </row>
    <row r="9" spans="1:10" x14ac:dyDescent="0.3">
      <c r="A9" s="7" t="s">
        <v>21</v>
      </c>
      <c r="B9" s="7" t="s">
        <v>22</v>
      </c>
      <c r="C9" s="8">
        <v>372</v>
      </c>
      <c r="D9" s="8">
        <v>330</v>
      </c>
      <c r="E9" s="4">
        <v>0.88709677419354838</v>
      </c>
      <c r="F9" s="8">
        <v>27</v>
      </c>
      <c r="G9" s="4">
        <v>0.95967741935483875</v>
      </c>
      <c r="H9" s="8">
        <v>7</v>
      </c>
      <c r="I9" s="8">
        <v>4</v>
      </c>
      <c r="J9" s="8">
        <v>4</v>
      </c>
    </row>
    <row r="10" spans="1:10" x14ac:dyDescent="0.3">
      <c r="A10" s="7" t="s">
        <v>23</v>
      </c>
      <c r="B10" s="7" t="s">
        <v>24</v>
      </c>
      <c r="C10" s="8">
        <v>336</v>
      </c>
      <c r="D10" s="8">
        <v>288</v>
      </c>
      <c r="E10" s="4">
        <v>0.8571428571428571</v>
      </c>
      <c r="F10" s="8">
        <v>23</v>
      </c>
      <c r="G10" s="4">
        <v>0.92559523809523814</v>
      </c>
      <c r="H10" s="8">
        <v>8</v>
      </c>
      <c r="I10" s="8">
        <v>14</v>
      </c>
      <c r="J10" s="8">
        <v>3</v>
      </c>
    </row>
    <row r="11" spans="1:10" x14ac:dyDescent="0.3">
      <c r="A11" s="7" t="s">
        <v>25</v>
      </c>
      <c r="B11" s="7" t="s">
        <v>26</v>
      </c>
      <c r="C11" s="8">
        <v>289</v>
      </c>
      <c r="D11" s="8">
        <v>250</v>
      </c>
      <c r="E11" s="4">
        <v>0.86505190311418689</v>
      </c>
      <c r="F11" s="8">
        <v>21</v>
      </c>
      <c r="G11" s="4">
        <v>0.93771626297577848</v>
      </c>
      <c r="H11" s="8">
        <v>4</v>
      </c>
      <c r="I11" s="8">
        <v>8</v>
      </c>
      <c r="J11" s="8">
        <v>6</v>
      </c>
    </row>
    <row r="12" spans="1:10" x14ac:dyDescent="0.3">
      <c r="A12" s="7" t="s">
        <v>27</v>
      </c>
      <c r="B12" s="7" t="s">
        <v>28</v>
      </c>
      <c r="C12" s="8">
        <v>274</v>
      </c>
      <c r="D12" s="8">
        <v>249</v>
      </c>
      <c r="E12" s="4">
        <v>0.90875912408759119</v>
      </c>
      <c r="F12" s="8">
        <v>24</v>
      </c>
      <c r="G12" s="4">
        <v>0.99635036496350371</v>
      </c>
      <c r="H12" s="8">
        <v>0</v>
      </c>
      <c r="I12" s="8">
        <v>0</v>
      </c>
      <c r="J12" s="8">
        <v>1</v>
      </c>
    </row>
    <row r="13" spans="1:10" x14ac:dyDescent="0.3">
      <c r="A13" s="7" t="s">
        <v>29</v>
      </c>
      <c r="B13" s="7" t="s">
        <v>30</v>
      </c>
      <c r="C13" s="8">
        <v>264</v>
      </c>
      <c r="D13" s="8">
        <v>207</v>
      </c>
      <c r="E13" s="4">
        <v>0.78409090909090906</v>
      </c>
      <c r="F13" s="8">
        <v>26</v>
      </c>
      <c r="G13" s="4">
        <v>0.88257575757575746</v>
      </c>
      <c r="H13" s="8">
        <v>7</v>
      </c>
      <c r="I13" s="8">
        <v>7</v>
      </c>
      <c r="J13" s="8">
        <v>17</v>
      </c>
    </row>
    <row r="14" spans="1:10" x14ac:dyDescent="0.3">
      <c r="A14" s="7" t="s">
        <v>31</v>
      </c>
      <c r="B14" s="7" t="s">
        <v>32</v>
      </c>
      <c r="C14" s="8">
        <v>199</v>
      </c>
      <c r="D14" s="8">
        <v>171</v>
      </c>
      <c r="E14" s="4">
        <v>0.85929648241206025</v>
      </c>
      <c r="F14" s="8">
        <v>15</v>
      </c>
      <c r="G14" s="4">
        <v>0.9346733668341709</v>
      </c>
      <c r="H14" s="8">
        <v>2</v>
      </c>
      <c r="I14" s="8">
        <v>5</v>
      </c>
      <c r="J14" s="8">
        <v>6</v>
      </c>
    </row>
    <row r="15" spans="1:10" x14ac:dyDescent="0.3">
      <c r="A15" s="7" t="s">
        <v>33</v>
      </c>
      <c r="B15" s="7" t="s">
        <v>34</v>
      </c>
      <c r="C15" s="8">
        <v>171</v>
      </c>
      <c r="D15" s="8">
        <v>150</v>
      </c>
      <c r="E15" s="4">
        <v>0.8771929824561403</v>
      </c>
      <c r="F15" s="8">
        <v>9</v>
      </c>
      <c r="G15" s="4">
        <v>0.92982456140350878</v>
      </c>
      <c r="H15" s="8">
        <v>6</v>
      </c>
      <c r="I15" s="8">
        <v>5</v>
      </c>
      <c r="J15" s="8">
        <v>1</v>
      </c>
    </row>
    <row r="16" spans="1:10" x14ac:dyDescent="0.3">
      <c r="A16" s="7" t="s">
        <v>35</v>
      </c>
      <c r="B16" s="7" t="s">
        <v>36</v>
      </c>
      <c r="C16" s="8">
        <v>170</v>
      </c>
      <c r="D16" s="8">
        <v>131</v>
      </c>
      <c r="E16" s="4">
        <v>0.77058823529411768</v>
      </c>
      <c r="F16" s="8">
        <v>21</v>
      </c>
      <c r="G16" s="4">
        <v>0.89411764705882357</v>
      </c>
      <c r="H16" s="8">
        <v>5</v>
      </c>
      <c r="I16" s="8">
        <v>5</v>
      </c>
      <c r="J16" s="8">
        <v>8</v>
      </c>
    </row>
    <row r="17" spans="1:10" x14ac:dyDescent="0.3">
      <c r="A17" s="7" t="s">
        <v>37</v>
      </c>
      <c r="B17" s="7" t="s">
        <v>38</v>
      </c>
      <c r="C17" s="8">
        <v>112</v>
      </c>
      <c r="D17" s="8">
        <v>107</v>
      </c>
      <c r="E17" s="4">
        <v>0.9553571428571429</v>
      </c>
      <c r="F17" s="8">
        <v>4</v>
      </c>
      <c r="G17" s="4">
        <v>0.9910714285714286</v>
      </c>
      <c r="H17" s="8">
        <v>0</v>
      </c>
      <c r="I17" s="8">
        <v>0</v>
      </c>
      <c r="J17" s="8">
        <v>1</v>
      </c>
    </row>
    <row r="18" spans="1:10" x14ac:dyDescent="0.3">
      <c r="A18" s="7" t="s">
        <v>39</v>
      </c>
      <c r="B18" s="7" t="s">
        <v>40</v>
      </c>
      <c r="C18" s="8">
        <v>97</v>
      </c>
      <c r="D18" s="8">
        <v>92</v>
      </c>
      <c r="E18" s="4">
        <v>0.94845360824742253</v>
      </c>
      <c r="F18" s="8">
        <v>4</v>
      </c>
      <c r="G18" s="4">
        <v>0.98969072164948457</v>
      </c>
      <c r="H18" s="8">
        <v>0</v>
      </c>
      <c r="I18" s="8">
        <v>1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35</v>
      </c>
      <c r="D19" s="8">
        <v>30</v>
      </c>
      <c r="E19" s="4">
        <v>0.8571428571428571</v>
      </c>
      <c r="F19" s="8">
        <v>3</v>
      </c>
      <c r="G19" s="4">
        <v>0.94285714285714273</v>
      </c>
      <c r="H19" s="8">
        <v>0</v>
      </c>
      <c r="I19" s="8">
        <v>2</v>
      </c>
      <c r="J19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1"/>
  <sheetViews>
    <sheetView workbookViewId="0"/>
  </sheetViews>
  <sheetFormatPr defaultRowHeight="14.4" x14ac:dyDescent="0.3"/>
  <sheetData>
    <row r="1" spans="1:13" x14ac:dyDescent="0.3">
      <c r="A1" s="59" t="s">
        <v>43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3" x14ac:dyDescent="0.3">
      <c r="A2" s="9" t="s">
        <v>44</v>
      </c>
      <c r="B2" s="9" t="s">
        <v>45</v>
      </c>
      <c r="C2" s="9" t="s">
        <v>46</v>
      </c>
      <c r="D2" s="9" t="s">
        <v>47</v>
      </c>
      <c r="E2" s="9" t="s">
        <v>48</v>
      </c>
      <c r="F2" s="9" t="s">
        <v>49</v>
      </c>
      <c r="G2" s="9" t="s">
        <v>50</v>
      </c>
      <c r="H2" s="9" t="s">
        <v>51</v>
      </c>
      <c r="I2" s="9" t="s">
        <v>52</v>
      </c>
      <c r="J2" s="9" t="s">
        <v>53</v>
      </c>
      <c r="K2" s="9" t="s">
        <v>54</v>
      </c>
      <c r="L2" s="9" t="s">
        <v>55</v>
      </c>
      <c r="M2" s="9" t="s">
        <v>56</v>
      </c>
    </row>
    <row r="3" spans="1:13" x14ac:dyDescent="0.3">
      <c r="A3" s="10" t="s">
        <v>22</v>
      </c>
      <c r="B3" s="10" t="s">
        <v>57</v>
      </c>
      <c r="C3" s="10" t="s">
        <v>58</v>
      </c>
      <c r="D3" s="10" t="s">
        <v>59</v>
      </c>
      <c r="E3" s="10" t="s">
        <v>60</v>
      </c>
      <c r="F3" s="10" t="s">
        <v>61</v>
      </c>
      <c r="G3" s="10" t="s">
        <v>62</v>
      </c>
      <c r="H3" s="10" t="s">
        <v>63</v>
      </c>
      <c r="I3" s="11">
        <v>1</v>
      </c>
      <c r="J3" s="10" t="s">
        <v>21</v>
      </c>
      <c r="K3" s="10" t="s">
        <v>64</v>
      </c>
      <c r="L3" s="10" t="s">
        <v>65</v>
      </c>
      <c r="M3" s="10" t="s">
        <v>66</v>
      </c>
    </row>
    <row r="4" spans="1:13" x14ac:dyDescent="0.3">
      <c r="A4" s="10" t="s">
        <v>22</v>
      </c>
      <c r="B4" s="10" t="s">
        <v>57</v>
      </c>
      <c r="C4" s="10" t="s">
        <v>58</v>
      </c>
      <c r="D4" s="10" t="s">
        <v>59</v>
      </c>
      <c r="E4" s="10" t="s">
        <v>67</v>
      </c>
      <c r="F4" s="10" t="s">
        <v>61</v>
      </c>
      <c r="G4" s="10" t="s">
        <v>68</v>
      </c>
      <c r="H4" s="10" t="s">
        <v>69</v>
      </c>
      <c r="I4" s="11">
        <v>1</v>
      </c>
      <c r="J4" s="10" t="s">
        <v>21</v>
      </c>
      <c r="K4" s="10" t="s">
        <v>70</v>
      </c>
      <c r="L4" s="10" t="s">
        <v>65</v>
      </c>
      <c r="M4" s="10" t="s">
        <v>71</v>
      </c>
    </row>
    <row r="5" spans="1:13" x14ac:dyDescent="0.3">
      <c r="A5" s="10" t="s">
        <v>22</v>
      </c>
      <c r="B5" s="10" t="s">
        <v>57</v>
      </c>
      <c r="C5" s="10" t="s">
        <v>58</v>
      </c>
      <c r="D5" s="10" t="s">
        <v>59</v>
      </c>
      <c r="E5" s="10" t="s">
        <v>72</v>
      </c>
      <c r="F5" s="10" t="s">
        <v>61</v>
      </c>
      <c r="G5" s="10" t="s">
        <v>73</v>
      </c>
      <c r="H5" s="10" t="s">
        <v>74</v>
      </c>
      <c r="I5" s="11">
        <v>1</v>
      </c>
      <c r="J5" s="10" t="s">
        <v>21</v>
      </c>
      <c r="K5" s="10" t="s">
        <v>75</v>
      </c>
      <c r="L5" s="10" t="s">
        <v>65</v>
      </c>
      <c r="M5" s="10" t="s">
        <v>66</v>
      </c>
    </row>
    <row r="6" spans="1:13" x14ac:dyDescent="0.3">
      <c r="A6" s="10" t="s">
        <v>22</v>
      </c>
      <c r="B6" s="10" t="s">
        <v>57</v>
      </c>
      <c r="C6" s="10" t="s">
        <v>58</v>
      </c>
      <c r="D6" s="10" t="s">
        <v>59</v>
      </c>
      <c r="E6" s="10" t="s">
        <v>76</v>
      </c>
      <c r="F6" s="10" t="s">
        <v>61</v>
      </c>
      <c r="G6" s="10" t="s">
        <v>77</v>
      </c>
      <c r="H6" s="10" t="s">
        <v>78</v>
      </c>
      <c r="I6" s="11">
        <v>1</v>
      </c>
      <c r="J6" s="10" t="s">
        <v>21</v>
      </c>
      <c r="K6" s="10" t="s">
        <v>79</v>
      </c>
      <c r="L6" s="10" t="s">
        <v>65</v>
      </c>
      <c r="M6" s="10" t="s">
        <v>80</v>
      </c>
    </row>
    <row r="7" spans="1:13" x14ac:dyDescent="0.3">
      <c r="A7" s="10" t="s">
        <v>40</v>
      </c>
      <c r="B7" s="10" t="s">
        <v>81</v>
      </c>
      <c r="C7" s="10" t="s">
        <v>58</v>
      </c>
      <c r="D7" s="10" t="s">
        <v>82</v>
      </c>
      <c r="E7" s="10" t="s">
        <v>83</v>
      </c>
      <c r="F7" s="10" t="s">
        <v>61</v>
      </c>
      <c r="G7" s="10" t="s">
        <v>84</v>
      </c>
      <c r="H7" s="10" t="s">
        <v>85</v>
      </c>
      <c r="I7" s="11">
        <v>1</v>
      </c>
      <c r="J7" s="10" t="s">
        <v>39</v>
      </c>
      <c r="K7" s="10" t="s">
        <v>86</v>
      </c>
      <c r="L7" s="10" t="s">
        <v>65</v>
      </c>
      <c r="M7" s="10" t="s">
        <v>87</v>
      </c>
    </row>
    <row r="8" spans="1:13" x14ac:dyDescent="0.3">
      <c r="A8" s="10" t="s">
        <v>34</v>
      </c>
      <c r="B8" s="10" t="s">
        <v>88</v>
      </c>
      <c r="C8" s="10" t="s">
        <v>58</v>
      </c>
      <c r="D8" s="10" t="s">
        <v>89</v>
      </c>
      <c r="E8" s="10" t="s">
        <v>90</v>
      </c>
      <c r="F8" s="10" t="s">
        <v>61</v>
      </c>
      <c r="G8" s="10" t="s">
        <v>91</v>
      </c>
      <c r="H8" s="10" t="s">
        <v>92</v>
      </c>
      <c r="I8" s="11">
        <v>2</v>
      </c>
      <c r="J8" s="10" t="s">
        <v>33</v>
      </c>
      <c r="K8" s="10" t="s">
        <v>93</v>
      </c>
      <c r="L8" s="10" t="s">
        <v>65</v>
      </c>
      <c r="M8" s="10" t="s">
        <v>94</v>
      </c>
    </row>
    <row r="9" spans="1:13" x14ac:dyDescent="0.3">
      <c r="A9" s="10" t="s">
        <v>34</v>
      </c>
      <c r="B9" s="10" t="s">
        <v>88</v>
      </c>
      <c r="C9" s="10" t="s">
        <v>58</v>
      </c>
      <c r="D9" s="10" t="s">
        <v>89</v>
      </c>
      <c r="E9" s="10" t="s">
        <v>95</v>
      </c>
      <c r="F9" s="10" t="s">
        <v>61</v>
      </c>
      <c r="G9" s="10" t="s">
        <v>96</v>
      </c>
      <c r="H9" s="10" t="s">
        <v>97</v>
      </c>
      <c r="I9" s="11">
        <v>1</v>
      </c>
      <c r="J9" s="10" t="s">
        <v>33</v>
      </c>
      <c r="K9" s="10" t="s">
        <v>75</v>
      </c>
      <c r="L9" s="10" t="s">
        <v>65</v>
      </c>
      <c r="M9" s="10" t="s">
        <v>98</v>
      </c>
    </row>
    <row r="10" spans="1:13" x14ac:dyDescent="0.3">
      <c r="A10" s="10" t="s">
        <v>34</v>
      </c>
      <c r="B10" s="10" t="s">
        <v>88</v>
      </c>
      <c r="C10" s="10" t="s">
        <v>58</v>
      </c>
      <c r="D10" s="10" t="s">
        <v>89</v>
      </c>
      <c r="E10" s="10" t="s">
        <v>95</v>
      </c>
      <c r="F10" s="10" t="s">
        <v>61</v>
      </c>
      <c r="G10" s="10" t="s">
        <v>99</v>
      </c>
      <c r="H10" s="10" t="s">
        <v>100</v>
      </c>
      <c r="I10" s="11">
        <v>1</v>
      </c>
      <c r="J10" s="10" t="s">
        <v>33</v>
      </c>
      <c r="K10" s="10" t="s">
        <v>75</v>
      </c>
      <c r="L10" s="10" t="s">
        <v>65</v>
      </c>
      <c r="M10" s="10" t="s">
        <v>101</v>
      </c>
    </row>
    <row r="11" spans="1:13" x14ac:dyDescent="0.3">
      <c r="A11" s="10" t="s">
        <v>34</v>
      </c>
      <c r="B11" s="10" t="s">
        <v>88</v>
      </c>
      <c r="C11" s="10" t="s">
        <v>58</v>
      </c>
      <c r="D11" s="10" t="s">
        <v>89</v>
      </c>
      <c r="E11" s="10" t="s">
        <v>95</v>
      </c>
      <c r="F11" s="10" t="s">
        <v>61</v>
      </c>
      <c r="G11" s="10" t="s">
        <v>102</v>
      </c>
      <c r="H11" s="10" t="s">
        <v>103</v>
      </c>
      <c r="I11" s="11">
        <v>1</v>
      </c>
      <c r="J11" s="10" t="s">
        <v>33</v>
      </c>
      <c r="K11" s="10" t="s">
        <v>75</v>
      </c>
      <c r="L11" s="10" t="s">
        <v>65</v>
      </c>
      <c r="M11" s="10" t="s">
        <v>71</v>
      </c>
    </row>
    <row r="12" spans="1:13" x14ac:dyDescent="0.3">
      <c r="A12" s="10" t="s">
        <v>34</v>
      </c>
      <c r="B12" s="10" t="s">
        <v>88</v>
      </c>
      <c r="C12" s="10" t="s">
        <v>58</v>
      </c>
      <c r="D12" s="10" t="s">
        <v>89</v>
      </c>
      <c r="E12" s="10" t="s">
        <v>104</v>
      </c>
      <c r="F12" s="10" t="s">
        <v>61</v>
      </c>
      <c r="G12" s="10" t="s">
        <v>105</v>
      </c>
      <c r="H12" s="10" t="s">
        <v>106</v>
      </c>
      <c r="I12" s="11">
        <v>2</v>
      </c>
      <c r="J12" s="10" t="s">
        <v>33</v>
      </c>
      <c r="K12" s="10" t="s">
        <v>79</v>
      </c>
      <c r="L12" s="10" t="s">
        <v>65</v>
      </c>
      <c r="M12" s="10" t="s">
        <v>107</v>
      </c>
    </row>
    <row r="13" spans="1:13" x14ac:dyDescent="0.3">
      <c r="A13" s="10" t="s">
        <v>16</v>
      </c>
      <c r="B13" s="10" t="s">
        <v>81</v>
      </c>
      <c r="C13" s="10" t="s">
        <v>58</v>
      </c>
      <c r="D13" s="10" t="s">
        <v>108</v>
      </c>
      <c r="E13" s="10" t="s">
        <v>109</v>
      </c>
      <c r="F13" s="10" t="s">
        <v>61</v>
      </c>
      <c r="G13" s="10" t="s">
        <v>110</v>
      </c>
      <c r="H13" s="10" t="s">
        <v>111</v>
      </c>
      <c r="I13" s="11">
        <v>2</v>
      </c>
      <c r="J13" s="10" t="s">
        <v>15</v>
      </c>
      <c r="K13" s="10" t="s">
        <v>112</v>
      </c>
      <c r="L13" s="10" t="s">
        <v>65</v>
      </c>
      <c r="M13" s="10" t="s">
        <v>113</v>
      </c>
    </row>
    <row r="14" spans="1:13" x14ac:dyDescent="0.3">
      <c r="A14" s="10" t="s">
        <v>16</v>
      </c>
      <c r="B14" s="10" t="s">
        <v>81</v>
      </c>
      <c r="C14" s="10" t="s">
        <v>58</v>
      </c>
      <c r="D14" s="10" t="s">
        <v>108</v>
      </c>
      <c r="E14" s="10" t="s">
        <v>114</v>
      </c>
      <c r="F14" s="10" t="s">
        <v>61</v>
      </c>
      <c r="G14" s="10" t="s">
        <v>115</v>
      </c>
      <c r="H14" s="10" t="s">
        <v>116</v>
      </c>
      <c r="I14" s="11">
        <v>1</v>
      </c>
      <c r="J14" s="10" t="s">
        <v>15</v>
      </c>
      <c r="K14" s="10" t="s">
        <v>112</v>
      </c>
      <c r="L14" s="10" t="s">
        <v>65</v>
      </c>
      <c r="M14" s="10" t="s">
        <v>101</v>
      </c>
    </row>
    <row r="15" spans="1:13" x14ac:dyDescent="0.3">
      <c r="A15" s="10" t="s">
        <v>16</v>
      </c>
      <c r="B15" s="10" t="s">
        <v>81</v>
      </c>
      <c r="C15" s="10" t="s">
        <v>58</v>
      </c>
      <c r="D15" s="10" t="s">
        <v>108</v>
      </c>
      <c r="E15" s="10" t="s">
        <v>117</v>
      </c>
      <c r="F15" s="10" t="s">
        <v>61</v>
      </c>
      <c r="G15" s="10" t="s">
        <v>118</v>
      </c>
      <c r="H15" s="10" t="s">
        <v>119</v>
      </c>
      <c r="I15" s="11">
        <v>1</v>
      </c>
      <c r="J15" s="10" t="s">
        <v>15</v>
      </c>
      <c r="K15" s="10" t="s">
        <v>120</v>
      </c>
      <c r="L15" s="10" t="s">
        <v>65</v>
      </c>
      <c r="M15" s="10" t="s">
        <v>101</v>
      </c>
    </row>
    <row r="16" spans="1:13" x14ac:dyDescent="0.3">
      <c r="A16" s="10" t="s">
        <v>16</v>
      </c>
      <c r="B16" s="10" t="s">
        <v>81</v>
      </c>
      <c r="C16" s="10" t="s">
        <v>58</v>
      </c>
      <c r="D16" s="10" t="s">
        <v>108</v>
      </c>
      <c r="E16" s="10" t="s">
        <v>121</v>
      </c>
      <c r="F16" s="10" t="s">
        <v>61</v>
      </c>
      <c r="G16" s="10" t="s">
        <v>122</v>
      </c>
      <c r="H16" s="10" t="s">
        <v>123</v>
      </c>
      <c r="I16" s="11">
        <v>1</v>
      </c>
      <c r="J16" s="10" t="s">
        <v>15</v>
      </c>
      <c r="K16" s="10" t="s">
        <v>64</v>
      </c>
      <c r="L16" s="10" t="s">
        <v>65</v>
      </c>
      <c r="M16" s="10" t="s">
        <v>124</v>
      </c>
    </row>
    <row r="17" spans="1:13" x14ac:dyDescent="0.3">
      <c r="A17" s="10" t="s">
        <v>16</v>
      </c>
      <c r="B17" s="10" t="s">
        <v>81</v>
      </c>
      <c r="C17" s="10" t="s">
        <v>58</v>
      </c>
      <c r="D17" s="10" t="s">
        <v>108</v>
      </c>
      <c r="E17" s="10" t="s">
        <v>121</v>
      </c>
      <c r="F17" s="10" t="s">
        <v>61</v>
      </c>
      <c r="G17" s="10" t="s">
        <v>125</v>
      </c>
      <c r="H17" s="10" t="s">
        <v>126</v>
      </c>
      <c r="I17" s="11">
        <v>1</v>
      </c>
      <c r="J17" s="10" t="s">
        <v>15</v>
      </c>
      <c r="K17" s="10" t="s">
        <v>64</v>
      </c>
      <c r="L17" s="10" t="s">
        <v>65</v>
      </c>
      <c r="M17" s="10" t="s">
        <v>66</v>
      </c>
    </row>
    <row r="18" spans="1:13" x14ac:dyDescent="0.3">
      <c r="A18" s="10" t="s">
        <v>16</v>
      </c>
      <c r="B18" s="10" t="s">
        <v>81</v>
      </c>
      <c r="C18" s="10" t="s">
        <v>58</v>
      </c>
      <c r="D18" s="10" t="s">
        <v>108</v>
      </c>
      <c r="E18" s="10" t="s">
        <v>127</v>
      </c>
      <c r="F18" s="10" t="s">
        <v>61</v>
      </c>
      <c r="G18" s="10" t="s">
        <v>128</v>
      </c>
      <c r="H18" s="10" t="s">
        <v>129</v>
      </c>
      <c r="I18" s="11">
        <v>1</v>
      </c>
      <c r="J18" s="10" t="s">
        <v>15</v>
      </c>
      <c r="K18" s="10" t="s">
        <v>130</v>
      </c>
      <c r="L18" s="10" t="s">
        <v>65</v>
      </c>
      <c r="M18" s="10" t="s">
        <v>131</v>
      </c>
    </row>
    <row r="19" spans="1:13" x14ac:dyDescent="0.3">
      <c r="A19" s="10" t="s">
        <v>16</v>
      </c>
      <c r="B19" s="10" t="s">
        <v>81</v>
      </c>
      <c r="C19" s="10" t="s">
        <v>58</v>
      </c>
      <c r="D19" s="10" t="s">
        <v>108</v>
      </c>
      <c r="E19" s="10" t="s">
        <v>132</v>
      </c>
      <c r="F19" s="10" t="s">
        <v>61</v>
      </c>
      <c r="G19" s="10" t="s">
        <v>133</v>
      </c>
      <c r="H19" s="10" t="s">
        <v>134</v>
      </c>
      <c r="I19" s="11">
        <v>1</v>
      </c>
      <c r="J19" s="10" t="s">
        <v>15</v>
      </c>
      <c r="K19" s="10" t="s">
        <v>130</v>
      </c>
      <c r="L19" s="10" t="s">
        <v>65</v>
      </c>
      <c r="M19" s="10" t="s">
        <v>101</v>
      </c>
    </row>
    <row r="20" spans="1:13" x14ac:dyDescent="0.3">
      <c r="A20" s="10" t="s">
        <v>16</v>
      </c>
      <c r="B20" s="10" t="s">
        <v>81</v>
      </c>
      <c r="C20" s="10" t="s">
        <v>58</v>
      </c>
      <c r="D20" s="10" t="s">
        <v>108</v>
      </c>
      <c r="E20" s="10" t="s">
        <v>135</v>
      </c>
      <c r="F20" s="10" t="s">
        <v>61</v>
      </c>
      <c r="G20" s="10" t="s">
        <v>136</v>
      </c>
      <c r="H20" s="10" t="s">
        <v>123</v>
      </c>
      <c r="I20" s="11">
        <v>1</v>
      </c>
      <c r="J20" s="10" t="s">
        <v>15</v>
      </c>
      <c r="K20" s="10" t="s">
        <v>137</v>
      </c>
      <c r="L20" s="10" t="s">
        <v>65</v>
      </c>
      <c r="M20" s="10" t="s">
        <v>124</v>
      </c>
    </row>
    <row r="21" spans="1:13" x14ac:dyDescent="0.3">
      <c r="A21" s="10" t="s">
        <v>16</v>
      </c>
      <c r="B21" s="10" t="s">
        <v>81</v>
      </c>
      <c r="C21" s="10" t="s">
        <v>58</v>
      </c>
      <c r="D21" s="10" t="s">
        <v>108</v>
      </c>
      <c r="E21" s="10" t="s">
        <v>138</v>
      </c>
      <c r="F21" s="10" t="s">
        <v>61</v>
      </c>
      <c r="G21" s="10" t="s">
        <v>136</v>
      </c>
      <c r="H21" s="10" t="s">
        <v>123</v>
      </c>
      <c r="I21" s="11">
        <v>1</v>
      </c>
      <c r="J21" s="10" t="s">
        <v>15</v>
      </c>
      <c r="K21" s="10" t="s">
        <v>139</v>
      </c>
      <c r="L21" s="10" t="s">
        <v>65</v>
      </c>
      <c r="M21" s="10" t="s">
        <v>124</v>
      </c>
    </row>
    <row r="22" spans="1:13" x14ac:dyDescent="0.3">
      <c r="A22" s="10" t="s">
        <v>16</v>
      </c>
      <c r="B22" s="10" t="s">
        <v>81</v>
      </c>
      <c r="C22" s="10" t="s">
        <v>58</v>
      </c>
      <c r="D22" s="10" t="s">
        <v>108</v>
      </c>
      <c r="E22" s="10" t="s">
        <v>140</v>
      </c>
      <c r="F22" s="10" t="s">
        <v>61</v>
      </c>
      <c r="G22" s="10" t="s">
        <v>141</v>
      </c>
      <c r="H22" s="10" t="s">
        <v>142</v>
      </c>
      <c r="I22" s="11">
        <v>1</v>
      </c>
      <c r="J22" s="10" t="s">
        <v>15</v>
      </c>
      <c r="K22" s="10" t="s">
        <v>143</v>
      </c>
      <c r="L22" s="10" t="s">
        <v>65</v>
      </c>
      <c r="M22" s="10" t="s">
        <v>144</v>
      </c>
    </row>
    <row r="23" spans="1:13" x14ac:dyDescent="0.3">
      <c r="A23" s="10" t="s">
        <v>16</v>
      </c>
      <c r="B23" s="10" t="s">
        <v>81</v>
      </c>
      <c r="C23" s="10" t="s">
        <v>58</v>
      </c>
      <c r="D23" s="10" t="s">
        <v>108</v>
      </c>
      <c r="E23" s="10" t="s">
        <v>140</v>
      </c>
      <c r="F23" s="10" t="s">
        <v>61</v>
      </c>
      <c r="G23" s="10" t="s">
        <v>145</v>
      </c>
      <c r="H23" s="10" t="s">
        <v>146</v>
      </c>
      <c r="I23" s="11">
        <v>1</v>
      </c>
      <c r="J23" s="10" t="s">
        <v>15</v>
      </c>
      <c r="K23" s="10" t="s">
        <v>143</v>
      </c>
      <c r="L23" s="10" t="s">
        <v>65</v>
      </c>
      <c r="M23" s="10" t="s">
        <v>147</v>
      </c>
    </row>
    <row r="24" spans="1:13" x14ac:dyDescent="0.3">
      <c r="A24" s="10" t="s">
        <v>30</v>
      </c>
      <c r="B24" s="10" t="s">
        <v>148</v>
      </c>
      <c r="C24" s="10" t="s">
        <v>58</v>
      </c>
      <c r="D24" s="10" t="s">
        <v>149</v>
      </c>
      <c r="E24" s="10" t="s">
        <v>150</v>
      </c>
      <c r="F24" s="10" t="s">
        <v>151</v>
      </c>
      <c r="G24" s="10" t="s">
        <v>152</v>
      </c>
      <c r="H24" s="10" t="s">
        <v>153</v>
      </c>
      <c r="I24" s="11">
        <v>2</v>
      </c>
      <c r="J24" s="10" t="s">
        <v>29</v>
      </c>
      <c r="K24" s="10" t="s">
        <v>93</v>
      </c>
      <c r="L24" s="10" t="s">
        <v>65</v>
      </c>
      <c r="M24" s="10" t="s">
        <v>107</v>
      </c>
    </row>
    <row r="25" spans="1:13" x14ac:dyDescent="0.3">
      <c r="A25" s="10" t="s">
        <v>30</v>
      </c>
      <c r="B25" s="10" t="s">
        <v>148</v>
      </c>
      <c r="C25" s="10" t="s">
        <v>58</v>
      </c>
      <c r="D25" s="10" t="s">
        <v>149</v>
      </c>
      <c r="E25" s="10" t="s">
        <v>154</v>
      </c>
      <c r="F25" s="10" t="s">
        <v>61</v>
      </c>
      <c r="G25" s="10" t="s">
        <v>155</v>
      </c>
      <c r="H25" s="10" t="s">
        <v>156</v>
      </c>
      <c r="I25" s="11">
        <v>2</v>
      </c>
      <c r="J25" s="10" t="s">
        <v>29</v>
      </c>
      <c r="K25" s="10" t="s">
        <v>120</v>
      </c>
      <c r="L25" s="10" t="s">
        <v>65</v>
      </c>
      <c r="M25" s="10" t="s">
        <v>101</v>
      </c>
    </row>
    <row r="26" spans="1:13" x14ac:dyDescent="0.3">
      <c r="A26" s="10" t="s">
        <v>30</v>
      </c>
      <c r="B26" s="10" t="s">
        <v>148</v>
      </c>
      <c r="C26" s="10" t="s">
        <v>58</v>
      </c>
      <c r="D26" s="10" t="s">
        <v>149</v>
      </c>
      <c r="E26" s="10" t="s">
        <v>154</v>
      </c>
      <c r="F26" s="10" t="s">
        <v>61</v>
      </c>
      <c r="G26" s="10" t="s">
        <v>157</v>
      </c>
      <c r="H26" s="10" t="s">
        <v>158</v>
      </c>
      <c r="I26" s="11">
        <v>2</v>
      </c>
      <c r="J26" s="10" t="s">
        <v>29</v>
      </c>
      <c r="K26" s="10" t="s">
        <v>120</v>
      </c>
      <c r="L26" s="10" t="s">
        <v>65</v>
      </c>
      <c r="M26" s="10" t="s">
        <v>94</v>
      </c>
    </row>
    <row r="27" spans="1:13" x14ac:dyDescent="0.3">
      <c r="A27" s="10" t="s">
        <v>30</v>
      </c>
      <c r="B27" s="10" t="s">
        <v>148</v>
      </c>
      <c r="C27" s="10" t="s">
        <v>58</v>
      </c>
      <c r="D27" s="10" t="s">
        <v>149</v>
      </c>
      <c r="E27" s="10" t="s">
        <v>159</v>
      </c>
      <c r="F27" s="10" t="s">
        <v>61</v>
      </c>
      <c r="G27" s="10" t="s">
        <v>160</v>
      </c>
      <c r="H27" s="10" t="s">
        <v>161</v>
      </c>
      <c r="I27" s="11">
        <v>1</v>
      </c>
      <c r="J27" s="10" t="s">
        <v>29</v>
      </c>
      <c r="K27" s="10" t="s">
        <v>120</v>
      </c>
      <c r="L27" s="10" t="s">
        <v>65</v>
      </c>
      <c r="M27" s="10" t="s">
        <v>107</v>
      </c>
    </row>
    <row r="28" spans="1:13" x14ac:dyDescent="0.3">
      <c r="A28" s="10" t="s">
        <v>30</v>
      </c>
      <c r="B28" s="10" t="s">
        <v>148</v>
      </c>
      <c r="C28" s="10" t="s">
        <v>58</v>
      </c>
      <c r="D28" s="10" t="s">
        <v>149</v>
      </c>
      <c r="E28" s="10" t="s">
        <v>162</v>
      </c>
      <c r="F28" s="10" t="s">
        <v>61</v>
      </c>
      <c r="G28" s="10" t="s">
        <v>163</v>
      </c>
      <c r="H28" s="10" t="s">
        <v>164</v>
      </c>
      <c r="I28" s="11">
        <v>2</v>
      </c>
      <c r="J28" s="10" t="s">
        <v>29</v>
      </c>
      <c r="K28" s="10" t="s">
        <v>165</v>
      </c>
      <c r="L28" s="10" t="s">
        <v>65</v>
      </c>
      <c r="M28" s="10" t="s">
        <v>66</v>
      </c>
    </row>
    <row r="29" spans="1:13" x14ac:dyDescent="0.3">
      <c r="A29" s="10" t="s">
        <v>30</v>
      </c>
      <c r="B29" s="10" t="s">
        <v>148</v>
      </c>
      <c r="C29" s="10" t="s">
        <v>58</v>
      </c>
      <c r="D29" s="10" t="s">
        <v>149</v>
      </c>
      <c r="E29" s="10" t="s">
        <v>166</v>
      </c>
      <c r="F29" s="10" t="s">
        <v>151</v>
      </c>
      <c r="G29" s="10" t="s">
        <v>160</v>
      </c>
      <c r="H29" s="10" t="s">
        <v>161</v>
      </c>
      <c r="I29" s="11">
        <v>1</v>
      </c>
      <c r="J29" s="10" t="s">
        <v>29</v>
      </c>
      <c r="K29" s="10" t="s">
        <v>167</v>
      </c>
      <c r="L29" s="10" t="s">
        <v>65</v>
      </c>
      <c r="M29" s="10" t="s">
        <v>107</v>
      </c>
    </row>
    <row r="30" spans="1:13" x14ac:dyDescent="0.3">
      <c r="A30" s="10" t="s">
        <v>30</v>
      </c>
      <c r="B30" s="10" t="s">
        <v>148</v>
      </c>
      <c r="C30" s="10" t="s">
        <v>58</v>
      </c>
      <c r="D30" s="10" t="s">
        <v>149</v>
      </c>
      <c r="E30" s="10" t="s">
        <v>168</v>
      </c>
      <c r="F30" s="10" t="s">
        <v>61</v>
      </c>
      <c r="G30" s="10" t="s">
        <v>169</v>
      </c>
      <c r="H30" s="10" t="s">
        <v>170</v>
      </c>
      <c r="I30" s="11">
        <v>1</v>
      </c>
      <c r="J30" s="10" t="s">
        <v>29</v>
      </c>
      <c r="K30" s="10" t="s">
        <v>139</v>
      </c>
      <c r="L30" s="10" t="s">
        <v>65</v>
      </c>
      <c r="M30" s="10" t="s">
        <v>171</v>
      </c>
    </row>
    <row r="31" spans="1:13" x14ac:dyDescent="0.3">
      <c r="A31" s="10" t="s">
        <v>20</v>
      </c>
      <c r="B31" s="10" t="s">
        <v>172</v>
      </c>
      <c r="C31" s="10" t="s">
        <v>58</v>
      </c>
      <c r="D31" s="10" t="s">
        <v>173</v>
      </c>
      <c r="E31" s="10" t="s">
        <v>174</v>
      </c>
      <c r="F31" s="10" t="s">
        <v>61</v>
      </c>
      <c r="G31" s="10" t="s">
        <v>175</v>
      </c>
      <c r="H31" s="10" t="s">
        <v>176</v>
      </c>
      <c r="I31" s="11">
        <v>2</v>
      </c>
      <c r="J31" s="10" t="s">
        <v>19</v>
      </c>
      <c r="K31" s="10" t="s">
        <v>177</v>
      </c>
      <c r="L31" s="10" t="s">
        <v>65</v>
      </c>
      <c r="M31" s="10" t="s">
        <v>178</v>
      </c>
    </row>
    <row r="32" spans="1:13" x14ac:dyDescent="0.3">
      <c r="A32" s="10" t="s">
        <v>20</v>
      </c>
      <c r="B32" s="10" t="s">
        <v>172</v>
      </c>
      <c r="C32" s="10" t="s">
        <v>58</v>
      </c>
      <c r="D32" s="10" t="s">
        <v>173</v>
      </c>
      <c r="E32" s="10" t="s">
        <v>179</v>
      </c>
      <c r="F32" s="10" t="s">
        <v>61</v>
      </c>
      <c r="G32" s="10" t="s">
        <v>180</v>
      </c>
      <c r="H32" s="10" t="s">
        <v>181</v>
      </c>
      <c r="I32" s="11">
        <v>2</v>
      </c>
      <c r="J32" s="10" t="s">
        <v>19</v>
      </c>
      <c r="K32" s="10" t="s">
        <v>182</v>
      </c>
      <c r="L32" s="10" t="s">
        <v>65</v>
      </c>
      <c r="M32" s="10" t="s">
        <v>66</v>
      </c>
    </row>
    <row r="33" spans="1:13" x14ac:dyDescent="0.3">
      <c r="A33" s="10" t="s">
        <v>20</v>
      </c>
      <c r="B33" s="10" t="s">
        <v>172</v>
      </c>
      <c r="C33" s="10" t="s">
        <v>58</v>
      </c>
      <c r="D33" s="10" t="s">
        <v>173</v>
      </c>
      <c r="E33" s="10" t="s">
        <v>183</v>
      </c>
      <c r="F33" s="10" t="s">
        <v>61</v>
      </c>
      <c r="G33" s="10" t="s">
        <v>184</v>
      </c>
      <c r="H33" s="10" t="s">
        <v>185</v>
      </c>
      <c r="I33" s="11">
        <v>1</v>
      </c>
      <c r="J33" s="10" t="s">
        <v>19</v>
      </c>
      <c r="K33" s="10" t="s">
        <v>64</v>
      </c>
      <c r="L33" s="10" t="s">
        <v>65</v>
      </c>
      <c r="M33" s="10" t="s">
        <v>107</v>
      </c>
    </row>
    <row r="34" spans="1:13" x14ac:dyDescent="0.3">
      <c r="A34" s="10" t="s">
        <v>20</v>
      </c>
      <c r="B34" s="10" t="s">
        <v>172</v>
      </c>
      <c r="C34" s="10" t="s">
        <v>58</v>
      </c>
      <c r="D34" s="10" t="s">
        <v>173</v>
      </c>
      <c r="E34" s="10" t="s">
        <v>186</v>
      </c>
      <c r="F34" s="10" t="s">
        <v>61</v>
      </c>
      <c r="G34" s="10" t="s">
        <v>187</v>
      </c>
      <c r="H34" s="10" t="s">
        <v>188</v>
      </c>
      <c r="I34" s="11">
        <v>1</v>
      </c>
      <c r="J34" s="10" t="s">
        <v>19</v>
      </c>
      <c r="K34" s="10" t="s">
        <v>64</v>
      </c>
      <c r="L34" s="10" t="s">
        <v>65</v>
      </c>
      <c r="M34" s="10" t="s">
        <v>189</v>
      </c>
    </row>
    <row r="35" spans="1:13" x14ac:dyDescent="0.3">
      <c r="A35" s="10" t="s">
        <v>20</v>
      </c>
      <c r="B35" s="10" t="s">
        <v>172</v>
      </c>
      <c r="C35" s="10" t="s">
        <v>58</v>
      </c>
      <c r="D35" s="10" t="s">
        <v>173</v>
      </c>
      <c r="E35" s="10" t="s">
        <v>190</v>
      </c>
      <c r="F35" s="10" t="s">
        <v>61</v>
      </c>
      <c r="G35" s="10" t="s">
        <v>191</v>
      </c>
      <c r="H35" s="10" t="s">
        <v>192</v>
      </c>
      <c r="I35" s="11">
        <v>1</v>
      </c>
      <c r="J35" s="10" t="s">
        <v>19</v>
      </c>
      <c r="K35" s="10" t="s">
        <v>70</v>
      </c>
      <c r="L35" s="10" t="s">
        <v>65</v>
      </c>
      <c r="M35" s="10" t="s">
        <v>193</v>
      </c>
    </row>
    <row r="36" spans="1:13" x14ac:dyDescent="0.3">
      <c r="A36" s="10" t="s">
        <v>20</v>
      </c>
      <c r="B36" s="10" t="s">
        <v>172</v>
      </c>
      <c r="C36" s="10" t="s">
        <v>58</v>
      </c>
      <c r="D36" s="10" t="s">
        <v>173</v>
      </c>
      <c r="E36" s="10" t="s">
        <v>190</v>
      </c>
      <c r="F36" s="10" t="s">
        <v>61</v>
      </c>
      <c r="G36" s="10" t="s">
        <v>194</v>
      </c>
      <c r="H36" s="10" t="s">
        <v>195</v>
      </c>
      <c r="I36" s="11">
        <v>1</v>
      </c>
      <c r="J36" s="10" t="s">
        <v>19</v>
      </c>
      <c r="K36" s="10" t="s">
        <v>70</v>
      </c>
      <c r="L36" s="10" t="s">
        <v>65</v>
      </c>
      <c r="M36" s="10" t="s">
        <v>196</v>
      </c>
    </row>
    <row r="37" spans="1:13" x14ac:dyDescent="0.3">
      <c r="A37" s="10" t="s">
        <v>20</v>
      </c>
      <c r="B37" s="10" t="s">
        <v>172</v>
      </c>
      <c r="C37" s="10" t="s">
        <v>58</v>
      </c>
      <c r="D37" s="10" t="s">
        <v>173</v>
      </c>
      <c r="E37" s="10" t="s">
        <v>190</v>
      </c>
      <c r="F37" s="10" t="s">
        <v>61</v>
      </c>
      <c r="G37" s="10" t="s">
        <v>197</v>
      </c>
      <c r="H37" s="10" t="s">
        <v>198</v>
      </c>
      <c r="I37" s="11">
        <v>1</v>
      </c>
      <c r="J37" s="10" t="s">
        <v>19</v>
      </c>
      <c r="K37" s="10" t="s">
        <v>70</v>
      </c>
      <c r="L37" s="10" t="s">
        <v>65</v>
      </c>
      <c r="M37" s="10" t="s">
        <v>144</v>
      </c>
    </row>
    <row r="38" spans="1:13" x14ac:dyDescent="0.3">
      <c r="A38" s="10" t="s">
        <v>20</v>
      </c>
      <c r="B38" s="10" t="s">
        <v>172</v>
      </c>
      <c r="C38" s="10" t="s">
        <v>58</v>
      </c>
      <c r="D38" s="10" t="s">
        <v>173</v>
      </c>
      <c r="E38" s="10" t="s">
        <v>199</v>
      </c>
      <c r="F38" s="10" t="s">
        <v>61</v>
      </c>
      <c r="G38" s="10" t="s">
        <v>200</v>
      </c>
      <c r="H38" s="10" t="s">
        <v>201</v>
      </c>
      <c r="I38" s="11">
        <v>3</v>
      </c>
      <c r="J38" s="10" t="s">
        <v>19</v>
      </c>
      <c r="K38" s="10" t="s">
        <v>86</v>
      </c>
      <c r="L38" s="10" t="s">
        <v>65</v>
      </c>
      <c r="M38" s="10" t="s">
        <v>202</v>
      </c>
    </row>
    <row r="39" spans="1:13" x14ac:dyDescent="0.3">
      <c r="A39" s="10" t="s">
        <v>20</v>
      </c>
      <c r="B39" s="10" t="s">
        <v>172</v>
      </c>
      <c r="C39" s="10" t="s">
        <v>58</v>
      </c>
      <c r="D39" s="10" t="s">
        <v>173</v>
      </c>
      <c r="E39" s="10" t="s">
        <v>203</v>
      </c>
      <c r="F39" s="10" t="s">
        <v>61</v>
      </c>
      <c r="G39" s="10" t="s">
        <v>204</v>
      </c>
      <c r="H39" s="10" t="s">
        <v>205</v>
      </c>
      <c r="I39" s="11">
        <v>1</v>
      </c>
      <c r="J39" s="10" t="s">
        <v>19</v>
      </c>
      <c r="K39" s="10" t="s">
        <v>75</v>
      </c>
      <c r="L39" s="10" t="s">
        <v>65</v>
      </c>
      <c r="M39" s="10" t="s">
        <v>206</v>
      </c>
    </row>
    <row r="40" spans="1:13" x14ac:dyDescent="0.3">
      <c r="A40" s="10" t="s">
        <v>18</v>
      </c>
      <c r="B40" s="10" t="s">
        <v>207</v>
      </c>
      <c r="C40" s="10" t="s">
        <v>58</v>
      </c>
      <c r="D40" s="10" t="s">
        <v>208</v>
      </c>
      <c r="E40" s="10" t="s">
        <v>209</v>
      </c>
      <c r="F40" s="10" t="s">
        <v>61</v>
      </c>
      <c r="G40" s="10" t="s">
        <v>210</v>
      </c>
      <c r="H40" s="10" t="s">
        <v>211</v>
      </c>
      <c r="I40" s="11">
        <v>1</v>
      </c>
      <c r="J40" s="10" t="s">
        <v>17</v>
      </c>
      <c r="K40" s="10" t="s">
        <v>212</v>
      </c>
      <c r="L40" s="10" t="s">
        <v>65</v>
      </c>
      <c r="M40" s="10" t="s">
        <v>144</v>
      </c>
    </row>
    <row r="41" spans="1:13" x14ac:dyDescent="0.3">
      <c r="A41" s="10" t="s">
        <v>18</v>
      </c>
      <c r="B41" s="10" t="s">
        <v>207</v>
      </c>
      <c r="C41" s="10" t="s">
        <v>58</v>
      </c>
      <c r="D41" s="10" t="s">
        <v>208</v>
      </c>
      <c r="E41" s="10" t="s">
        <v>213</v>
      </c>
      <c r="F41" s="10" t="s">
        <v>61</v>
      </c>
      <c r="G41" s="10" t="s">
        <v>214</v>
      </c>
      <c r="H41" s="10" t="s">
        <v>215</v>
      </c>
      <c r="I41" s="11">
        <v>1</v>
      </c>
      <c r="J41" s="10" t="s">
        <v>17</v>
      </c>
      <c r="K41" s="10" t="s">
        <v>165</v>
      </c>
      <c r="L41" s="10" t="s">
        <v>65</v>
      </c>
      <c r="M41" s="10" t="s">
        <v>147</v>
      </c>
    </row>
    <row r="42" spans="1:13" x14ac:dyDescent="0.3">
      <c r="A42" s="10" t="s">
        <v>18</v>
      </c>
      <c r="B42" s="10" t="s">
        <v>207</v>
      </c>
      <c r="C42" s="10" t="s">
        <v>58</v>
      </c>
      <c r="D42" s="10" t="s">
        <v>208</v>
      </c>
      <c r="E42" s="10" t="s">
        <v>216</v>
      </c>
      <c r="F42" s="10" t="s">
        <v>61</v>
      </c>
      <c r="G42" s="10" t="s">
        <v>214</v>
      </c>
      <c r="H42" s="10" t="s">
        <v>215</v>
      </c>
      <c r="I42" s="11">
        <v>1</v>
      </c>
      <c r="J42" s="10" t="s">
        <v>17</v>
      </c>
      <c r="K42" s="10" t="s">
        <v>130</v>
      </c>
      <c r="L42" s="10" t="s">
        <v>65</v>
      </c>
      <c r="M42" s="10" t="s">
        <v>147</v>
      </c>
    </row>
    <row r="43" spans="1:13" x14ac:dyDescent="0.3">
      <c r="A43" s="10" t="s">
        <v>18</v>
      </c>
      <c r="B43" s="10" t="s">
        <v>207</v>
      </c>
      <c r="C43" s="10" t="s">
        <v>58</v>
      </c>
      <c r="D43" s="10" t="s">
        <v>208</v>
      </c>
      <c r="E43" s="10" t="s">
        <v>217</v>
      </c>
      <c r="F43" s="10" t="s">
        <v>61</v>
      </c>
      <c r="G43" s="10" t="s">
        <v>218</v>
      </c>
      <c r="H43" s="10" t="s">
        <v>219</v>
      </c>
      <c r="I43" s="11">
        <v>4</v>
      </c>
      <c r="J43" s="10" t="s">
        <v>17</v>
      </c>
      <c r="K43" s="10" t="s">
        <v>75</v>
      </c>
      <c r="L43" s="10" t="s">
        <v>65</v>
      </c>
      <c r="M43" s="10" t="s">
        <v>220</v>
      </c>
    </row>
    <row r="44" spans="1:13" x14ac:dyDescent="0.3">
      <c r="A44" s="10" t="s">
        <v>18</v>
      </c>
      <c r="B44" s="10" t="s">
        <v>207</v>
      </c>
      <c r="C44" s="10" t="s">
        <v>58</v>
      </c>
      <c r="D44" s="10" t="s">
        <v>208</v>
      </c>
      <c r="E44" s="10" t="s">
        <v>221</v>
      </c>
      <c r="F44" s="10" t="s">
        <v>61</v>
      </c>
      <c r="G44" s="10" t="s">
        <v>222</v>
      </c>
      <c r="H44" s="10" t="s">
        <v>223</v>
      </c>
      <c r="I44" s="11">
        <v>1</v>
      </c>
      <c r="J44" s="10" t="s">
        <v>17</v>
      </c>
      <c r="K44" s="10" t="s">
        <v>143</v>
      </c>
      <c r="L44" s="10" t="s">
        <v>65</v>
      </c>
      <c r="M44" s="10" t="s">
        <v>224</v>
      </c>
    </row>
    <row r="45" spans="1:13" x14ac:dyDescent="0.3">
      <c r="A45" s="10" t="s">
        <v>18</v>
      </c>
      <c r="B45" s="10" t="s">
        <v>207</v>
      </c>
      <c r="C45" s="10" t="s">
        <v>58</v>
      </c>
      <c r="D45" s="10" t="s">
        <v>208</v>
      </c>
      <c r="E45" s="10" t="s">
        <v>225</v>
      </c>
      <c r="F45" s="10" t="s">
        <v>61</v>
      </c>
      <c r="G45" s="10" t="s">
        <v>214</v>
      </c>
      <c r="H45" s="10" t="s">
        <v>215</v>
      </c>
      <c r="I45" s="11">
        <v>1</v>
      </c>
      <c r="J45" s="10" t="s">
        <v>17</v>
      </c>
      <c r="K45" s="10" t="s">
        <v>79</v>
      </c>
      <c r="L45" s="10" t="s">
        <v>65</v>
      </c>
      <c r="M45" s="10" t="s">
        <v>147</v>
      </c>
    </row>
    <row r="46" spans="1:13" x14ac:dyDescent="0.3">
      <c r="A46" s="10" t="s">
        <v>42</v>
      </c>
      <c r="B46" s="10" t="s">
        <v>226</v>
      </c>
      <c r="C46" s="10" t="s">
        <v>58</v>
      </c>
      <c r="D46" s="10" t="s">
        <v>227</v>
      </c>
      <c r="E46" s="10" t="s">
        <v>228</v>
      </c>
      <c r="F46" s="10" t="s">
        <v>229</v>
      </c>
      <c r="G46" s="10" t="s">
        <v>230</v>
      </c>
      <c r="H46" s="10" t="s">
        <v>231</v>
      </c>
      <c r="I46" s="11">
        <v>1</v>
      </c>
      <c r="J46" s="10" t="s">
        <v>41</v>
      </c>
      <c r="K46" s="10" t="s">
        <v>75</v>
      </c>
      <c r="L46" s="10" t="s">
        <v>65</v>
      </c>
      <c r="M46" s="10" t="s">
        <v>107</v>
      </c>
    </row>
    <row r="47" spans="1:13" x14ac:dyDescent="0.3">
      <c r="A47" s="10" t="s">
        <v>42</v>
      </c>
      <c r="B47" s="10" t="s">
        <v>226</v>
      </c>
      <c r="C47" s="10" t="s">
        <v>58</v>
      </c>
      <c r="D47" s="10" t="s">
        <v>227</v>
      </c>
      <c r="E47" s="10" t="s">
        <v>232</v>
      </c>
      <c r="F47" s="10" t="s">
        <v>229</v>
      </c>
      <c r="G47" s="10" t="s">
        <v>230</v>
      </c>
      <c r="H47" s="10" t="s">
        <v>231</v>
      </c>
      <c r="I47" s="11">
        <v>1</v>
      </c>
      <c r="J47" s="10" t="s">
        <v>41</v>
      </c>
      <c r="K47" s="10" t="s">
        <v>79</v>
      </c>
      <c r="L47" s="10" t="s">
        <v>65</v>
      </c>
      <c r="M47" s="10" t="s">
        <v>107</v>
      </c>
    </row>
    <row r="48" spans="1:13" x14ac:dyDescent="0.3">
      <c r="A48" s="10" t="s">
        <v>32</v>
      </c>
      <c r="B48" s="10" t="s">
        <v>148</v>
      </c>
      <c r="C48" s="10" t="s">
        <v>58</v>
      </c>
      <c r="D48" s="10" t="s">
        <v>233</v>
      </c>
      <c r="E48" s="10" t="s">
        <v>234</v>
      </c>
      <c r="F48" s="10" t="s">
        <v>61</v>
      </c>
      <c r="G48" s="10" t="s">
        <v>235</v>
      </c>
      <c r="H48" s="10" t="s">
        <v>236</v>
      </c>
      <c r="I48" s="11">
        <v>1</v>
      </c>
      <c r="J48" s="10" t="s">
        <v>31</v>
      </c>
      <c r="K48" s="10" t="s">
        <v>212</v>
      </c>
      <c r="L48" s="10" t="s">
        <v>65</v>
      </c>
      <c r="M48" s="10" t="s">
        <v>178</v>
      </c>
    </row>
    <row r="49" spans="1:13" x14ac:dyDescent="0.3">
      <c r="A49" s="10" t="s">
        <v>32</v>
      </c>
      <c r="B49" s="10" t="s">
        <v>148</v>
      </c>
      <c r="C49" s="10" t="s">
        <v>58</v>
      </c>
      <c r="D49" s="10" t="s">
        <v>233</v>
      </c>
      <c r="E49" s="10" t="s">
        <v>237</v>
      </c>
      <c r="F49" s="10" t="s">
        <v>61</v>
      </c>
      <c r="G49" s="10" t="s">
        <v>238</v>
      </c>
      <c r="H49" s="10" t="s">
        <v>239</v>
      </c>
      <c r="I49" s="11">
        <v>1</v>
      </c>
      <c r="J49" s="10" t="s">
        <v>31</v>
      </c>
      <c r="K49" s="10" t="s">
        <v>120</v>
      </c>
      <c r="L49" s="10" t="s">
        <v>65</v>
      </c>
      <c r="M49" s="10" t="s">
        <v>240</v>
      </c>
    </row>
    <row r="50" spans="1:13" x14ac:dyDescent="0.3">
      <c r="A50" s="10" t="s">
        <v>32</v>
      </c>
      <c r="B50" s="10" t="s">
        <v>148</v>
      </c>
      <c r="C50" s="10" t="s">
        <v>58</v>
      </c>
      <c r="D50" s="10" t="s">
        <v>233</v>
      </c>
      <c r="E50" s="10" t="s">
        <v>241</v>
      </c>
      <c r="F50" s="10" t="s">
        <v>61</v>
      </c>
      <c r="G50" s="10" t="s">
        <v>242</v>
      </c>
      <c r="H50" s="10" t="s">
        <v>243</v>
      </c>
      <c r="I50" s="11">
        <v>2</v>
      </c>
      <c r="J50" s="10" t="s">
        <v>31</v>
      </c>
      <c r="K50" s="10" t="s">
        <v>130</v>
      </c>
      <c r="L50" s="10" t="s">
        <v>65</v>
      </c>
      <c r="M50" s="10" t="s">
        <v>94</v>
      </c>
    </row>
    <row r="51" spans="1:13" x14ac:dyDescent="0.3">
      <c r="A51" s="10" t="s">
        <v>32</v>
      </c>
      <c r="B51" s="10" t="s">
        <v>148</v>
      </c>
      <c r="C51" s="10" t="s">
        <v>58</v>
      </c>
      <c r="D51" s="10" t="s">
        <v>233</v>
      </c>
      <c r="E51" s="10" t="s">
        <v>244</v>
      </c>
      <c r="F51" s="10" t="s">
        <v>61</v>
      </c>
      <c r="G51" s="10" t="s">
        <v>245</v>
      </c>
      <c r="H51" s="10" t="s">
        <v>246</v>
      </c>
      <c r="I51" s="11">
        <v>1</v>
      </c>
      <c r="J51" s="10" t="s">
        <v>31</v>
      </c>
      <c r="K51" s="10" t="s">
        <v>75</v>
      </c>
      <c r="L51" s="10" t="s">
        <v>65</v>
      </c>
      <c r="M51" s="10" t="s">
        <v>247</v>
      </c>
    </row>
    <row r="52" spans="1:13" x14ac:dyDescent="0.3">
      <c r="A52" s="10" t="s">
        <v>32</v>
      </c>
      <c r="B52" s="10" t="s">
        <v>148</v>
      </c>
      <c r="C52" s="10" t="s">
        <v>58</v>
      </c>
      <c r="D52" s="10" t="s">
        <v>233</v>
      </c>
      <c r="E52" s="10" t="s">
        <v>248</v>
      </c>
      <c r="F52" s="10" t="s">
        <v>61</v>
      </c>
      <c r="G52" s="10" t="s">
        <v>249</v>
      </c>
      <c r="H52" s="10" t="s">
        <v>250</v>
      </c>
      <c r="I52" s="11">
        <v>6</v>
      </c>
      <c r="J52" s="10" t="s">
        <v>31</v>
      </c>
      <c r="K52" s="10" t="s">
        <v>139</v>
      </c>
      <c r="L52" s="10" t="s">
        <v>65</v>
      </c>
      <c r="M52" s="10" t="s">
        <v>251</v>
      </c>
    </row>
    <row r="53" spans="1:13" x14ac:dyDescent="0.3">
      <c r="A53" s="10" t="s">
        <v>26</v>
      </c>
      <c r="B53" s="10" t="s">
        <v>252</v>
      </c>
      <c r="C53" s="10" t="s">
        <v>58</v>
      </c>
      <c r="D53" s="10" t="s">
        <v>253</v>
      </c>
      <c r="E53" s="10" t="s">
        <v>254</v>
      </c>
      <c r="F53" s="10" t="s">
        <v>61</v>
      </c>
      <c r="G53" s="10" t="s">
        <v>255</v>
      </c>
      <c r="H53" s="10" t="s">
        <v>256</v>
      </c>
      <c r="I53" s="11">
        <v>1</v>
      </c>
      <c r="J53" s="10" t="s">
        <v>25</v>
      </c>
      <c r="K53" s="10" t="s">
        <v>112</v>
      </c>
      <c r="L53" s="10" t="s">
        <v>65</v>
      </c>
      <c r="M53" s="10" t="s">
        <v>66</v>
      </c>
    </row>
    <row r="54" spans="1:13" x14ac:dyDescent="0.3">
      <c r="A54" s="10" t="s">
        <v>26</v>
      </c>
      <c r="B54" s="10" t="s">
        <v>252</v>
      </c>
      <c r="C54" s="10" t="s">
        <v>58</v>
      </c>
      <c r="D54" s="10" t="s">
        <v>253</v>
      </c>
      <c r="E54" s="10" t="s">
        <v>254</v>
      </c>
      <c r="F54" s="10" t="s">
        <v>61</v>
      </c>
      <c r="G54" s="10" t="s">
        <v>257</v>
      </c>
      <c r="H54" s="10" t="s">
        <v>258</v>
      </c>
      <c r="I54" s="11">
        <v>1</v>
      </c>
      <c r="J54" s="10" t="s">
        <v>25</v>
      </c>
      <c r="K54" s="10" t="s">
        <v>112</v>
      </c>
      <c r="L54" s="10" t="s">
        <v>65</v>
      </c>
      <c r="M54" s="10" t="s">
        <v>259</v>
      </c>
    </row>
    <row r="55" spans="1:13" x14ac:dyDescent="0.3">
      <c r="A55" s="10" t="s">
        <v>26</v>
      </c>
      <c r="B55" s="10" t="s">
        <v>252</v>
      </c>
      <c r="C55" s="10" t="s">
        <v>58</v>
      </c>
      <c r="D55" s="10" t="s">
        <v>253</v>
      </c>
      <c r="E55" s="10" t="s">
        <v>254</v>
      </c>
      <c r="F55" s="10" t="s">
        <v>61</v>
      </c>
      <c r="G55" s="10" t="s">
        <v>260</v>
      </c>
      <c r="H55" s="10" t="s">
        <v>261</v>
      </c>
      <c r="I55" s="11">
        <v>1</v>
      </c>
      <c r="J55" s="10" t="s">
        <v>25</v>
      </c>
      <c r="K55" s="10" t="s">
        <v>112</v>
      </c>
      <c r="L55" s="10" t="s">
        <v>65</v>
      </c>
      <c r="M55" s="10" t="s">
        <v>262</v>
      </c>
    </row>
    <row r="56" spans="1:13" x14ac:dyDescent="0.3">
      <c r="A56" s="10" t="s">
        <v>26</v>
      </c>
      <c r="B56" s="10" t="s">
        <v>252</v>
      </c>
      <c r="C56" s="10" t="s">
        <v>58</v>
      </c>
      <c r="D56" s="10" t="s">
        <v>253</v>
      </c>
      <c r="E56" s="10" t="s">
        <v>263</v>
      </c>
      <c r="F56" s="10" t="s">
        <v>61</v>
      </c>
      <c r="G56" s="10" t="s">
        <v>264</v>
      </c>
      <c r="H56" s="10" t="s">
        <v>265</v>
      </c>
      <c r="I56" s="11">
        <v>1</v>
      </c>
      <c r="J56" s="10" t="s">
        <v>25</v>
      </c>
      <c r="K56" s="10" t="s">
        <v>64</v>
      </c>
      <c r="L56" s="10" t="s">
        <v>65</v>
      </c>
      <c r="M56" s="10" t="s">
        <v>266</v>
      </c>
    </row>
    <row r="57" spans="1:13" x14ac:dyDescent="0.3">
      <c r="A57" s="10" t="s">
        <v>26</v>
      </c>
      <c r="B57" s="10" t="s">
        <v>252</v>
      </c>
      <c r="C57" s="10" t="s">
        <v>58</v>
      </c>
      <c r="D57" s="10" t="s">
        <v>253</v>
      </c>
      <c r="E57" s="10" t="s">
        <v>263</v>
      </c>
      <c r="F57" s="10" t="s">
        <v>61</v>
      </c>
      <c r="G57" s="10" t="s">
        <v>267</v>
      </c>
      <c r="H57" s="10" t="s">
        <v>268</v>
      </c>
      <c r="I57" s="11">
        <v>1</v>
      </c>
      <c r="J57" s="10" t="s">
        <v>25</v>
      </c>
      <c r="K57" s="10" t="s">
        <v>64</v>
      </c>
      <c r="L57" s="10" t="s">
        <v>65</v>
      </c>
      <c r="M57" s="10" t="s">
        <v>131</v>
      </c>
    </row>
    <row r="58" spans="1:13" x14ac:dyDescent="0.3">
      <c r="A58" s="10" t="s">
        <v>26</v>
      </c>
      <c r="B58" s="10" t="s">
        <v>252</v>
      </c>
      <c r="C58" s="10" t="s">
        <v>58</v>
      </c>
      <c r="D58" s="10" t="s">
        <v>253</v>
      </c>
      <c r="E58" s="10" t="s">
        <v>269</v>
      </c>
      <c r="F58" s="10" t="s">
        <v>61</v>
      </c>
      <c r="G58" s="10" t="s">
        <v>270</v>
      </c>
      <c r="H58" s="10" t="s">
        <v>271</v>
      </c>
      <c r="I58" s="11">
        <v>1</v>
      </c>
      <c r="J58" s="10" t="s">
        <v>25</v>
      </c>
      <c r="K58" s="10" t="s">
        <v>167</v>
      </c>
      <c r="L58" s="10" t="s">
        <v>65</v>
      </c>
      <c r="M58" s="10" t="s">
        <v>144</v>
      </c>
    </row>
    <row r="59" spans="1:13" x14ac:dyDescent="0.3">
      <c r="A59" s="10" t="s">
        <v>26</v>
      </c>
      <c r="B59" s="10" t="s">
        <v>252</v>
      </c>
      <c r="C59" s="10" t="s">
        <v>58</v>
      </c>
      <c r="D59" s="10" t="s">
        <v>253</v>
      </c>
      <c r="E59" s="10" t="s">
        <v>269</v>
      </c>
      <c r="F59" s="10" t="s">
        <v>61</v>
      </c>
      <c r="G59" s="10" t="s">
        <v>260</v>
      </c>
      <c r="H59" s="10" t="s">
        <v>261</v>
      </c>
      <c r="I59" s="11">
        <v>1</v>
      </c>
      <c r="J59" s="10" t="s">
        <v>25</v>
      </c>
      <c r="K59" s="10" t="s">
        <v>167</v>
      </c>
      <c r="L59" s="10" t="s">
        <v>65</v>
      </c>
      <c r="M59" s="10" t="s">
        <v>262</v>
      </c>
    </row>
    <row r="60" spans="1:13" x14ac:dyDescent="0.3">
      <c r="A60" s="10" t="s">
        <v>26</v>
      </c>
      <c r="B60" s="10" t="s">
        <v>252</v>
      </c>
      <c r="C60" s="10" t="s">
        <v>58</v>
      </c>
      <c r="D60" s="10" t="s">
        <v>253</v>
      </c>
      <c r="E60" s="10" t="s">
        <v>272</v>
      </c>
      <c r="F60" s="10" t="s">
        <v>61</v>
      </c>
      <c r="G60" s="10" t="s">
        <v>273</v>
      </c>
      <c r="H60" s="10" t="s">
        <v>274</v>
      </c>
      <c r="I60" s="11">
        <v>1</v>
      </c>
      <c r="J60" s="10" t="s">
        <v>25</v>
      </c>
      <c r="K60" s="10" t="s">
        <v>137</v>
      </c>
      <c r="L60" s="10" t="s">
        <v>65</v>
      </c>
      <c r="M60" s="10" t="s">
        <v>275</v>
      </c>
    </row>
    <row r="61" spans="1:13" x14ac:dyDescent="0.3">
      <c r="A61" s="10" t="s">
        <v>24</v>
      </c>
      <c r="B61" s="10" t="s">
        <v>148</v>
      </c>
      <c r="C61" s="10" t="s">
        <v>58</v>
      </c>
      <c r="D61" s="10" t="s">
        <v>276</v>
      </c>
      <c r="E61" s="10" t="s">
        <v>277</v>
      </c>
      <c r="F61" s="10" t="s">
        <v>61</v>
      </c>
      <c r="G61" s="10" t="s">
        <v>278</v>
      </c>
      <c r="H61" s="10" t="s">
        <v>279</v>
      </c>
      <c r="I61" s="11">
        <v>1</v>
      </c>
      <c r="J61" s="10" t="s">
        <v>23</v>
      </c>
      <c r="K61" s="10" t="s">
        <v>182</v>
      </c>
      <c r="L61" s="10" t="s">
        <v>65</v>
      </c>
      <c r="M61" s="10" t="s">
        <v>66</v>
      </c>
    </row>
    <row r="62" spans="1:13" x14ac:dyDescent="0.3">
      <c r="A62" s="10" t="s">
        <v>24</v>
      </c>
      <c r="B62" s="10" t="s">
        <v>148</v>
      </c>
      <c r="C62" s="10" t="s">
        <v>58</v>
      </c>
      <c r="D62" s="10" t="s">
        <v>276</v>
      </c>
      <c r="E62" s="10" t="s">
        <v>280</v>
      </c>
      <c r="F62" s="10" t="s">
        <v>61</v>
      </c>
      <c r="G62" s="10" t="s">
        <v>281</v>
      </c>
      <c r="H62" s="10" t="s">
        <v>282</v>
      </c>
      <c r="I62" s="11">
        <v>2</v>
      </c>
      <c r="J62" s="10" t="s">
        <v>23</v>
      </c>
      <c r="K62" s="10" t="s">
        <v>182</v>
      </c>
      <c r="L62" s="10" t="s">
        <v>65</v>
      </c>
      <c r="M62" s="10" t="s">
        <v>94</v>
      </c>
    </row>
    <row r="63" spans="1:13" x14ac:dyDescent="0.3">
      <c r="A63" s="10" t="s">
        <v>24</v>
      </c>
      <c r="B63" s="10" t="s">
        <v>148</v>
      </c>
      <c r="C63" s="10" t="s">
        <v>58</v>
      </c>
      <c r="D63" s="10" t="s">
        <v>276</v>
      </c>
      <c r="E63" s="10" t="s">
        <v>280</v>
      </c>
      <c r="F63" s="10" t="s">
        <v>61</v>
      </c>
      <c r="G63" s="10" t="s">
        <v>283</v>
      </c>
      <c r="H63" s="10" t="s">
        <v>284</v>
      </c>
      <c r="I63" s="11">
        <v>2</v>
      </c>
      <c r="J63" s="10" t="s">
        <v>23</v>
      </c>
      <c r="K63" s="10" t="s">
        <v>182</v>
      </c>
      <c r="L63" s="10" t="s">
        <v>65</v>
      </c>
      <c r="M63" s="10" t="s">
        <v>285</v>
      </c>
    </row>
    <row r="64" spans="1:13" x14ac:dyDescent="0.3">
      <c r="A64" s="10" t="s">
        <v>24</v>
      </c>
      <c r="B64" s="10" t="s">
        <v>148</v>
      </c>
      <c r="C64" s="10" t="s">
        <v>58</v>
      </c>
      <c r="D64" s="10" t="s">
        <v>276</v>
      </c>
      <c r="E64" s="10" t="s">
        <v>286</v>
      </c>
      <c r="F64" s="10" t="s">
        <v>61</v>
      </c>
      <c r="G64" s="10" t="s">
        <v>287</v>
      </c>
      <c r="H64" s="10" t="s">
        <v>288</v>
      </c>
      <c r="I64" s="11">
        <v>2</v>
      </c>
      <c r="J64" s="10" t="s">
        <v>23</v>
      </c>
      <c r="K64" s="10" t="s">
        <v>64</v>
      </c>
      <c r="L64" s="10" t="s">
        <v>65</v>
      </c>
      <c r="M64" s="10" t="s">
        <v>196</v>
      </c>
    </row>
    <row r="65" spans="1:13" x14ac:dyDescent="0.3">
      <c r="A65" s="10" t="s">
        <v>24</v>
      </c>
      <c r="B65" s="10" t="s">
        <v>148</v>
      </c>
      <c r="C65" s="10" t="s">
        <v>58</v>
      </c>
      <c r="D65" s="10" t="s">
        <v>276</v>
      </c>
      <c r="E65" s="10" t="s">
        <v>289</v>
      </c>
      <c r="F65" s="10" t="s">
        <v>61</v>
      </c>
      <c r="G65" s="10" t="s">
        <v>290</v>
      </c>
      <c r="H65" s="10" t="s">
        <v>291</v>
      </c>
      <c r="I65" s="11">
        <v>1</v>
      </c>
      <c r="J65" s="10" t="s">
        <v>23</v>
      </c>
      <c r="K65" s="10" t="s">
        <v>70</v>
      </c>
      <c r="L65" s="10" t="s">
        <v>65</v>
      </c>
      <c r="M65" s="10" t="s">
        <v>101</v>
      </c>
    </row>
    <row r="66" spans="1:13" x14ac:dyDescent="0.3">
      <c r="A66" s="10" t="s">
        <v>24</v>
      </c>
      <c r="B66" s="10" t="s">
        <v>148</v>
      </c>
      <c r="C66" s="10" t="s">
        <v>58</v>
      </c>
      <c r="D66" s="10" t="s">
        <v>276</v>
      </c>
      <c r="E66" s="10" t="s">
        <v>289</v>
      </c>
      <c r="F66" s="10" t="s">
        <v>61</v>
      </c>
      <c r="G66" s="10" t="s">
        <v>292</v>
      </c>
      <c r="H66" s="10" t="s">
        <v>293</v>
      </c>
      <c r="I66" s="11">
        <v>4</v>
      </c>
      <c r="J66" s="10" t="s">
        <v>23</v>
      </c>
      <c r="K66" s="10" t="s">
        <v>70</v>
      </c>
      <c r="L66" s="10" t="s">
        <v>65</v>
      </c>
      <c r="M66" s="10" t="s">
        <v>101</v>
      </c>
    </row>
    <row r="67" spans="1:13" x14ac:dyDescent="0.3">
      <c r="A67" s="10" t="s">
        <v>24</v>
      </c>
      <c r="B67" s="10" t="s">
        <v>148</v>
      </c>
      <c r="C67" s="10" t="s">
        <v>58</v>
      </c>
      <c r="D67" s="10" t="s">
        <v>276</v>
      </c>
      <c r="E67" s="10" t="s">
        <v>294</v>
      </c>
      <c r="F67" s="10" t="s">
        <v>61</v>
      </c>
      <c r="G67" s="10" t="s">
        <v>287</v>
      </c>
      <c r="H67" s="10" t="s">
        <v>288</v>
      </c>
      <c r="I67" s="11">
        <v>1</v>
      </c>
      <c r="J67" s="10" t="s">
        <v>23</v>
      </c>
      <c r="K67" s="10" t="s">
        <v>165</v>
      </c>
      <c r="L67" s="10" t="s">
        <v>65</v>
      </c>
      <c r="M67" s="10" t="s">
        <v>196</v>
      </c>
    </row>
    <row r="68" spans="1:13" x14ac:dyDescent="0.3">
      <c r="A68" s="10" t="s">
        <v>24</v>
      </c>
      <c r="B68" s="10" t="s">
        <v>148</v>
      </c>
      <c r="C68" s="10" t="s">
        <v>58</v>
      </c>
      <c r="D68" s="10" t="s">
        <v>276</v>
      </c>
      <c r="E68" s="10" t="s">
        <v>295</v>
      </c>
      <c r="F68" s="10" t="s">
        <v>61</v>
      </c>
      <c r="G68" s="10" t="s">
        <v>296</v>
      </c>
      <c r="H68" s="10" t="s">
        <v>297</v>
      </c>
      <c r="I68" s="11">
        <v>2</v>
      </c>
      <c r="J68" s="10" t="s">
        <v>23</v>
      </c>
      <c r="K68" s="10" t="s">
        <v>167</v>
      </c>
      <c r="L68" s="10" t="s">
        <v>65</v>
      </c>
      <c r="M68" s="10" t="s">
        <v>298</v>
      </c>
    </row>
    <row r="69" spans="1:13" x14ac:dyDescent="0.3">
      <c r="A69" s="10" t="s">
        <v>24</v>
      </c>
      <c r="B69" s="10" t="s">
        <v>148</v>
      </c>
      <c r="C69" s="10" t="s">
        <v>58</v>
      </c>
      <c r="D69" s="10" t="s">
        <v>276</v>
      </c>
      <c r="E69" s="10" t="s">
        <v>299</v>
      </c>
      <c r="F69" s="10" t="s">
        <v>61</v>
      </c>
      <c r="G69" s="10" t="s">
        <v>290</v>
      </c>
      <c r="H69" s="10" t="s">
        <v>291</v>
      </c>
      <c r="I69" s="11">
        <v>1</v>
      </c>
      <c r="J69" s="10" t="s">
        <v>23</v>
      </c>
      <c r="K69" s="10" t="s">
        <v>300</v>
      </c>
      <c r="L69" s="10" t="s">
        <v>65</v>
      </c>
      <c r="M69" s="10" t="s">
        <v>101</v>
      </c>
    </row>
    <row r="70" spans="1:13" x14ac:dyDescent="0.3">
      <c r="A70" s="10" t="s">
        <v>24</v>
      </c>
      <c r="B70" s="10" t="s">
        <v>148</v>
      </c>
      <c r="C70" s="10" t="s">
        <v>58</v>
      </c>
      <c r="D70" s="10" t="s">
        <v>276</v>
      </c>
      <c r="E70" s="10" t="s">
        <v>301</v>
      </c>
      <c r="F70" s="10" t="s">
        <v>61</v>
      </c>
      <c r="G70" s="10" t="s">
        <v>302</v>
      </c>
      <c r="H70" s="10" t="s">
        <v>303</v>
      </c>
      <c r="I70" s="11">
        <v>1</v>
      </c>
      <c r="J70" s="10" t="s">
        <v>23</v>
      </c>
      <c r="K70" s="10" t="s">
        <v>75</v>
      </c>
      <c r="L70" s="10" t="s">
        <v>65</v>
      </c>
      <c r="M70" s="10" t="s">
        <v>144</v>
      </c>
    </row>
    <row r="71" spans="1:13" x14ac:dyDescent="0.3">
      <c r="A71" s="10" t="s">
        <v>24</v>
      </c>
      <c r="B71" s="10" t="s">
        <v>148</v>
      </c>
      <c r="C71" s="10" t="s">
        <v>58</v>
      </c>
      <c r="D71" s="10" t="s">
        <v>276</v>
      </c>
      <c r="E71" s="10" t="s">
        <v>304</v>
      </c>
      <c r="F71" s="10" t="s">
        <v>61</v>
      </c>
      <c r="G71" s="10" t="s">
        <v>305</v>
      </c>
      <c r="H71" s="10" t="s">
        <v>306</v>
      </c>
      <c r="I71" s="11">
        <v>1</v>
      </c>
      <c r="J71" s="10" t="s">
        <v>23</v>
      </c>
      <c r="K71" s="10" t="s">
        <v>139</v>
      </c>
      <c r="L71" s="10" t="s">
        <v>65</v>
      </c>
      <c r="M71" s="10" t="s">
        <v>307</v>
      </c>
    </row>
    <row r="72" spans="1:13" x14ac:dyDescent="0.3">
      <c r="A72" s="10" t="s">
        <v>24</v>
      </c>
      <c r="B72" s="10" t="s">
        <v>148</v>
      </c>
      <c r="C72" s="10" t="s">
        <v>58</v>
      </c>
      <c r="D72" s="10" t="s">
        <v>276</v>
      </c>
      <c r="E72" s="10" t="s">
        <v>304</v>
      </c>
      <c r="F72" s="10" t="s">
        <v>61</v>
      </c>
      <c r="G72" s="10" t="s">
        <v>287</v>
      </c>
      <c r="H72" s="10" t="s">
        <v>288</v>
      </c>
      <c r="I72" s="11">
        <v>2</v>
      </c>
      <c r="J72" s="10" t="s">
        <v>23</v>
      </c>
      <c r="K72" s="10" t="s">
        <v>139</v>
      </c>
      <c r="L72" s="10" t="s">
        <v>65</v>
      </c>
      <c r="M72" s="10" t="s">
        <v>196</v>
      </c>
    </row>
    <row r="73" spans="1:13" x14ac:dyDescent="0.3">
      <c r="A73" s="10" t="s">
        <v>24</v>
      </c>
      <c r="B73" s="10" t="s">
        <v>148</v>
      </c>
      <c r="C73" s="10" t="s">
        <v>58</v>
      </c>
      <c r="D73" s="10" t="s">
        <v>276</v>
      </c>
      <c r="E73" s="10" t="s">
        <v>304</v>
      </c>
      <c r="F73" s="10" t="s">
        <v>61</v>
      </c>
      <c r="G73" s="10" t="s">
        <v>308</v>
      </c>
      <c r="H73" s="10" t="s">
        <v>309</v>
      </c>
      <c r="I73" s="11">
        <v>4</v>
      </c>
      <c r="J73" s="10" t="s">
        <v>23</v>
      </c>
      <c r="K73" s="10" t="s">
        <v>139</v>
      </c>
      <c r="L73" s="10" t="s">
        <v>65</v>
      </c>
      <c r="M73" s="10" t="s">
        <v>285</v>
      </c>
    </row>
    <row r="74" spans="1:13" x14ac:dyDescent="0.3">
      <c r="A74" s="10" t="s">
        <v>24</v>
      </c>
      <c r="B74" s="10" t="s">
        <v>148</v>
      </c>
      <c r="C74" s="10" t="s">
        <v>58</v>
      </c>
      <c r="D74" s="10" t="s">
        <v>276</v>
      </c>
      <c r="E74" s="10" t="s">
        <v>310</v>
      </c>
      <c r="F74" s="10" t="s">
        <v>61</v>
      </c>
      <c r="G74" s="10" t="s">
        <v>311</v>
      </c>
      <c r="H74" s="10" t="s">
        <v>312</v>
      </c>
      <c r="I74" s="11">
        <v>1</v>
      </c>
      <c r="J74" s="10" t="s">
        <v>23</v>
      </c>
      <c r="K74" s="10" t="s">
        <v>143</v>
      </c>
      <c r="L74" s="10" t="s">
        <v>65</v>
      </c>
      <c r="M74" s="10" t="s">
        <v>66</v>
      </c>
    </row>
    <row r="75" spans="1:13" x14ac:dyDescent="0.3">
      <c r="A75" s="10" t="s">
        <v>14</v>
      </c>
      <c r="B75" s="10" t="s">
        <v>148</v>
      </c>
      <c r="C75" s="10" t="s">
        <v>58</v>
      </c>
      <c r="D75" s="10" t="s">
        <v>313</v>
      </c>
      <c r="E75" s="10" t="s">
        <v>314</v>
      </c>
      <c r="F75" s="10" t="s">
        <v>61</v>
      </c>
      <c r="G75" s="10" t="s">
        <v>315</v>
      </c>
      <c r="H75" s="10" t="s">
        <v>316</v>
      </c>
      <c r="I75" s="11">
        <v>1</v>
      </c>
      <c r="J75" s="10" t="s">
        <v>13</v>
      </c>
      <c r="K75" s="10" t="s">
        <v>212</v>
      </c>
      <c r="L75" s="10" t="s">
        <v>65</v>
      </c>
      <c r="M75" s="10" t="s">
        <v>178</v>
      </c>
    </row>
    <row r="76" spans="1:13" x14ac:dyDescent="0.3">
      <c r="A76" s="10" t="s">
        <v>14</v>
      </c>
      <c r="B76" s="10" t="s">
        <v>148</v>
      </c>
      <c r="C76" s="10" t="s">
        <v>58</v>
      </c>
      <c r="D76" s="10" t="s">
        <v>313</v>
      </c>
      <c r="E76" s="10" t="s">
        <v>317</v>
      </c>
      <c r="F76" s="10" t="s">
        <v>61</v>
      </c>
      <c r="G76" s="10" t="s">
        <v>318</v>
      </c>
      <c r="H76" s="10" t="s">
        <v>319</v>
      </c>
      <c r="I76" s="11">
        <v>1</v>
      </c>
      <c r="J76" s="10" t="s">
        <v>13</v>
      </c>
      <c r="K76" s="10" t="s">
        <v>177</v>
      </c>
      <c r="L76" s="10" t="s">
        <v>65</v>
      </c>
      <c r="M76" s="10" t="s">
        <v>66</v>
      </c>
    </row>
    <row r="77" spans="1:13" x14ac:dyDescent="0.3">
      <c r="A77" s="10" t="s">
        <v>14</v>
      </c>
      <c r="B77" s="10" t="s">
        <v>148</v>
      </c>
      <c r="C77" s="10" t="s">
        <v>58</v>
      </c>
      <c r="D77" s="10" t="s">
        <v>313</v>
      </c>
      <c r="E77" s="10" t="s">
        <v>320</v>
      </c>
      <c r="F77" s="10" t="s">
        <v>151</v>
      </c>
      <c r="G77" s="10" t="s">
        <v>318</v>
      </c>
      <c r="H77" s="10" t="s">
        <v>319</v>
      </c>
      <c r="I77" s="11">
        <v>1</v>
      </c>
      <c r="J77" s="10" t="s">
        <v>13</v>
      </c>
      <c r="K77" s="10" t="s">
        <v>177</v>
      </c>
      <c r="L77" s="10" t="s">
        <v>65</v>
      </c>
      <c r="M77" s="10" t="s">
        <v>66</v>
      </c>
    </row>
    <row r="78" spans="1:13" x14ac:dyDescent="0.3">
      <c r="A78" s="10" t="s">
        <v>14</v>
      </c>
      <c r="B78" s="10" t="s">
        <v>148</v>
      </c>
      <c r="C78" s="10" t="s">
        <v>58</v>
      </c>
      <c r="D78" s="10" t="s">
        <v>313</v>
      </c>
      <c r="E78" s="10" t="s">
        <v>320</v>
      </c>
      <c r="F78" s="10" t="s">
        <v>151</v>
      </c>
      <c r="G78" s="10" t="s">
        <v>321</v>
      </c>
      <c r="H78" s="10" t="s">
        <v>322</v>
      </c>
      <c r="I78" s="11">
        <v>1</v>
      </c>
      <c r="J78" s="10" t="s">
        <v>13</v>
      </c>
      <c r="K78" s="10" t="s">
        <v>177</v>
      </c>
      <c r="L78" s="10" t="s">
        <v>65</v>
      </c>
      <c r="M78" s="10" t="s">
        <v>66</v>
      </c>
    </row>
    <row r="79" spans="1:13" x14ac:dyDescent="0.3">
      <c r="A79" s="10" t="s">
        <v>14</v>
      </c>
      <c r="B79" s="10" t="s">
        <v>148</v>
      </c>
      <c r="C79" s="10" t="s">
        <v>58</v>
      </c>
      <c r="D79" s="10" t="s">
        <v>313</v>
      </c>
      <c r="E79" s="10" t="s">
        <v>323</v>
      </c>
      <c r="F79" s="10" t="s">
        <v>61</v>
      </c>
      <c r="G79" s="10" t="s">
        <v>324</v>
      </c>
      <c r="H79" s="10" t="s">
        <v>325</v>
      </c>
      <c r="I79" s="11">
        <v>1</v>
      </c>
      <c r="J79" s="10" t="s">
        <v>13</v>
      </c>
      <c r="K79" s="10" t="s">
        <v>64</v>
      </c>
      <c r="L79" s="10" t="s">
        <v>65</v>
      </c>
      <c r="M79" s="10" t="s">
        <v>326</v>
      </c>
    </row>
    <row r="80" spans="1:13" x14ac:dyDescent="0.3">
      <c r="A80" s="10" t="s">
        <v>14</v>
      </c>
      <c r="B80" s="10" t="s">
        <v>148</v>
      </c>
      <c r="C80" s="10" t="s">
        <v>58</v>
      </c>
      <c r="D80" s="10" t="s">
        <v>313</v>
      </c>
      <c r="E80" s="10" t="s">
        <v>323</v>
      </c>
      <c r="F80" s="10" t="s">
        <v>61</v>
      </c>
      <c r="G80" s="10" t="s">
        <v>187</v>
      </c>
      <c r="H80" s="10" t="s">
        <v>188</v>
      </c>
      <c r="I80" s="11">
        <v>1</v>
      </c>
      <c r="J80" s="10" t="s">
        <v>13</v>
      </c>
      <c r="K80" s="10" t="s">
        <v>64</v>
      </c>
      <c r="L80" s="10" t="s">
        <v>65</v>
      </c>
      <c r="M80" s="10" t="s">
        <v>189</v>
      </c>
    </row>
    <row r="81" spans="1:13" x14ac:dyDescent="0.3">
      <c r="A81" s="10" t="s">
        <v>14</v>
      </c>
      <c r="B81" s="10" t="s">
        <v>148</v>
      </c>
      <c r="C81" s="10" t="s">
        <v>58</v>
      </c>
      <c r="D81" s="10" t="s">
        <v>313</v>
      </c>
      <c r="E81" s="10" t="s">
        <v>323</v>
      </c>
      <c r="F81" s="10" t="s">
        <v>61</v>
      </c>
      <c r="G81" s="10" t="s">
        <v>327</v>
      </c>
      <c r="H81" s="10" t="s">
        <v>328</v>
      </c>
      <c r="I81" s="11">
        <v>1</v>
      </c>
      <c r="J81" s="10" t="s">
        <v>13</v>
      </c>
      <c r="K81" s="10" t="s">
        <v>64</v>
      </c>
      <c r="L81" s="10" t="s">
        <v>65</v>
      </c>
      <c r="M81" s="10" t="s">
        <v>66</v>
      </c>
    </row>
    <row r="82" spans="1:13" x14ac:dyDescent="0.3">
      <c r="A82" s="10" t="s">
        <v>14</v>
      </c>
      <c r="B82" s="10" t="s">
        <v>148</v>
      </c>
      <c r="C82" s="10" t="s">
        <v>58</v>
      </c>
      <c r="D82" s="10" t="s">
        <v>313</v>
      </c>
      <c r="E82" s="10" t="s">
        <v>329</v>
      </c>
      <c r="F82" s="10" t="s">
        <v>61</v>
      </c>
      <c r="G82" s="10" t="s">
        <v>330</v>
      </c>
      <c r="H82" s="10" t="s">
        <v>331</v>
      </c>
      <c r="I82" s="11">
        <v>1</v>
      </c>
      <c r="J82" s="10" t="s">
        <v>13</v>
      </c>
      <c r="K82" s="10" t="s">
        <v>86</v>
      </c>
      <c r="L82" s="10" t="s">
        <v>65</v>
      </c>
      <c r="M82" s="10" t="s">
        <v>178</v>
      </c>
    </row>
    <row r="83" spans="1:13" x14ac:dyDescent="0.3">
      <c r="A83" s="10" t="s">
        <v>14</v>
      </c>
      <c r="B83" s="10" t="s">
        <v>148</v>
      </c>
      <c r="C83" s="10" t="s">
        <v>58</v>
      </c>
      <c r="D83" s="10" t="s">
        <v>313</v>
      </c>
      <c r="E83" s="10" t="s">
        <v>332</v>
      </c>
      <c r="F83" s="10" t="s">
        <v>61</v>
      </c>
      <c r="G83" s="10" t="s">
        <v>327</v>
      </c>
      <c r="H83" s="10" t="s">
        <v>328</v>
      </c>
      <c r="I83" s="11">
        <v>1</v>
      </c>
      <c r="J83" s="10" t="s">
        <v>13</v>
      </c>
      <c r="K83" s="10" t="s">
        <v>300</v>
      </c>
      <c r="L83" s="10" t="s">
        <v>65</v>
      </c>
      <c r="M83" s="10" t="s">
        <v>66</v>
      </c>
    </row>
    <row r="84" spans="1:13" x14ac:dyDescent="0.3">
      <c r="A84" s="10" t="s">
        <v>14</v>
      </c>
      <c r="B84" s="10" t="s">
        <v>148</v>
      </c>
      <c r="C84" s="10" t="s">
        <v>58</v>
      </c>
      <c r="D84" s="10" t="s">
        <v>313</v>
      </c>
      <c r="E84" s="10" t="s">
        <v>333</v>
      </c>
      <c r="F84" s="10" t="s">
        <v>61</v>
      </c>
      <c r="G84" s="10" t="s">
        <v>334</v>
      </c>
      <c r="H84" s="10" t="s">
        <v>335</v>
      </c>
      <c r="I84" s="11">
        <v>2</v>
      </c>
      <c r="J84" s="10" t="s">
        <v>13</v>
      </c>
      <c r="K84" s="10" t="s">
        <v>139</v>
      </c>
      <c r="L84" s="10" t="s">
        <v>65</v>
      </c>
      <c r="M84" s="10" t="s">
        <v>66</v>
      </c>
    </row>
    <row r="85" spans="1:13" x14ac:dyDescent="0.3">
      <c r="A85" s="10" t="s">
        <v>14</v>
      </c>
      <c r="B85" s="10" t="s">
        <v>148</v>
      </c>
      <c r="C85" s="10" t="s">
        <v>58</v>
      </c>
      <c r="D85" s="10" t="s">
        <v>313</v>
      </c>
      <c r="E85" s="10" t="s">
        <v>333</v>
      </c>
      <c r="F85" s="10" t="s">
        <v>61</v>
      </c>
      <c r="G85" s="10" t="s">
        <v>62</v>
      </c>
      <c r="H85" s="10" t="s">
        <v>63</v>
      </c>
      <c r="I85" s="11">
        <v>2</v>
      </c>
      <c r="J85" s="10" t="s">
        <v>13</v>
      </c>
      <c r="K85" s="10" t="s">
        <v>139</v>
      </c>
      <c r="L85" s="10" t="s">
        <v>65</v>
      </c>
      <c r="M85" s="10" t="s">
        <v>66</v>
      </c>
    </row>
    <row r="86" spans="1:13" x14ac:dyDescent="0.3">
      <c r="A86" s="10" t="s">
        <v>14</v>
      </c>
      <c r="B86" s="10" t="s">
        <v>148</v>
      </c>
      <c r="C86" s="10" t="s">
        <v>58</v>
      </c>
      <c r="D86" s="10" t="s">
        <v>313</v>
      </c>
      <c r="E86" s="10" t="s">
        <v>333</v>
      </c>
      <c r="F86" s="10" t="s">
        <v>61</v>
      </c>
      <c r="G86" s="10" t="s">
        <v>336</v>
      </c>
      <c r="H86" s="10" t="s">
        <v>337</v>
      </c>
      <c r="I86" s="11">
        <v>1</v>
      </c>
      <c r="J86" s="10" t="s">
        <v>13</v>
      </c>
      <c r="K86" s="10" t="s">
        <v>139</v>
      </c>
      <c r="L86" s="10" t="s">
        <v>65</v>
      </c>
      <c r="M86" s="10" t="s">
        <v>107</v>
      </c>
    </row>
    <row r="87" spans="1:13" x14ac:dyDescent="0.3">
      <c r="A87" s="10" t="s">
        <v>36</v>
      </c>
      <c r="B87" s="10" t="s">
        <v>226</v>
      </c>
      <c r="C87" s="10" t="s">
        <v>58</v>
      </c>
      <c r="D87" s="10" t="s">
        <v>338</v>
      </c>
      <c r="E87" s="10" t="s">
        <v>339</v>
      </c>
      <c r="F87" s="10" t="s">
        <v>61</v>
      </c>
      <c r="G87" s="10" t="s">
        <v>340</v>
      </c>
      <c r="H87" s="10" t="s">
        <v>341</v>
      </c>
      <c r="I87" s="11">
        <v>1</v>
      </c>
      <c r="J87" s="10" t="s">
        <v>35</v>
      </c>
      <c r="K87" s="10" t="s">
        <v>342</v>
      </c>
      <c r="L87" s="10" t="s">
        <v>65</v>
      </c>
      <c r="M87" s="10" t="s">
        <v>107</v>
      </c>
    </row>
    <row r="88" spans="1:13" x14ac:dyDescent="0.3">
      <c r="A88" s="10" t="s">
        <v>36</v>
      </c>
      <c r="B88" s="10" t="s">
        <v>226</v>
      </c>
      <c r="C88" s="10" t="s">
        <v>58</v>
      </c>
      <c r="D88" s="10" t="s">
        <v>338</v>
      </c>
      <c r="E88" s="10" t="s">
        <v>343</v>
      </c>
      <c r="F88" s="10" t="s">
        <v>61</v>
      </c>
      <c r="G88" s="10" t="s">
        <v>340</v>
      </c>
      <c r="H88" s="10" t="s">
        <v>341</v>
      </c>
      <c r="I88" s="11">
        <v>2</v>
      </c>
      <c r="J88" s="10" t="s">
        <v>35</v>
      </c>
      <c r="K88" s="10" t="s">
        <v>167</v>
      </c>
      <c r="L88" s="10" t="s">
        <v>65</v>
      </c>
      <c r="M88" s="10" t="s">
        <v>107</v>
      </c>
    </row>
    <row r="89" spans="1:13" x14ac:dyDescent="0.3">
      <c r="A89" s="10" t="s">
        <v>36</v>
      </c>
      <c r="B89" s="10" t="s">
        <v>226</v>
      </c>
      <c r="C89" s="10" t="s">
        <v>58</v>
      </c>
      <c r="D89" s="10" t="s">
        <v>338</v>
      </c>
      <c r="E89" s="10" t="s">
        <v>343</v>
      </c>
      <c r="F89" s="10" t="s">
        <v>61</v>
      </c>
      <c r="G89" s="10" t="s">
        <v>344</v>
      </c>
      <c r="H89" s="10" t="s">
        <v>345</v>
      </c>
      <c r="I89" s="11">
        <v>1</v>
      </c>
      <c r="J89" s="10" t="s">
        <v>35</v>
      </c>
      <c r="K89" s="10" t="s">
        <v>167</v>
      </c>
      <c r="L89" s="10" t="s">
        <v>65</v>
      </c>
      <c r="M89" s="10" t="s">
        <v>206</v>
      </c>
    </row>
    <row r="90" spans="1:13" x14ac:dyDescent="0.3">
      <c r="A90" s="10" t="s">
        <v>36</v>
      </c>
      <c r="B90" s="10" t="s">
        <v>226</v>
      </c>
      <c r="C90" s="10" t="s">
        <v>58</v>
      </c>
      <c r="D90" s="10" t="s">
        <v>338</v>
      </c>
      <c r="E90" s="10" t="s">
        <v>346</v>
      </c>
      <c r="F90" s="10" t="s">
        <v>61</v>
      </c>
      <c r="G90" s="10" t="s">
        <v>347</v>
      </c>
      <c r="H90" s="10" t="s">
        <v>348</v>
      </c>
      <c r="I90" s="11">
        <v>1</v>
      </c>
      <c r="J90" s="10" t="s">
        <v>35</v>
      </c>
      <c r="K90" s="10" t="s">
        <v>300</v>
      </c>
      <c r="L90" s="10" t="s">
        <v>65</v>
      </c>
      <c r="M90" s="10" t="s">
        <v>98</v>
      </c>
    </row>
    <row r="91" spans="1:13" x14ac:dyDescent="0.3">
      <c r="A91" s="10" t="s">
        <v>36</v>
      </c>
      <c r="B91" s="10" t="s">
        <v>226</v>
      </c>
      <c r="C91" s="10" t="s">
        <v>58</v>
      </c>
      <c r="D91" s="10" t="s">
        <v>338</v>
      </c>
      <c r="E91" s="10" t="s">
        <v>349</v>
      </c>
      <c r="F91" s="10" t="s">
        <v>61</v>
      </c>
      <c r="G91" s="10" t="s">
        <v>350</v>
      </c>
      <c r="H91" s="10" t="s">
        <v>351</v>
      </c>
      <c r="I91" s="11">
        <v>1</v>
      </c>
      <c r="J91" s="10" t="s">
        <v>35</v>
      </c>
      <c r="K91" s="10" t="s">
        <v>352</v>
      </c>
      <c r="L91" s="10" t="s">
        <v>65</v>
      </c>
      <c r="M91" s="10" t="s">
        <v>353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8"/>
  <sheetViews>
    <sheetView workbookViewId="0">
      <selection activeCell="H2" sqref="H2"/>
    </sheetView>
  </sheetViews>
  <sheetFormatPr defaultRowHeight="14.4" x14ac:dyDescent="0.3"/>
  <sheetData>
    <row r="1" spans="1:13" x14ac:dyDescent="0.3">
      <c r="A1" s="60" t="s">
        <v>354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3" x14ac:dyDescent="0.3">
      <c r="A2" s="12" t="s">
        <v>44</v>
      </c>
      <c r="B2" s="12" t="s">
        <v>45</v>
      </c>
      <c r="C2" s="12" t="s">
        <v>46</v>
      </c>
      <c r="D2" s="12" t="s">
        <v>47</v>
      </c>
      <c r="E2" s="12" t="s">
        <v>48</v>
      </c>
      <c r="F2" s="12" t="s">
        <v>49</v>
      </c>
      <c r="G2" s="12" t="s">
        <v>50</v>
      </c>
      <c r="H2" s="12" t="s">
        <v>51</v>
      </c>
      <c r="I2" s="12" t="s">
        <v>52</v>
      </c>
      <c r="J2" s="12" t="s">
        <v>53</v>
      </c>
      <c r="K2" s="12" t="s">
        <v>54</v>
      </c>
      <c r="L2" s="12" t="s">
        <v>55</v>
      </c>
      <c r="M2" s="12" t="s">
        <v>56</v>
      </c>
    </row>
    <row r="3" spans="1:13" x14ac:dyDescent="0.3">
      <c r="A3" s="13" t="s">
        <v>22</v>
      </c>
      <c r="B3" s="13" t="s">
        <v>57</v>
      </c>
      <c r="C3" s="13" t="s">
        <v>58</v>
      </c>
      <c r="D3" s="13" t="s">
        <v>59</v>
      </c>
      <c r="E3" s="13" t="s">
        <v>355</v>
      </c>
      <c r="F3" s="13" t="s">
        <v>61</v>
      </c>
      <c r="G3" s="13" t="s">
        <v>356</v>
      </c>
      <c r="H3" s="13" t="s">
        <v>357</v>
      </c>
      <c r="I3" s="14">
        <v>7</v>
      </c>
      <c r="J3" s="13" t="s">
        <v>21</v>
      </c>
      <c r="K3" s="13" t="s">
        <v>177</v>
      </c>
      <c r="L3" s="13" t="s">
        <v>358</v>
      </c>
      <c r="M3" s="13" t="s">
        <v>71</v>
      </c>
    </row>
    <row r="4" spans="1:13" x14ac:dyDescent="0.3">
      <c r="A4" s="13" t="s">
        <v>22</v>
      </c>
      <c r="B4" s="13" t="s">
        <v>57</v>
      </c>
      <c r="C4" s="13" t="s">
        <v>58</v>
      </c>
      <c r="D4" s="13" t="s">
        <v>59</v>
      </c>
      <c r="E4" s="13" t="s">
        <v>359</v>
      </c>
      <c r="F4" s="13" t="s">
        <v>61</v>
      </c>
      <c r="G4" s="13" t="s">
        <v>360</v>
      </c>
      <c r="H4" s="13" t="s">
        <v>361</v>
      </c>
      <c r="I4" s="14">
        <v>1</v>
      </c>
      <c r="J4" s="13" t="s">
        <v>21</v>
      </c>
      <c r="K4" s="13" t="s">
        <v>64</v>
      </c>
      <c r="L4" s="13" t="s">
        <v>358</v>
      </c>
      <c r="M4" s="13" t="s">
        <v>362</v>
      </c>
    </row>
    <row r="5" spans="1:13" x14ac:dyDescent="0.3">
      <c r="A5" s="13" t="s">
        <v>22</v>
      </c>
      <c r="B5" s="13" t="s">
        <v>57</v>
      </c>
      <c r="C5" s="13" t="s">
        <v>58</v>
      </c>
      <c r="D5" s="13" t="s">
        <v>59</v>
      </c>
      <c r="E5" s="13" t="s">
        <v>359</v>
      </c>
      <c r="F5" s="13" t="s">
        <v>61</v>
      </c>
      <c r="G5" s="13" t="s">
        <v>363</v>
      </c>
      <c r="H5" s="13" t="s">
        <v>364</v>
      </c>
      <c r="I5" s="14">
        <v>1</v>
      </c>
      <c r="J5" s="13" t="s">
        <v>21</v>
      </c>
      <c r="K5" s="13" t="s">
        <v>64</v>
      </c>
      <c r="L5" s="13" t="s">
        <v>358</v>
      </c>
      <c r="M5" s="13" t="s">
        <v>362</v>
      </c>
    </row>
    <row r="6" spans="1:13" x14ac:dyDescent="0.3">
      <c r="A6" s="13" t="s">
        <v>22</v>
      </c>
      <c r="B6" s="13" t="s">
        <v>57</v>
      </c>
      <c r="C6" s="13" t="s">
        <v>58</v>
      </c>
      <c r="D6" s="13" t="s">
        <v>59</v>
      </c>
      <c r="E6" s="13" t="s">
        <v>60</v>
      </c>
      <c r="F6" s="13" t="s">
        <v>61</v>
      </c>
      <c r="G6" s="13" t="s">
        <v>365</v>
      </c>
      <c r="H6" s="13" t="s">
        <v>366</v>
      </c>
      <c r="I6" s="14">
        <v>1</v>
      </c>
      <c r="J6" s="13" t="s">
        <v>21</v>
      </c>
      <c r="K6" s="13" t="s">
        <v>64</v>
      </c>
      <c r="L6" s="13" t="s">
        <v>358</v>
      </c>
      <c r="M6" s="13" t="s">
        <v>362</v>
      </c>
    </row>
    <row r="7" spans="1:13" x14ac:dyDescent="0.3">
      <c r="A7" s="13" t="s">
        <v>34</v>
      </c>
      <c r="B7" s="13" t="s">
        <v>88</v>
      </c>
      <c r="C7" s="13" t="s">
        <v>58</v>
      </c>
      <c r="D7" s="13" t="s">
        <v>89</v>
      </c>
      <c r="E7" s="13" t="s">
        <v>104</v>
      </c>
      <c r="F7" s="13" t="s">
        <v>61</v>
      </c>
      <c r="G7" s="13" t="s">
        <v>367</v>
      </c>
      <c r="H7" s="13" t="s">
        <v>368</v>
      </c>
      <c r="I7" s="14">
        <v>1</v>
      </c>
      <c r="J7" s="13" t="s">
        <v>33</v>
      </c>
      <c r="K7" s="13" t="s">
        <v>79</v>
      </c>
      <c r="L7" s="13" t="s">
        <v>358</v>
      </c>
      <c r="M7" s="13" t="s">
        <v>369</v>
      </c>
    </row>
    <row r="8" spans="1:13" x14ac:dyDescent="0.3">
      <c r="A8" s="13" t="s">
        <v>16</v>
      </c>
      <c r="B8" s="13" t="s">
        <v>81</v>
      </c>
      <c r="C8" s="13" t="s">
        <v>58</v>
      </c>
      <c r="D8" s="13" t="s">
        <v>108</v>
      </c>
      <c r="E8" s="13" t="s">
        <v>370</v>
      </c>
      <c r="F8" s="13" t="s">
        <v>61</v>
      </c>
      <c r="G8" s="13" t="s">
        <v>371</v>
      </c>
      <c r="H8" s="13" t="s">
        <v>372</v>
      </c>
      <c r="I8" s="14">
        <v>1</v>
      </c>
      <c r="J8" s="13" t="s">
        <v>15</v>
      </c>
      <c r="K8" s="13" t="s">
        <v>342</v>
      </c>
      <c r="L8" s="13" t="s">
        <v>358</v>
      </c>
      <c r="M8" s="13" t="s">
        <v>373</v>
      </c>
    </row>
    <row r="9" spans="1:13" x14ac:dyDescent="0.3">
      <c r="A9" s="13" t="s">
        <v>16</v>
      </c>
      <c r="B9" s="13" t="s">
        <v>81</v>
      </c>
      <c r="C9" s="13" t="s">
        <v>58</v>
      </c>
      <c r="D9" s="13" t="s">
        <v>108</v>
      </c>
      <c r="E9" s="13" t="s">
        <v>135</v>
      </c>
      <c r="F9" s="13" t="s">
        <v>61</v>
      </c>
      <c r="G9" s="13" t="s">
        <v>374</v>
      </c>
      <c r="H9" s="13" t="s">
        <v>375</v>
      </c>
      <c r="I9" s="14">
        <v>1</v>
      </c>
      <c r="J9" s="13" t="s">
        <v>15</v>
      </c>
      <c r="K9" s="13" t="s">
        <v>137</v>
      </c>
      <c r="L9" s="13" t="s">
        <v>358</v>
      </c>
      <c r="M9" s="13" t="s">
        <v>66</v>
      </c>
    </row>
    <row r="10" spans="1:13" x14ac:dyDescent="0.3">
      <c r="A10" s="13" t="s">
        <v>30</v>
      </c>
      <c r="B10" s="13" t="s">
        <v>148</v>
      </c>
      <c r="C10" s="13" t="s">
        <v>58</v>
      </c>
      <c r="D10" s="13" t="s">
        <v>149</v>
      </c>
      <c r="E10" s="13" t="s">
        <v>376</v>
      </c>
      <c r="F10" s="13" t="s">
        <v>151</v>
      </c>
      <c r="G10" s="13" t="s">
        <v>377</v>
      </c>
      <c r="H10" s="13" t="s">
        <v>378</v>
      </c>
      <c r="I10" s="14">
        <v>1</v>
      </c>
      <c r="J10" s="13" t="s">
        <v>29</v>
      </c>
      <c r="K10" s="13" t="s">
        <v>212</v>
      </c>
      <c r="L10" s="13" t="s">
        <v>358</v>
      </c>
      <c r="M10" s="13" t="s">
        <v>107</v>
      </c>
    </row>
    <row r="11" spans="1:13" x14ac:dyDescent="0.3">
      <c r="A11" s="13" t="s">
        <v>30</v>
      </c>
      <c r="B11" s="13" t="s">
        <v>148</v>
      </c>
      <c r="C11" s="13" t="s">
        <v>58</v>
      </c>
      <c r="D11" s="13" t="s">
        <v>149</v>
      </c>
      <c r="E11" s="13" t="s">
        <v>379</v>
      </c>
      <c r="F11" s="13" t="s">
        <v>151</v>
      </c>
      <c r="G11" s="13" t="s">
        <v>380</v>
      </c>
      <c r="H11" s="13" t="s">
        <v>381</v>
      </c>
      <c r="I11" s="14">
        <v>4</v>
      </c>
      <c r="J11" s="13" t="s">
        <v>29</v>
      </c>
      <c r="K11" s="13" t="s">
        <v>177</v>
      </c>
      <c r="L11" s="13" t="s">
        <v>358</v>
      </c>
      <c r="M11" s="13" t="s">
        <v>66</v>
      </c>
    </row>
    <row r="12" spans="1:13" x14ac:dyDescent="0.3">
      <c r="A12" s="13" t="s">
        <v>30</v>
      </c>
      <c r="B12" s="13" t="s">
        <v>148</v>
      </c>
      <c r="C12" s="13" t="s">
        <v>58</v>
      </c>
      <c r="D12" s="13" t="s">
        <v>149</v>
      </c>
      <c r="E12" s="13" t="s">
        <v>379</v>
      </c>
      <c r="F12" s="13" t="s">
        <v>151</v>
      </c>
      <c r="G12" s="13" t="s">
        <v>382</v>
      </c>
      <c r="H12" s="13" t="s">
        <v>383</v>
      </c>
      <c r="I12" s="14">
        <v>1</v>
      </c>
      <c r="J12" s="13" t="s">
        <v>29</v>
      </c>
      <c r="K12" s="13" t="s">
        <v>177</v>
      </c>
      <c r="L12" s="13" t="s">
        <v>358</v>
      </c>
      <c r="M12" s="13" t="s">
        <v>66</v>
      </c>
    </row>
    <row r="13" spans="1:13" x14ac:dyDescent="0.3">
      <c r="A13" s="13" t="s">
        <v>30</v>
      </c>
      <c r="B13" s="13" t="s">
        <v>148</v>
      </c>
      <c r="C13" s="13" t="s">
        <v>58</v>
      </c>
      <c r="D13" s="13" t="s">
        <v>149</v>
      </c>
      <c r="E13" s="13" t="s">
        <v>150</v>
      </c>
      <c r="F13" s="13" t="s">
        <v>151</v>
      </c>
      <c r="G13" s="13" t="s">
        <v>384</v>
      </c>
      <c r="H13" s="13" t="s">
        <v>385</v>
      </c>
      <c r="I13" s="14">
        <v>1</v>
      </c>
      <c r="J13" s="13" t="s">
        <v>29</v>
      </c>
      <c r="K13" s="13" t="s">
        <v>93</v>
      </c>
      <c r="L13" s="13" t="s">
        <v>358</v>
      </c>
      <c r="M13" s="13" t="s">
        <v>386</v>
      </c>
    </row>
    <row r="14" spans="1:13" x14ac:dyDescent="0.3">
      <c r="A14" s="13" t="s">
        <v>30</v>
      </c>
      <c r="B14" s="13" t="s">
        <v>148</v>
      </c>
      <c r="C14" s="13" t="s">
        <v>58</v>
      </c>
      <c r="D14" s="13" t="s">
        <v>149</v>
      </c>
      <c r="E14" s="13" t="s">
        <v>387</v>
      </c>
      <c r="F14" s="13" t="s">
        <v>151</v>
      </c>
      <c r="G14" s="13" t="s">
        <v>388</v>
      </c>
      <c r="H14" s="13" t="s">
        <v>389</v>
      </c>
      <c r="I14" s="14">
        <v>2</v>
      </c>
      <c r="J14" s="13" t="s">
        <v>29</v>
      </c>
      <c r="K14" s="13" t="s">
        <v>93</v>
      </c>
      <c r="L14" s="13" t="s">
        <v>358</v>
      </c>
      <c r="M14" s="13" t="s">
        <v>390</v>
      </c>
    </row>
    <row r="15" spans="1:13" x14ac:dyDescent="0.3">
      <c r="A15" s="13" t="s">
        <v>30</v>
      </c>
      <c r="B15" s="13" t="s">
        <v>148</v>
      </c>
      <c r="C15" s="13" t="s">
        <v>58</v>
      </c>
      <c r="D15" s="13" t="s">
        <v>149</v>
      </c>
      <c r="E15" s="13" t="s">
        <v>154</v>
      </c>
      <c r="F15" s="13" t="s">
        <v>61</v>
      </c>
      <c r="G15" s="13" t="s">
        <v>391</v>
      </c>
      <c r="H15" s="13" t="s">
        <v>392</v>
      </c>
      <c r="I15" s="14">
        <v>1</v>
      </c>
      <c r="J15" s="13" t="s">
        <v>29</v>
      </c>
      <c r="K15" s="13" t="s">
        <v>120</v>
      </c>
      <c r="L15" s="13" t="s">
        <v>358</v>
      </c>
      <c r="M15" s="13" t="s">
        <v>393</v>
      </c>
    </row>
    <row r="16" spans="1:13" x14ac:dyDescent="0.3">
      <c r="A16" s="13" t="s">
        <v>30</v>
      </c>
      <c r="B16" s="13" t="s">
        <v>148</v>
      </c>
      <c r="C16" s="13" t="s">
        <v>58</v>
      </c>
      <c r="D16" s="13" t="s">
        <v>149</v>
      </c>
      <c r="E16" s="13" t="s">
        <v>394</v>
      </c>
      <c r="F16" s="13" t="s">
        <v>61</v>
      </c>
      <c r="G16" s="13" t="s">
        <v>384</v>
      </c>
      <c r="H16" s="13" t="s">
        <v>385</v>
      </c>
      <c r="I16" s="14">
        <v>1</v>
      </c>
      <c r="J16" s="13" t="s">
        <v>29</v>
      </c>
      <c r="K16" s="13" t="s">
        <v>342</v>
      </c>
      <c r="L16" s="13" t="s">
        <v>358</v>
      </c>
      <c r="M16" s="13" t="s">
        <v>386</v>
      </c>
    </row>
    <row r="17" spans="1:13" x14ac:dyDescent="0.3">
      <c r="A17" s="13" t="s">
        <v>30</v>
      </c>
      <c r="B17" s="13" t="s">
        <v>148</v>
      </c>
      <c r="C17" s="13" t="s">
        <v>58</v>
      </c>
      <c r="D17" s="13" t="s">
        <v>149</v>
      </c>
      <c r="E17" s="13" t="s">
        <v>394</v>
      </c>
      <c r="F17" s="13" t="s">
        <v>61</v>
      </c>
      <c r="G17" s="13" t="s">
        <v>377</v>
      </c>
      <c r="H17" s="13" t="s">
        <v>378</v>
      </c>
      <c r="I17" s="14">
        <v>1</v>
      </c>
      <c r="J17" s="13" t="s">
        <v>29</v>
      </c>
      <c r="K17" s="13" t="s">
        <v>342</v>
      </c>
      <c r="L17" s="13" t="s">
        <v>358</v>
      </c>
      <c r="M17" s="13" t="s">
        <v>107</v>
      </c>
    </row>
    <row r="18" spans="1:13" x14ac:dyDescent="0.3">
      <c r="A18" s="13" t="s">
        <v>30</v>
      </c>
      <c r="B18" s="13" t="s">
        <v>148</v>
      </c>
      <c r="C18" s="13" t="s">
        <v>58</v>
      </c>
      <c r="D18" s="13" t="s">
        <v>149</v>
      </c>
      <c r="E18" s="13" t="s">
        <v>394</v>
      </c>
      <c r="F18" s="13" t="s">
        <v>61</v>
      </c>
      <c r="G18" s="13" t="s">
        <v>395</v>
      </c>
      <c r="H18" s="13" t="s">
        <v>396</v>
      </c>
      <c r="I18" s="14">
        <v>1</v>
      </c>
      <c r="J18" s="13" t="s">
        <v>29</v>
      </c>
      <c r="K18" s="13" t="s">
        <v>342</v>
      </c>
      <c r="L18" s="13" t="s">
        <v>358</v>
      </c>
      <c r="M18" s="13" t="s">
        <v>240</v>
      </c>
    </row>
    <row r="19" spans="1:13" x14ac:dyDescent="0.3">
      <c r="A19" s="13" t="s">
        <v>30</v>
      </c>
      <c r="B19" s="13" t="s">
        <v>148</v>
      </c>
      <c r="C19" s="13" t="s">
        <v>58</v>
      </c>
      <c r="D19" s="13" t="s">
        <v>149</v>
      </c>
      <c r="E19" s="13" t="s">
        <v>394</v>
      </c>
      <c r="F19" s="13" t="s">
        <v>61</v>
      </c>
      <c r="G19" s="13" t="s">
        <v>397</v>
      </c>
      <c r="H19" s="13" t="s">
        <v>398</v>
      </c>
      <c r="I19" s="14">
        <v>1</v>
      </c>
      <c r="J19" s="13" t="s">
        <v>29</v>
      </c>
      <c r="K19" s="13" t="s">
        <v>342</v>
      </c>
      <c r="L19" s="13" t="s">
        <v>358</v>
      </c>
      <c r="M19" s="13" t="s">
        <v>107</v>
      </c>
    </row>
    <row r="20" spans="1:13" x14ac:dyDescent="0.3">
      <c r="A20" s="13" t="s">
        <v>30</v>
      </c>
      <c r="B20" s="13" t="s">
        <v>148</v>
      </c>
      <c r="C20" s="13" t="s">
        <v>58</v>
      </c>
      <c r="D20" s="13" t="s">
        <v>149</v>
      </c>
      <c r="E20" s="13" t="s">
        <v>399</v>
      </c>
      <c r="F20" s="13" t="s">
        <v>151</v>
      </c>
      <c r="G20" s="13" t="s">
        <v>377</v>
      </c>
      <c r="H20" s="13" t="s">
        <v>378</v>
      </c>
      <c r="I20" s="14">
        <v>1</v>
      </c>
      <c r="J20" s="13" t="s">
        <v>29</v>
      </c>
      <c r="K20" s="13" t="s">
        <v>86</v>
      </c>
      <c r="L20" s="13" t="s">
        <v>358</v>
      </c>
      <c r="M20" s="13" t="s">
        <v>107</v>
      </c>
    </row>
    <row r="21" spans="1:13" x14ac:dyDescent="0.3">
      <c r="A21" s="13" t="s">
        <v>30</v>
      </c>
      <c r="B21" s="13" t="s">
        <v>148</v>
      </c>
      <c r="C21" s="13" t="s">
        <v>58</v>
      </c>
      <c r="D21" s="13" t="s">
        <v>149</v>
      </c>
      <c r="E21" s="13" t="s">
        <v>166</v>
      </c>
      <c r="F21" s="13" t="s">
        <v>151</v>
      </c>
      <c r="G21" s="13" t="s">
        <v>377</v>
      </c>
      <c r="H21" s="13" t="s">
        <v>378</v>
      </c>
      <c r="I21" s="14">
        <v>1</v>
      </c>
      <c r="J21" s="13" t="s">
        <v>29</v>
      </c>
      <c r="K21" s="13" t="s">
        <v>167</v>
      </c>
      <c r="L21" s="13" t="s">
        <v>358</v>
      </c>
      <c r="M21" s="13" t="s">
        <v>107</v>
      </c>
    </row>
    <row r="22" spans="1:13" x14ac:dyDescent="0.3">
      <c r="A22" s="13" t="s">
        <v>30</v>
      </c>
      <c r="B22" s="13" t="s">
        <v>148</v>
      </c>
      <c r="C22" s="13" t="s">
        <v>58</v>
      </c>
      <c r="D22" s="13" t="s">
        <v>149</v>
      </c>
      <c r="E22" s="13" t="s">
        <v>166</v>
      </c>
      <c r="F22" s="13" t="s">
        <v>151</v>
      </c>
      <c r="G22" s="13" t="s">
        <v>400</v>
      </c>
      <c r="H22" s="13" t="s">
        <v>401</v>
      </c>
      <c r="I22" s="14">
        <v>4</v>
      </c>
      <c r="J22" s="13" t="s">
        <v>29</v>
      </c>
      <c r="K22" s="13" t="s">
        <v>167</v>
      </c>
      <c r="L22" s="13" t="s">
        <v>358</v>
      </c>
      <c r="M22" s="13" t="s">
        <v>402</v>
      </c>
    </row>
    <row r="23" spans="1:13" x14ac:dyDescent="0.3">
      <c r="A23" s="13" t="s">
        <v>30</v>
      </c>
      <c r="B23" s="13" t="s">
        <v>148</v>
      </c>
      <c r="C23" s="13" t="s">
        <v>58</v>
      </c>
      <c r="D23" s="13" t="s">
        <v>149</v>
      </c>
      <c r="E23" s="13" t="s">
        <v>403</v>
      </c>
      <c r="F23" s="13" t="s">
        <v>151</v>
      </c>
      <c r="G23" s="13" t="s">
        <v>377</v>
      </c>
      <c r="H23" s="13" t="s">
        <v>378</v>
      </c>
      <c r="I23" s="14">
        <v>1</v>
      </c>
      <c r="J23" s="13" t="s">
        <v>29</v>
      </c>
      <c r="K23" s="13" t="s">
        <v>167</v>
      </c>
      <c r="L23" s="13" t="s">
        <v>358</v>
      </c>
      <c r="M23" s="13" t="s">
        <v>107</v>
      </c>
    </row>
    <row r="24" spans="1:13" x14ac:dyDescent="0.3">
      <c r="A24" s="13" t="s">
        <v>30</v>
      </c>
      <c r="B24" s="13" t="s">
        <v>148</v>
      </c>
      <c r="C24" s="13" t="s">
        <v>58</v>
      </c>
      <c r="D24" s="13" t="s">
        <v>149</v>
      </c>
      <c r="E24" s="13" t="s">
        <v>404</v>
      </c>
      <c r="F24" s="13" t="s">
        <v>61</v>
      </c>
      <c r="G24" s="13" t="s">
        <v>395</v>
      </c>
      <c r="H24" s="13" t="s">
        <v>396</v>
      </c>
      <c r="I24" s="14">
        <v>1</v>
      </c>
      <c r="J24" s="13" t="s">
        <v>29</v>
      </c>
      <c r="K24" s="13" t="s">
        <v>130</v>
      </c>
      <c r="L24" s="13" t="s">
        <v>358</v>
      </c>
      <c r="M24" s="13" t="s">
        <v>240</v>
      </c>
    </row>
    <row r="25" spans="1:13" x14ac:dyDescent="0.3">
      <c r="A25" s="13" t="s">
        <v>30</v>
      </c>
      <c r="B25" s="13" t="s">
        <v>148</v>
      </c>
      <c r="C25" s="13" t="s">
        <v>58</v>
      </c>
      <c r="D25" s="13" t="s">
        <v>149</v>
      </c>
      <c r="E25" s="13" t="s">
        <v>404</v>
      </c>
      <c r="F25" s="13" t="s">
        <v>61</v>
      </c>
      <c r="G25" s="13" t="s">
        <v>405</v>
      </c>
      <c r="H25" s="13" t="s">
        <v>406</v>
      </c>
      <c r="I25" s="14">
        <v>1</v>
      </c>
      <c r="J25" s="13" t="s">
        <v>29</v>
      </c>
      <c r="K25" s="13" t="s">
        <v>130</v>
      </c>
      <c r="L25" s="13" t="s">
        <v>358</v>
      </c>
      <c r="M25" s="13" t="s">
        <v>393</v>
      </c>
    </row>
    <row r="26" spans="1:13" x14ac:dyDescent="0.3">
      <c r="A26" s="13" t="s">
        <v>30</v>
      </c>
      <c r="B26" s="13" t="s">
        <v>148</v>
      </c>
      <c r="C26" s="13" t="s">
        <v>58</v>
      </c>
      <c r="D26" s="13" t="s">
        <v>149</v>
      </c>
      <c r="E26" s="13" t="s">
        <v>407</v>
      </c>
      <c r="F26" s="13" t="s">
        <v>151</v>
      </c>
      <c r="G26" s="13" t="s">
        <v>408</v>
      </c>
      <c r="H26" s="13" t="s">
        <v>409</v>
      </c>
      <c r="I26" s="14">
        <v>3</v>
      </c>
      <c r="J26" s="13" t="s">
        <v>29</v>
      </c>
      <c r="K26" s="13" t="s">
        <v>79</v>
      </c>
      <c r="L26" s="13" t="s">
        <v>358</v>
      </c>
      <c r="M26" s="13" t="s">
        <v>220</v>
      </c>
    </row>
    <row r="27" spans="1:13" x14ac:dyDescent="0.3">
      <c r="A27" s="13" t="s">
        <v>38</v>
      </c>
      <c r="B27" s="13" t="s">
        <v>81</v>
      </c>
      <c r="C27" s="13" t="s">
        <v>58</v>
      </c>
      <c r="D27" s="13" t="s">
        <v>410</v>
      </c>
      <c r="E27" s="13" t="s">
        <v>411</v>
      </c>
      <c r="F27" s="13" t="s">
        <v>61</v>
      </c>
      <c r="G27" s="13" t="s">
        <v>412</v>
      </c>
      <c r="H27" s="13" t="s">
        <v>413</v>
      </c>
      <c r="I27" s="14">
        <v>1</v>
      </c>
      <c r="J27" s="13" t="s">
        <v>37</v>
      </c>
      <c r="K27" s="13" t="s">
        <v>120</v>
      </c>
      <c r="L27" s="13" t="s">
        <v>358</v>
      </c>
      <c r="M27" s="13" t="s">
        <v>107</v>
      </c>
    </row>
    <row r="28" spans="1:13" x14ac:dyDescent="0.3">
      <c r="A28" s="13" t="s">
        <v>20</v>
      </c>
      <c r="B28" s="13" t="s">
        <v>172</v>
      </c>
      <c r="C28" s="13" t="s">
        <v>58</v>
      </c>
      <c r="D28" s="13" t="s">
        <v>173</v>
      </c>
      <c r="E28" s="13" t="s">
        <v>414</v>
      </c>
      <c r="F28" s="13" t="s">
        <v>61</v>
      </c>
      <c r="G28" s="13" t="s">
        <v>415</v>
      </c>
      <c r="H28" s="13" t="s">
        <v>416</v>
      </c>
      <c r="I28" s="14">
        <v>1</v>
      </c>
      <c r="J28" s="13" t="s">
        <v>19</v>
      </c>
      <c r="K28" s="13" t="s">
        <v>212</v>
      </c>
      <c r="L28" s="13" t="s">
        <v>358</v>
      </c>
      <c r="M28" s="13" t="s">
        <v>107</v>
      </c>
    </row>
    <row r="29" spans="1:13" x14ac:dyDescent="0.3">
      <c r="A29" s="13" t="s">
        <v>20</v>
      </c>
      <c r="B29" s="13" t="s">
        <v>172</v>
      </c>
      <c r="C29" s="13" t="s">
        <v>58</v>
      </c>
      <c r="D29" s="13" t="s">
        <v>173</v>
      </c>
      <c r="E29" s="13" t="s">
        <v>199</v>
      </c>
      <c r="F29" s="13" t="s">
        <v>61</v>
      </c>
      <c r="G29" s="13" t="s">
        <v>417</v>
      </c>
      <c r="H29" s="13" t="s">
        <v>418</v>
      </c>
      <c r="I29" s="14">
        <v>3</v>
      </c>
      <c r="J29" s="13" t="s">
        <v>19</v>
      </c>
      <c r="K29" s="13" t="s">
        <v>86</v>
      </c>
      <c r="L29" s="13" t="s">
        <v>358</v>
      </c>
      <c r="M29" s="13" t="s">
        <v>202</v>
      </c>
    </row>
    <row r="30" spans="1:13" x14ac:dyDescent="0.3">
      <c r="A30" s="13" t="s">
        <v>18</v>
      </c>
      <c r="B30" s="13" t="s">
        <v>207</v>
      </c>
      <c r="C30" s="13" t="s">
        <v>58</v>
      </c>
      <c r="D30" s="13" t="s">
        <v>208</v>
      </c>
      <c r="E30" s="13" t="s">
        <v>419</v>
      </c>
      <c r="F30" s="13" t="s">
        <v>61</v>
      </c>
      <c r="G30" s="13" t="s">
        <v>420</v>
      </c>
      <c r="H30" s="13" t="s">
        <v>421</v>
      </c>
      <c r="I30" s="14">
        <v>1</v>
      </c>
      <c r="J30" s="13" t="s">
        <v>17</v>
      </c>
      <c r="K30" s="13" t="s">
        <v>120</v>
      </c>
      <c r="L30" s="13" t="s">
        <v>358</v>
      </c>
      <c r="M30" s="13" t="s">
        <v>240</v>
      </c>
    </row>
    <row r="31" spans="1:13" x14ac:dyDescent="0.3">
      <c r="A31" s="13" t="s">
        <v>32</v>
      </c>
      <c r="B31" s="13" t="s">
        <v>148</v>
      </c>
      <c r="C31" s="13" t="s">
        <v>58</v>
      </c>
      <c r="D31" s="13" t="s">
        <v>233</v>
      </c>
      <c r="E31" s="13" t="s">
        <v>237</v>
      </c>
      <c r="F31" s="13" t="s">
        <v>61</v>
      </c>
      <c r="G31" s="13" t="s">
        <v>422</v>
      </c>
      <c r="H31" s="13" t="s">
        <v>423</v>
      </c>
      <c r="I31" s="14">
        <v>2</v>
      </c>
      <c r="J31" s="13" t="s">
        <v>31</v>
      </c>
      <c r="K31" s="13" t="s">
        <v>120</v>
      </c>
      <c r="L31" s="13" t="s">
        <v>358</v>
      </c>
      <c r="M31" s="13" t="s">
        <v>424</v>
      </c>
    </row>
    <row r="32" spans="1:13" x14ac:dyDescent="0.3">
      <c r="A32" s="13" t="s">
        <v>32</v>
      </c>
      <c r="B32" s="13" t="s">
        <v>148</v>
      </c>
      <c r="C32" s="13" t="s">
        <v>58</v>
      </c>
      <c r="D32" s="13" t="s">
        <v>233</v>
      </c>
      <c r="E32" s="13" t="s">
        <v>237</v>
      </c>
      <c r="F32" s="13" t="s">
        <v>61</v>
      </c>
      <c r="G32" s="13" t="s">
        <v>425</v>
      </c>
      <c r="H32" s="13" t="s">
        <v>426</v>
      </c>
      <c r="I32" s="14">
        <v>1</v>
      </c>
      <c r="J32" s="13" t="s">
        <v>31</v>
      </c>
      <c r="K32" s="13" t="s">
        <v>120</v>
      </c>
      <c r="L32" s="13" t="s">
        <v>358</v>
      </c>
      <c r="M32" s="13" t="s">
        <v>240</v>
      </c>
    </row>
    <row r="33" spans="1:13" x14ac:dyDescent="0.3">
      <c r="A33" s="13" t="s">
        <v>32</v>
      </c>
      <c r="B33" s="13" t="s">
        <v>148</v>
      </c>
      <c r="C33" s="13" t="s">
        <v>58</v>
      </c>
      <c r="D33" s="13" t="s">
        <v>233</v>
      </c>
      <c r="E33" s="13" t="s">
        <v>237</v>
      </c>
      <c r="F33" s="13" t="s">
        <v>61</v>
      </c>
      <c r="G33" s="13" t="s">
        <v>427</v>
      </c>
      <c r="H33" s="13" t="s">
        <v>428</v>
      </c>
      <c r="I33" s="14">
        <v>1</v>
      </c>
      <c r="J33" s="13" t="s">
        <v>31</v>
      </c>
      <c r="K33" s="13" t="s">
        <v>120</v>
      </c>
      <c r="L33" s="13" t="s">
        <v>358</v>
      </c>
      <c r="M33" s="13" t="s">
        <v>429</v>
      </c>
    </row>
    <row r="34" spans="1:13" x14ac:dyDescent="0.3">
      <c r="A34" s="13" t="s">
        <v>32</v>
      </c>
      <c r="B34" s="13" t="s">
        <v>148</v>
      </c>
      <c r="C34" s="13" t="s">
        <v>58</v>
      </c>
      <c r="D34" s="13" t="s">
        <v>233</v>
      </c>
      <c r="E34" s="13" t="s">
        <v>430</v>
      </c>
      <c r="F34" s="13" t="s">
        <v>61</v>
      </c>
      <c r="G34" s="13" t="s">
        <v>431</v>
      </c>
      <c r="H34" s="13" t="s">
        <v>432</v>
      </c>
      <c r="I34" s="14">
        <v>1</v>
      </c>
      <c r="J34" s="13" t="s">
        <v>31</v>
      </c>
      <c r="K34" s="13" t="s">
        <v>70</v>
      </c>
      <c r="L34" s="13" t="s">
        <v>358</v>
      </c>
      <c r="M34" s="13" t="s">
        <v>66</v>
      </c>
    </row>
    <row r="35" spans="1:13" x14ac:dyDescent="0.3">
      <c r="A35" s="13" t="s">
        <v>32</v>
      </c>
      <c r="B35" s="13" t="s">
        <v>148</v>
      </c>
      <c r="C35" s="13" t="s">
        <v>58</v>
      </c>
      <c r="D35" s="13" t="s">
        <v>233</v>
      </c>
      <c r="E35" s="13" t="s">
        <v>433</v>
      </c>
      <c r="F35" s="13" t="s">
        <v>61</v>
      </c>
      <c r="G35" s="13" t="s">
        <v>434</v>
      </c>
      <c r="H35" s="13" t="s">
        <v>435</v>
      </c>
      <c r="I35" s="14">
        <v>1</v>
      </c>
      <c r="J35" s="13" t="s">
        <v>31</v>
      </c>
      <c r="K35" s="13" t="s">
        <v>167</v>
      </c>
      <c r="L35" s="13" t="s">
        <v>358</v>
      </c>
      <c r="M35" s="13" t="s">
        <v>107</v>
      </c>
    </row>
    <row r="36" spans="1:13" x14ac:dyDescent="0.3">
      <c r="A36" s="13" t="s">
        <v>32</v>
      </c>
      <c r="B36" s="13" t="s">
        <v>148</v>
      </c>
      <c r="C36" s="13" t="s">
        <v>58</v>
      </c>
      <c r="D36" s="13" t="s">
        <v>233</v>
      </c>
      <c r="E36" s="13" t="s">
        <v>433</v>
      </c>
      <c r="F36" s="13" t="s">
        <v>61</v>
      </c>
      <c r="G36" s="13" t="s">
        <v>436</v>
      </c>
      <c r="H36" s="13" t="s">
        <v>437</v>
      </c>
      <c r="I36" s="14">
        <v>2</v>
      </c>
      <c r="J36" s="13" t="s">
        <v>31</v>
      </c>
      <c r="K36" s="13" t="s">
        <v>167</v>
      </c>
      <c r="L36" s="13" t="s">
        <v>358</v>
      </c>
      <c r="M36" s="13" t="s">
        <v>438</v>
      </c>
    </row>
    <row r="37" spans="1:13" x14ac:dyDescent="0.3">
      <c r="A37" s="13" t="s">
        <v>28</v>
      </c>
      <c r="B37" s="13" t="s">
        <v>439</v>
      </c>
      <c r="C37" s="13" t="s">
        <v>58</v>
      </c>
      <c r="D37" s="13" t="s">
        <v>440</v>
      </c>
      <c r="E37" s="13" t="s">
        <v>441</v>
      </c>
      <c r="F37" s="13" t="s">
        <v>61</v>
      </c>
      <c r="G37" s="13" t="s">
        <v>442</v>
      </c>
      <c r="H37" s="13" t="s">
        <v>443</v>
      </c>
      <c r="I37" s="14">
        <v>1</v>
      </c>
      <c r="J37" s="13" t="s">
        <v>27</v>
      </c>
      <c r="K37" s="13" t="s">
        <v>167</v>
      </c>
      <c r="L37" s="13" t="s">
        <v>358</v>
      </c>
      <c r="M37" s="13" t="s">
        <v>107</v>
      </c>
    </row>
    <row r="38" spans="1:13" x14ac:dyDescent="0.3">
      <c r="A38" s="13" t="s">
        <v>26</v>
      </c>
      <c r="B38" s="13" t="s">
        <v>252</v>
      </c>
      <c r="C38" s="13" t="s">
        <v>58</v>
      </c>
      <c r="D38" s="13" t="s">
        <v>253</v>
      </c>
      <c r="E38" s="13" t="s">
        <v>254</v>
      </c>
      <c r="F38" s="13" t="s">
        <v>61</v>
      </c>
      <c r="G38" s="13" t="s">
        <v>444</v>
      </c>
      <c r="H38" s="13" t="s">
        <v>445</v>
      </c>
      <c r="I38" s="14">
        <v>1</v>
      </c>
      <c r="J38" s="13" t="s">
        <v>25</v>
      </c>
      <c r="K38" s="13" t="s">
        <v>112</v>
      </c>
      <c r="L38" s="13" t="s">
        <v>358</v>
      </c>
      <c r="M38" s="13" t="s">
        <v>107</v>
      </c>
    </row>
    <row r="39" spans="1:13" x14ac:dyDescent="0.3">
      <c r="A39" s="13" t="s">
        <v>26</v>
      </c>
      <c r="B39" s="13" t="s">
        <v>252</v>
      </c>
      <c r="C39" s="13" t="s">
        <v>58</v>
      </c>
      <c r="D39" s="13" t="s">
        <v>253</v>
      </c>
      <c r="E39" s="13" t="s">
        <v>446</v>
      </c>
      <c r="F39" s="13" t="s">
        <v>61</v>
      </c>
      <c r="G39" s="13" t="s">
        <v>447</v>
      </c>
      <c r="H39" s="13" t="s">
        <v>448</v>
      </c>
      <c r="I39" s="14">
        <v>10</v>
      </c>
      <c r="J39" s="13" t="s">
        <v>25</v>
      </c>
      <c r="K39" s="13" t="s">
        <v>177</v>
      </c>
      <c r="L39" s="13" t="s">
        <v>358</v>
      </c>
      <c r="M39" s="13" t="s">
        <v>449</v>
      </c>
    </row>
    <row r="40" spans="1:13" x14ac:dyDescent="0.3">
      <c r="A40" s="13" t="s">
        <v>26</v>
      </c>
      <c r="B40" s="13" t="s">
        <v>252</v>
      </c>
      <c r="C40" s="13" t="s">
        <v>58</v>
      </c>
      <c r="D40" s="13" t="s">
        <v>253</v>
      </c>
      <c r="E40" s="13" t="s">
        <v>269</v>
      </c>
      <c r="F40" s="13" t="s">
        <v>61</v>
      </c>
      <c r="G40" s="13" t="s">
        <v>450</v>
      </c>
      <c r="H40" s="13" t="s">
        <v>451</v>
      </c>
      <c r="I40" s="14">
        <v>1</v>
      </c>
      <c r="J40" s="13" t="s">
        <v>25</v>
      </c>
      <c r="K40" s="13" t="s">
        <v>167</v>
      </c>
      <c r="L40" s="13" t="s">
        <v>358</v>
      </c>
      <c r="M40" s="13" t="s">
        <v>98</v>
      </c>
    </row>
    <row r="41" spans="1:13" x14ac:dyDescent="0.3">
      <c r="A41" s="13" t="s">
        <v>26</v>
      </c>
      <c r="B41" s="13" t="s">
        <v>252</v>
      </c>
      <c r="C41" s="13" t="s">
        <v>58</v>
      </c>
      <c r="D41" s="13" t="s">
        <v>253</v>
      </c>
      <c r="E41" s="13" t="s">
        <v>272</v>
      </c>
      <c r="F41" s="13" t="s">
        <v>61</v>
      </c>
      <c r="G41" s="13" t="s">
        <v>452</v>
      </c>
      <c r="H41" s="13" t="s">
        <v>453</v>
      </c>
      <c r="I41" s="14">
        <v>2</v>
      </c>
      <c r="J41" s="13" t="s">
        <v>25</v>
      </c>
      <c r="K41" s="13" t="s">
        <v>137</v>
      </c>
      <c r="L41" s="13" t="s">
        <v>358</v>
      </c>
      <c r="M41" s="13" t="s">
        <v>402</v>
      </c>
    </row>
    <row r="42" spans="1:13" x14ac:dyDescent="0.3">
      <c r="A42" s="13" t="s">
        <v>26</v>
      </c>
      <c r="B42" s="13" t="s">
        <v>252</v>
      </c>
      <c r="C42" s="13" t="s">
        <v>58</v>
      </c>
      <c r="D42" s="13" t="s">
        <v>253</v>
      </c>
      <c r="E42" s="13" t="s">
        <v>272</v>
      </c>
      <c r="F42" s="13" t="s">
        <v>61</v>
      </c>
      <c r="G42" s="13" t="s">
        <v>454</v>
      </c>
      <c r="H42" s="13" t="s">
        <v>455</v>
      </c>
      <c r="I42" s="14">
        <v>1</v>
      </c>
      <c r="J42" s="13" t="s">
        <v>25</v>
      </c>
      <c r="K42" s="13" t="s">
        <v>137</v>
      </c>
      <c r="L42" s="13" t="s">
        <v>358</v>
      </c>
      <c r="M42" s="13" t="s">
        <v>107</v>
      </c>
    </row>
    <row r="43" spans="1:13" x14ac:dyDescent="0.3">
      <c r="A43" s="13" t="s">
        <v>26</v>
      </c>
      <c r="B43" s="13" t="s">
        <v>252</v>
      </c>
      <c r="C43" s="13" t="s">
        <v>58</v>
      </c>
      <c r="D43" s="13" t="s">
        <v>253</v>
      </c>
      <c r="E43" s="13" t="s">
        <v>272</v>
      </c>
      <c r="F43" s="13" t="s">
        <v>61</v>
      </c>
      <c r="G43" s="13" t="s">
        <v>456</v>
      </c>
      <c r="H43" s="13" t="s">
        <v>457</v>
      </c>
      <c r="I43" s="14">
        <v>5</v>
      </c>
      <c r="J43" s="13" t="s">
        <v>25</v>
      </c>
      <c r="K43" s="13" t="s">
        <v>137</v>
      </c>
      <c r="L43" s="13" t="s">
        <v>358</v>
      </c>
      <c r="M43" s="13" t="s">
        <v>402</v>
      </c>
    </row>
    <row r="44" spans="1:13" x14ac:dyDescent="0.3">
      <c r="A44" s="13" t="s">
        <v>24</v>
      </c>
      <c r="B44" s="13" t="s">
        <v>148</v>
      </c>
      <c r="C44" s="13" t="s">
        <v>58</v>
      </c>
      <c r="D44" s="13" t="s">
        <v>276</v>
      </c>
      <c r="E44" s="13" t="s">
        <v>458</v>
      </c>
      <c r="F44" s="13" t="s">
        <v>61</v>
      </c>
      <c r="G44" s="13" t="s">
        <v>459</v>
      </c>
      <c r="H44" s="13" t="s">
        <v>460</v>
      </c>
      <c r="I44" s="14">
        <v>6</v>
      </c>
      <c r="J44" s="13" t="s">
        <v>23</v>
      </c>
      <c r="K44" s="13" t="s">
        <v>167</v>
      </c>
      <c r="L44" s="13" t="s">
        <v>358</v>
      </c>
      <c r="M44" s="13" t="s">
        <v>461</v>
      </c>
    </row>
    <row r="45" spans="1:13" x14ac:dyDescent="0.3">
      <c r="A45" s="13" t="s">
        <v>24</v>
      </c>
      <c r="B45" s="13" t="s">
        <v>148</v>
      </c>
      <c r="C45" s="13" t="s">
        <v>58</v>
      </c>
      <c r="D45" s="13" t="s">
        <v>276</v>
      </c>
      <c r="E45" s="13" t="s">
        <v>299</v>
      </c>
      <c r="F45" s="13" t="s">
        <v>61</v>
      </c>
      <c r="G45" s="13" t="s">
        <v>462</v>
      </c>
      <c r="H45" s="13" t="s">
        <v>463</v>
      </c>
      <c r="I45" s="14">
        <v>2</v>
      </c>
      <c r="J45" s="13" t="s">
        <v>23</v>
      </c>
      <c r="K45" s="13" t="s">
        <v>300</v>
      </c>
      <c r="L45" s="13" t="s">
        <v>358</v>
      </c>
      <c r="M45" s="13" t="s">
        <v>402</v>
      </c>
    </row>
    <row r="46" spans="1:13" x14ac:dyDescent="0.3">
      <c r="A46" s="13" t="s">
        <v>24</v>
      </c>
      <c r="B46" s="13" t="s">
        <v>148</v>
      </c>
      <c r="C46" s="13" t="s">
        <v>58</v>
      </c>
      <c r="D46" s="13" t="s">
        <v>276</v>
      </c>
      <c r="E46" s="13" t="s">
        <v>304</v>
      </c>
      <c r="F46" s="13" t="s">
        <v>61</v>
      </c>
      <c r="G46" s="13" t="s">
        <v>464</v>
      </c>
      <c r="H46" s="13" t="s">
        <v>465</v>
      </c>
      <c r="I46" s="14">
        <v>1</v>
      </c>
      <c r="J46" s="13" t="s">
        <v>23</v>
      </c>
      <c r="K46" s="13" t="s">
        <v>139</v>
      </c>
      <c r="L46" s="13" t="s">
        <v>358</v>
      </c>
      <c r="M46" s="13" t="s">
        <v>466</v>
      </c>
    </row>
    <row r="47" spans="1:13" x14ac:dyDescent="0.3">
      <c r="A47" s="13" t="s">
        <v>14</v>
      </c>
      <c r="B47" s="13" t="s">
        <v>148</v>
      </c>
      <c r="C47" s="13" t="s">
        <v>58</v>
      </c>
      <c r="D47" s="13" t="s">
        <v>313</v>
      </c>
      <c r="E47" s="13" t="s">
        <v>314</v>
      </c>
      <c r="F47" s="13" t="s">
        <v>61</v>
      </c>
      <c r="G47" s="13" t="s">
        <v>467</v>
      </c>
      <c r="H47" s="13" t="s">
        <v>468</v>
      </c>
      <c r="I47" s="14">
        <v>1</v>
      </c>
      <c r="J47" s="13" t="s">
        <v>13</v>
      </c>
      <c r="K47" s="13" t="s">
        <v>212</v>
      </c>
      <c r="L47" s="13" t="s">
        <v>358</v>
      </c>
      <c r="M47" s="13" t="s">
        <v>469</v>
      </c>
    </row>
    <row r="48" spans="1:13" x14ac:dyDescent="0.3">
      <c r="A48" s="13" t="s">
        <v>14</v>
      </c>
      <c r="B48" s="13" t="s">
        <v>148</v>
      </c>
      <c r="C48" s="13" t="s">
        <v>58</v>
      </c>
      <c r="D48" s="13" t="s">
        <v>313</v>
      </c>
      <c r="E48" s="13" t="s">
        <v>323</v>
      </c>
      <c r="F48" s="13" t="s">
        <v>61</v>
      </c>
      <c r="G48" s="13" t="s">
        <v>470</v>
      </c>
      <c r="H48" s="13" t="s">
        <v>471</v>
      </c>
      <c r="I48" s="14">
        <v>1</v>
      </c>
      <c r="J48" s="13" t="s">
        <v>13</v>
      </c>
      <c r="K48" s="13" t="s">
        <v>64</v>
      </c>
      <c r="L48" s="13" t="s">
        <v>358</v>
      </c>
      <c r="M48" s="13" t="s">
        <v>66</v>
      </c>
    </row>
    <row r="49" spans="1:13" x14ac:dyDescent="0.3">
      <c r="A49" s="13" t="s">
        <v>14</v>
      </c>
      <c r="B49" s="13" t="s">
        <v>148</v>
      </c>
      <c r="C49" s="13" t="s">
        <v>58</v>
      </c>
      <c r="D49" s="13" t="s">
        <v>313</v>
      </c>
      <c r="E49" s="13" t="s">
        <v>329</v>
      </c>
      <c r="F49" s="13" t="s">
        <v>61</v>
      </c>
      <c r="G49" s="13" t="s">
        <v>467</v>
      </c>
      <c r="H49" s="13" t="s">
        <v>468</v>
      </c>
      <c r="I49" s="14">
        <v>2</v>
      </c>
      <c r="J49" s="13" t="s">
        <v>13</v>
      </c>
      <c r="K49" s="13" t="s">
        <v>86</v>
      </c>
      <c r="L49" s="13" t="s">
        <v>358</v>
      </c>
      <c r="M49" s="13" t="s">
        <v>469</v>
      </c>
    </row>
    <row r="50" spans="1:13" x14ac:dyDescent="0.3">
      <c r="A50" s="13" t="s">
        <v>14</v>
      </c>
      <c r="B50" s="13" t="s">
        <v>148</v>
      </c>
      <c r="C50" s="13" t="s">
        <v>58</v>
      </c>
      <c r="D50" s="13" t="s">
        <v>313</v>
      </c>
      <c r="E50" s="13" t="s">
        <v>333</v>
      </c>
      <c r="F50" s="13" t="s">
        <v>61</v>
      </c>
      <c r="G50" s="13" t="s">
        <v>397</v>
      </c>
      <c r="H50" s="13" t="s">
        <v>398</v>
      </c>
      <c r="I50" s="14">
        <v>1</v>
      </c>
      <c r="J50" s="13" t="s">
        <v>13</v>
      </c>
      <c r="K50" s="13" t="s">
        <v>139</v>
      </c>
      <c r="L50" s="13" t="s">
        <v>358</v>
      </c>
      <c r="M50" s="13" t="s">
        <v>107</v>
      </c>
    </row>
    <row r="51" spans="1:13" x14ac:dyDescent="0.3">
      <c r="A51" s="13" t="s">
        <v>36</v>
      </c>
      <c r="B51" s="13" t="s">
        <v>226</v>
      </c>
      <c r="C51" s="13" t="s">
        <v>58</v>
      </c>
      <c r="D51" s="13" t="s">
        <v>338</v>
      </c>
      <c r="E51" s="13" t="s">
        <v>472</v>
      </c>
      <c r="F51" s="13" t="s">
        <v>61</v>
      </c>
      <c r="G51" s="13" t="s">
        <v>473</v>
      </c>
      <c r="H51" s="13" t="s">
        <v>474</v>
      </c>
      <c r="I51" s="14">
        <v>1</v>
      </c>
      <c r="J51" s="13" t="s">
        <v>35</v>
      </c>
      <c r="K51" s="13" t="s">
        <v>64</v>
      </c>
      <c r="L51" s="13" t="s">
        <v>358</v>
      </c>
      <c r="M51" s="13" t="s">
        <v>475</v>
      </c>
    </row>
    <row r="52" spans="1:13" x14ac:dyDescent="0.3">
      <c r="A52" s="13" t="s">
        <v>36</v>
      </c>
      <c r="B52" s="13" t="s">
        <v>226</v>
      </c>
      <c r="C52" s="13" t="s">
        <v>58</v>
      </c>
      <c r="D52" s="13" t="s">
        <v>338</v>
      </c>
      <c r="E52" s="13" t="s">
        <v>339</v>
      </c>
      <c r="F52" s="13" t="s">
        <v>61</v>
      </c>
      <c r="G52" s="13" t="s">
        <v>476</v>
      </c>
      <c r="H52" s="13" t="s">
        <v>477</v>
      </c>
      <c r="I52" s="14">
        <v>1</v>
      </c>
      <c r="J52" s="13" t="s">
        <v>35</v>
      </c>
      <c r="K52" s="13" t="s">
        <v>342</v>
      </c>
      <c r="L52" s="13" t="s">
        <v>358</v>
      </c>
      <c r="M52" s="13" t="s">
        <v>240</v>
      </c>
    </row>
    <row r="53" spans="1:13" x14ac:dyDescent="0.3">
      <c r="A53" s="13" t="s">
        <v>36</v>
      </c>
      <c r="B53" s="13" t="s">
        <v>226</v>
      </c>
      <c r="C53" s="13" t="s">
        <v>58</v>
      </c>
      <c r="D53" s="13" t="s">
        <v>338</v>
      </c>
      <c r="E53" s="13" t="s">
        <v>339</v>
      </c>
      <c r="F53" s="13" t="s">
        <v>61</v>
      </c>
      <c r="G53" s="13" t="s">
        <v>420</v>
      </c>
      <c r="H53" s="13" t="s">
        <v>421</v>
      </c>
      <c r="I53" s="14">
        <v>1</v>
      </c>
      <c r="J53" s="13" t="s">
        <v>35</v>
      </c>
      <c r="K53" s="13" t="s">
        <v>342</v>
      </c>
      <c r="L53" s="13" t="s">
        <v>358</v>
      </c>
      <c r="M53" s="13" t="s">
        <v>240</v>
      </c>
    </row>
    <row r="54" spans="1:13" x14ac:dyDescent="0.3">
      <c r="A54" s="13" t="s">
        <v>36</v>
      </c>
      <c r="B54" s="13" t="s">
        <v>226</v>
      </c>
      <c r="C54" s="13" t="s">
        <v>58</v>
      </c>
      <c r="D54" s="13" t="s">
        <v>338</v>
      </c>
      <c r="E54" s="13" t="s">
        <v>343</v>
      </c>
      <c r="F54" s="13" t="s">
        <v>61</v>
      </c>
      <c r="G54" s="13" t="s">
        <v>473</v>
      </c>
      <c r="H54" s="13" t="s">
        <v>474</v>
      </c>
      <c r="I54" s="14">
        <v>1</v>
      </c>
      <c r="J54" s="13" t="s">
        <v>35</v>
      </c>
      <c r="K54" s="13" t="s">
        <v>167</v>
      </c>
      <c r="L54" s="13" t="s">
        <v>358</v>
      </c>
      <c r="M54" s="13" t="s">
        <v>475</v>
      </c>
    </row>
    <row r="55" spans="1:13" x14ac:dyDescent="0.3">
      <c r="A55" s="13" t="s">
        <v>36</v>
      </c>
      <c r="B55" s="13" t="s">
        <v>226</v>
      </c>
      <c r="C55" s="13" t="s">
        <v>58</v>
      </c>
      <c r="D55" s="13" t="s">
        <v>338</v>
      </c>
      <c r="E55" s="13" t="s">
        <v>346</v>
      </c>
      <c r="F55" s="13" t="s">
        <v>61</v>
      </c>
      <c r="G55" s="13" t="s">
        <v>478</v>
      </c>
      <c r="H55" s="13" t="s">
        <v>479</v>
      </c>
      <c r="I55" s="14">
        <v>1</v>
      </c>
      <c r="J55" s="13" t="s">
        <v>35</v>
      </c>
      <c r="K55" s="13" t="s">
        <v>300</v>
      </c>
      <c r="L55" s="13" t="s">
        <v>358</v>
      </c>
      <c r="M55" s="13" t="s">
        <v>178</v>
      </c>
    </row>
    <row r="56" spans="1:13" x14ac:dyDescent="0.3">
      <c r="A56" s="13" t="s">
        <v>36</v>
      </c>
      <c r="B56" s="13" t="s">
        <v>226</v>
      </c>
      <c r="C56" s="13" t="s">
        <v>58</v>
      </c>
      <c r="D56" s="13" t="s">
        <v>338</v>
      </c>
      <c r="E56" s="13" t="s">
        <v>346</v>
      </c>
      <c r="F56" s="13" t="s">
        <v>61</v>
      </c>
      <c r="G56" s="13" t="s">
        <v>480</v>
      </c>
      <c r="H56" s="13" t="s">
        <v>481</v>
      </c>
      <c r="I56" s="14">
        <v>1</v>
      </c>
      <c r="J56" s="13" t="s">
        <v>35</v>
      </c>
      <c r="K56" s="13" t="s">
        <v>300</v>
      </c>
      <c r="L56" s="13" t="s">
        <v>358</v>
      </c>
      <c r="M56" s="13" t="s">
        <v>107</v>
      </c>
    </row>
    <row r="57" spans="1:13" x14ac:dyDescent="0.3">
      <c r="A57" s="13" t="s">
        <v>36</v>
      </c>
      <c r="B57" s="13" t="s">
        <v>226</v>
      </c>
      <c r="C57" s="13" t="s">
        <v>58</v>
      </c>
      <c r="D57" s="13" t="s">
        <v>338</v>
      </c>
      <c r="E57" s="13" t="s">
        <v>482</v>
      </c>
      <c r="F57" s="13" t="s">
        <v>61</v>
      </c>
      <c r="G57" s="13" t="s">
        <v>480</v>
      </c>
      <c r="H57" s="13" t="s">
        <v>481</v>
      </c>
      <c r="I57" s="14">
        <v>2</v>
      </c>
      <c r="J57" s="13" t="s">
        <v>35</v>
      </c>
      <c r="K57" s="13" t="s">
        <v>139</v>
      </c>
      <c r="L57" s="13" t="s">
        <v>358</v>
      </c>
      <c r="M57" s="13" t="s">
        <v>107</v>
      </c>
    </row>
    <row r="58" spans="1:13" x14ac:dyDescent="0.3">
      <c r="A58" s="13" t="s">
        <v>36</v>
      </c>
      <c r="B58" s="13" t="s">
        <v>226</v>
      </c>
      <c r="C58" s="13" t="s">
        <v>58</v>
      </c>
      <c r="D58" s="13" t="s">
        <v>338</v>
      </c>
      <c r="E58" s="13" t="s">
        <v>483</v>
      </c>
      <c r="F58" s="13" t="s">
        <v>61</v>
      </c>
      <c r="G58" s="13" t="s">
        <v>480</v>
      </c>
      <c r="H58" s="13" t="s">
        <v>481</v>
      </c>
      <c r="I58" s="14">
        <v>2</v>
      </c>
      <c r="J58" s="13" t="s">
        <v>35</v>
      </c>
      <c r="K58" s="13" t="s">
        <v>143</v>
      </c>
      <c r="L58" s="13" t="s">
        <v>358</v>
      </c>
      <c r="M58" s="13" t="s">
        <v>107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7"/>
  <sheetViews>
    <sheetView topLeftCell="A2" workbookViewId="0">
      <selection activeCell="A2" sqref="A2:N377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2.5546875" bestFit="1" customWidth="1"/>
  </cols>
  <sheetData>
    <row r="1" spans="1:14" x14ac:dyDescent="0.3">
      <c r="A1" s="61" t="s">
        <v>484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4" ht="27.45" customHeight="1" x14ac:dyDescent="0.3">
      <c r="A2" s="15" t="s">
        <v>50</v>
      </c>
      <c r="B2" s="15" t="s">
        <v>485</v>
      </c>
      <c r="C2" s="15" t="s">
        <v>486</v>
      </c>
      <c r="D2" s="15" t="s">
        <v>487</v>
      </c>
      <c r="E2" s="15" t="s">
        <v>56</v>
      </c>
      <c r="F2" s="15" t="s">
        <v>488</v>
      </c>
      <c r="G2" s="16" t="s">
        <v>489</v>
      </c>
      <c r="H2" s="16" t="s">
        <v>52</v>
      </c>
      <c r="I2" s="16" t="s">
        <v>490</v>
      </c>
      <c r="J2" s="16" t="s">
        <v>491</v>
      </c>
      <c r="K2" s="16" t="s">
        <v>492</v>
      </c>
      <c r="L2" s="16" t="s">
        <v>493</v>
      </c>
      <c r="M2" s="27" t="s">
        <v>1896</v>
      </c>
      <c r="N2" s="27" t="s">
        <v>1897</v>
      </c>
    </row>
    <row r="3" spans="1:14" x14ac:dyDescent="0.3">
      <c r="A3" s="7" t="s">
        <v>494</v>
      </c>
      <c r="B3" s="7" t="s">
        <v>495</v>
      </c>
      <c r="C3" s="7" t="s">
        <v>496</v>
      </c>
      <c r="D3" s="7" t="s">
        <v>497</v>
      </c>
      <c r="E3" s="7" t="s">
        <v>189</v>
      </c>
      <c r="F3" s="7" t="s">
        <v>498</v>
      </c>
      <c r="G3" s="22">
        <v>8</v>
      </c>
      <c r="H3" s="22">
        <v>163</v>
      </c>
      <c r="I3" s="23">
        <v>0</v>
      </c>
      <c r="J3" s="24">
        <v>1</v>
      </c>
      <c r="K3" s="25">
        <v>0</v>
      </c>
      <c r="L3" s="26">
        <v>0</v>
      </c>
      <c r="M3" s="28" t="s">
        <v>1888</v>
      </c>
      <c r="N3" s="28"/>
    </row>
    <row r="4" spans="1:14" x14ac:dyDescent="0.3">
      <c r="A4" s="7" t="s">
        <v>499</v>
      </c>
      <c r="B4" s="7" t="s">
        <v>500</v>
      </c>
      <c r="C4" s="7" t="s">
        <v>501</v>
      </c>
      <c r="D4" s="7" t="s">
        <v>502</v>
      </c>
      <c r="E4" s="7" t="s">
        <v>80</v>
      </c>
      <c r="F4" s="7" t="s">
        <v>503</v>
      </c>
      <c r="G4" s="22">
        <v>6</v>
      </c>
      <c r="H4" s="22">
        <v>8</v>
      </c>
      <c r="I4" s="23">
        <v>0</v>
      </c>
      <c r="J4" s="24">
        <v>1</v>
      </c>
      <c r="K4" s="25">
        <v>0</v>
      </c>
      <c r="L4" s="26">
        <v>0</v>
      </c>
      <c r="M4" s="28" t="s">
        <v>1888</v>
      </c>
      <c r="N4" s="28"/>
    </row>
    <row r="5" spans="1:14" x14ac:dyDescent="0.3">
      <c r="A5" s="7" t="s">
        <v>377</v>
      </c>
      <c r="B5" s="7" t="s">
        <v>504</v>
      </c>
      <c r="C5" s="7" t="s">
        <v>505</v>
      </c>
      <c r="D5" s="7" t="s">
        <v>506</v>
      </c>
      <c r="E5" s="7" t="s">
        <v>107</v>
      </c>
      <c r="F5" s="7" t="s">
        <v>507</v>
      </c>
      <c r="G5" s="22">
        <v>5</v>
      </c>
      <c r="H5" s="22">
        <v>5</v>
      </c>
      <c r="I5" s="23">
        <v>0</v>
      </c>
      <c r="J5" s="24">
        <v>0</v>
      </c>
      <c r="K5" s="25">
        <v>0</v>
      </c>
      <c r="L5" s="26">
        <v>1</v>
      </c>
      <c r="M5" s="28" t="s">
        <v>1900</v>
      </c>
      <c r="N5" s="28">
        <v>6</v>
      </c>
    </row>
    <row r="6" spans="1:14" x14ac:dyDescent="0.3">
      <c r="A6" s="7" t="s">
        <v>508</v>
      </c>
      <c r="B6" s="7" t="s">
        <v>509</v>
      </c>
      <c r="C6" s="7" t="s">
        <v>510</v>
      </c>
      <c r="D6" s="7" t="s">
        <v>511</v>
      </c>
      <c r="E6" s="7" t="s">
        <v>512</v>
      </c>
      <c r="F6" s="7" t="s">
        <v>513</v>
      </c>
      <c r="G6" s="22">
        <v>4</v>
      </c>
      <c r="H6" s="22">
        <v>4</v>
      </c>
      <c r="I6" s="23">
        <v>0</v>
      </c>
      <c r="J6" s="24">
        <v>1</v>
      </c>
      <c r="K6" s="25">
        <v>0</v>
      </c>
      <c r="L6" s="26">
        <v>0</v>
      </c>
      <c r="M6" s="28" t="s">
        <v>1895</v>
      </c>
      <c r="N6" s="28">
        <v>4</v>
      </c>
    </row>
    <row r="7" spans="1:14" x14ac:dyDescent="0.3">
      <c r="A7" s="7" t="s">
        <v>514</v>
      </c>
      <c r="B7" s="7" t="s">
        <v>515</v>
      </c>
      <c r="C7" s="7" t="s">
        <v>516</v>
      </c>
      <c r="D7" s="7" t="s">
        <v>517</v>
      </c>
      <c r="E7" s="7" t="s">
        <v>189</v>
      </c>
      <c r="F7" s="7" t="s">
        <v>518</v>
      </c>
      <c r="G7" s="22">
        <v>4</v>
      </c>
      <c r="H7" s="22">
        <v>80</v>
      </c>
      <c r="I7" s="23">
        <v>0</v>
      </c>
      <c r="J7" s="24">
        <v>1</v>
      </c>
      <c r="K7" s="25">
        <v>0</v>
      </c>
      <c r="L7" s="26">
        <v>0</v>
      </c>
      <c r="M7" s="28" t="s">
        <v>1888</v>
      </c>
      <c r="N7" s="28"/>
    </row>
    <row r="8" spans="1:14" x14ac:dyDescent="0.3">
      <c r="A8" s="7" t="s">
        <v>519</v>
      </c>
      <c r="B8" s="7" t="s">
        <v>520</v>
      </c>
      <c r="C8" s="7" t="s">
        <v>521</v>
      </c>
      <c r="D8" s="7" t="s">
        <v>522</v>
      </c>
      <c r="E8" s="7" t="s">
        <v>66</v>
      </c>
      <c r="F8" s="7" t="s">
        <v>523</v>
      </c>
      <c r="G8" s="22">
        <v>4</v>
      </c>
      <c r="H8" s="22">
        <v>8</v>
      </c>
      <c r="I8" s="23">
        <v>0</v>
      </c>
      <c r="J8" s="24">
        <v>1</v>
      </c>
      <c r="K8" s="25">
        <v>0</v>
      </c>
      <c r="L8" s="26">
        <v>0</v>
      </c>
      <c r="M8" s="28" t="s">
        <v>1899</v>
      </c>
      <c r="N8" s="28"/>
    </row>
    <row r="9" spans="1:14" x14ac:dyDescent="0.3">
      <c r="A9" s="7" t="s">
        <v>524</v>
      </c>
      <c r="B9" s="7" t="s">
        <v>525</v>
      </c>
      <c r="C9" s="7" t="s">
        <v>526</v>
      </c>
      <c r="D9" s="7" t="s">
        <v>527</v>
      </c>
      <c r="E9" s="7" t="s">
        <v>285</v>
      </c>
      <c r="F9" s="7" t="s">
        <v>528</v>
      </c>
      <c r="G9" s="22">
        <v>4</v>
      </c>
      <c r="H9" s="22">
        <v>22</v>
      </c>
      <c r="I9" s="23">
        <v>0</v>
      </c>
      <c r="J9" s="24">
        <v>1</v>
      </c>
      <c r="K9" s="25">
        <v>0</v>
      </c>
      <c r="L9" s="26">
        <v>0</v>
      </c>
      <c r="M9" s="28" t="s">
        <v>1895</v>
      </c>
      <c r="N9" s="28">
        <v>6</v>
      </c>
    </row>
    <row r="10" spans="1:14" x14ac:dyDescent="0.3">
      <c r="A10" s="7" t="s">
        <v>529</v>
      </c>
      <c r="B10" s="7" t="s">
        <v>530</v>
      </c>
      <c r="C10" s="7" t="s">
        <v>531</v>
      </c>
      <c r="D10" s="7" t="s">
        <v>532</v>
      </c>
      <c r="E10" s="7" t="s">
        <v>533</v>
      </c>
      <c r="F10" s="7" t="s">
        <v>534</v>
      </c>
      <c r="G10" s="22">
        <v>4</v>
      </c>
      <c r="H10" s="22">
        <v>22</v>
      </c>
      <c r="I10" s="23">
        <v>0</v>
      </c>
      <c r="J10" s="24">
        <v>1</v>
      </c>
      <c r="K10" s="25">
        <v>0</v>
      </c>
      <c r="L10" s="26">
        <v>0</v>
      </c>
      <c r="M10" s="28" t="s">
        <v>1898</v>
      </c>
      <c r="N10" s="28"/>
    </row>
    <row r="11" spans="1:14" x14ac:dyDescent="0.3">
      <c r="A11" s="7" t="s">
        <v>535</v>
      </c>
      <c r="B11" s="7" t="s">
        <v>536</v>
      </c>
      <c r="C11" s="7" t="s">
        <v>537</v>
      </c>
      <c r="D11" s="7" t="s">
        <v>538</v>
      </c>
      <c r="E11" s="7" t="s">
        <v>144</v>
      </c>
      <c r="F11" s="7" t="s">
        <v>539</v>
      </c>
      <c r="G11" s="22">
        <v>4</v>
      </c>
      <c r="H11" s="22">
        <v>4</v>
      </c>
      <c r="I11" s="23">
        <v>1</v>
      </c>
      <c r="J11" s="24">
        <v>0</v>
      </c>
      <c r="K11" s="25">
        <v>0</v>
      </c>
      <c r="L11" s="26">
        <v>0</v>
      </c>
      <c r="M11" s="28" t="s">
        <v>1890</v>
      </c>
      <c r="N11" s="28"/>
    </row>
    <row r="12" spans="1:14" x14ac:dyDescent="0.3">
      <c r="A12" s="7" t="s">
        <v>540</v>
      </c>
      <c r="B12" s="7" t="s">
        <v>541</v>
      </c>
      <c r="C12" s="7" t="s">
        <v>542</v>
      </c>
      <c r="D12" s="7" t="s">
        <v>543</v>
      </c>
      <c r="E12" s="7" t="s">
        <v>544</v>
      </c>
      <c r="F12" s="7" t="s">
        <v>545</v>
      </c>
      <c r="G12" s="22">
        <v>4</v>
      </c>
      <c r="H12" s="22">
        <v>23</v>
      </c>
      <c r="I12" s="23">
        <v>0</v>
      </c>
      <c r="J12" s="24">
        <v>1</v>
      </c>
      <c r="K12" s="25">
        <v>0</v>
      </c>
      <c r="L12" s="26">
        <v>0</v>
      </c>
      <c r="M12" s="28" t="s">
        <v>1898</v>
      </c>
      <c r="N12" s="28"/>
    </row>
    <row r="13" spans="1:14" x14ac:dyDescent="0.3">
      <c r="A13" s="7" t="s">
        <v>546</v>
      </c>
      <c r="B13" s="7" t="s">
        <v>547</v>
      </c>
      <c r="C13" s="7" t="s">
        <v>548</v>
      </c>
      <c r="D13" s="7" t="s">
        <v>549</v>
      </c>
      <c r="E13" s="7" t="s">
        <v>550</v>
      </c>
      <c r="F13" s="7" t="s">
        <v>551</v>
      </c>
      <c r="G13" s="22">
        <v>3</v>
      </c>
      <c r="H13" s="22">
        <v>8</v>
      </c>
      <c r="I13" s="23">
        <v>0.66666666666666674</v>
      </c>
      <c r="J13" s="24">
        <v>0.33333333333333337</v>
      </c>
      <c r="K13" s="25">
        <v>0</v>
      </c>
      <c r="L13" s="26">
        <v>0</v>
      </c>
      <c r="M13" s="28" t="s">
        <v>1888</v>
      </c>
      <c r="N13" s="28"/>
    </row>
    <row r="14" spans="1:14" x14ac:dyDescent="0.3">
      <c r="A14" s="7" t="s">
        <v>552</v>
      </c>
      <c r="B14" s="7" t="s">
        <v>553</v>
      </c>
      <c r="C14" s="7" t="s">
        <v>554</v>
      </c>
      <c r="D14" s="7" t="s">
        <v>555</v>
      </c>
      <c r="E14" s="7" t="s">
        <v>147</v>
      </c>
      <c r="F14" s="7" t="s">
        <v>556</v>
      </c>
      <c r="G14" s="22">
        <v>3</v>
      </c>
      <c r="H14" s="22">
        <v>16</v>
      </c>
      <c r="I14" s="23">
        <v>0</v>
      </c>
      <c r="J14" s="24">
        <v>1</v>
      </c>
      <c r="K14" s="25">
        <v>0</v>
      </c>
      <c r="L14" s="26">
        <v>0</v>
      </c>
      <c r="M14" s="28" t="s">
        <v>1895</v>
      </c>
      <c r="N14" s="28">
        <v>8</v>
      </c>
    </row>
    <row r="15" spans="1:14" x14ac:dyDescent="0.3">
      <c r="A15" s="7" t="s">
        <v>287</v>
      </c>
      <c r="B15" s="7" t="s">
        <v>557</v>
      </c>
      <c r="C15" s="7" t="s">
        <v>558</v>
      </c>
      <c r="D15" s="7" t="s">
        <v>559</v>
      </c>
      <c r="E15" s="7" t="s">
        <v>196</v>
      </c>
      <c r="F15" s="7" t="s">
        <v>560</v>
      </c>
      <c r="G15" s="22">
        <v>3</v>
      </c>
      <c r="H15" s="22">
        <v>5</v>
      </c>
      <c r="I15" s="23">
        <v>0</v>
      </c>
      <c r="J15" s="24">
        <v>0</v>
      </c>
      <c r="K15" s="25">
        <v>1</v>
      </c>
      <c r="L15" s="26">
        <v>0</v>
      </c>
      <c r="M15" s="28" t="s">
        <v>1891</v>
      </c>
      <c r="N15" s="28"/>
    </row>
    <row r="16" spans="1:14" x14ac:dyDescent="0.3">
      <c r="A16" s="7" t="s">
        <v>561</v>
      </c>
      <c r="B16" s="7" t="s">
        <v>562</v>
      </c>
      <c r="C16" s="7" t="s">
        <v>563</v>
      </c>
      <c r="D16" s="7" t="s">
        <v>564</v>
      </c>
      <c r="E16" s="7" t="s">
        <v>565</v>
      </c>
      <c r="F16" s="7" t="s">
        <v>566</v>
      </c>
      <c r="G16" s="22">
        <v>3</v>
      </c>
      <c r="H16" s="22">
        <v>5</v>
      </c>
      <c r="I16" s="23">
        <v>0</v>
      </c>
      <c r="J16" s="24">
        <v>1</v>
      </c>
      <c r="K16" s="25">
        <v>0</v>
      </c>
      <c r="L16" s="26">
        <v>0</v>
      </c>
      <c r="M16" s="28" t="s">
        <v>1889</v>
      </c>
      <c r="N16" s="28"/>
    </row>
    <row r="17" spans="1:14" x14ac:dyDescent="0.3">
      <c r="A17" s="7" t="s">
        <v>480</v>
      </c>
      <c r="B17" s="7" t="s">
        <v>567</v>
      </c>
      <c r="C17" s="7" t="s">
        <v>554</v>
      </c>
      <c r="D17" s="7" t="s">
        <v>559</v>
      </c>
      <c r="E17" s="7" t="s">
        <v>107</v>
      </c>
      <c r="F17" s="7" t="s">
        <v>568</v>
      </c>
      <c r="G17" s="22">
        <v>3</v>
      </c>
      <c r="H17" s="22">
        <v>5</v>
      </c>
      <c r="I17" s="23">
        <v>0</v>
      </c>
      <c r="J17" s="24">
        <v>0</v>
      </c>
      <c r="K17" s="25">
        <v>0</v>
      </c>
      <c r="L17" s="26">
        <v>1</v>
      </c>
      <c r="M17" s="28" t="s">
        <v>1891</v>
      </c>
      <c r="N17" s="28"/>
    </row>
    <row r="18" spans="1:14" x14ac:dyDescent="0.3">
      <c r="A18" s="7" t="s">
        <v>569</v>
      </c>
      <c r="B18" s="7" t="s">
        <v>570</v>
      </c>
      <c r="C18" s="7" t="s">
        <v>571</v>
      </c>
      <c r="D18" s="7" t="s">
        <v>572</v>
      </c>
      <c r="E18" s="7" t="s">
        <v>189</v>
      </c>
      <c r="F18" s="7" t="s">
        <v>573</v>
      </c>
      <c r="G18" s="22">
        <v>3</v>
      </c>
      <c r="H18" s="22">
        <v>3</v>
      </c>
      <c r="I18" s="23">
        <v>0</v>
      </c>
      <c r="J18" s="24">
        <v>1</v>
      </c>
      <c r="K18" s="25">
        <v>0</v>
      </c>
      <c r="L18" s="26">
        <v>0</v>
      </c>
      <c r="M18" s="28" t="s">
        <v>1888</v>
      </c>
      <c r="N18" s="28"/>
    </row>
    <row r="19" spans="1:14" x14ac:dyDescent="0.3">
      <c r="A19" s="7" t="s">
        <v>574</v>
      </c>
      <c r="B19" s="7" t="s">
        <v>575</v>
      </c>
      <c r="C19" s="7" t="s">
        <v>576</v>
      </c>
      <c r="D19" s="7" t="s">
        <v>577</v>
      </c>
      <c r="E19" s="7" t="s">
        <v>578</v>
      </c>
      <c r="F19" s="7" t="s">
        <v>579</v>
      </c>
      <c r="G19" s="22">
        <v>3</v>
      </c>
      <c r="H19" s="22">
        <v>40</v>
      </c>
      <c r="I19" s="23">
        <v>0.66666666666666674</v>
      </c>
      <c r="J19" s="24">
        <v>0.33333333333333337</v>
      </c>
      <c r="K19" s="25">
        <v>0</v>
      </c>
      <c r="L19" s="26">
        <v>0</v>
      </c>
      <c r="M19" s="28" t="s">
        <v>1888</v>
      </c>
      <c r="N19" s="28"/>
    </row>
    <row r="20" spans="1:14" x14ac:dyDescent="0.3">
      <c r="A20" s="7" t="s">
        <v>580</v>
      </c>
      <c r="B20" s="7" t="s">
        <v>581</v>
      </c>
      <c r="C20" s="7" t="s">
        <v>582</v>
      </c>
      <c r="D20" s="7" t="s">
        <v>555</v>
      </c>
      <c r="E20" s="7" t="s">
        <v>107</v>
      </c>
      <c r="F20" s="7" t="s">
        <v>583</v>
      </c>
      <c r="G20" s="22">
        <v>3</v>
      </c>
      <c r="H20" s="22">
        <v>7</v>
      </c>
      <c r="I20" s="23">
        <v>0</v>
      </c>
      <c r="J20" s="24">
        <v>1</v>
      </c>
      <c r="K20" s="25">
        <v>0</v>
      </c>
      <c r="L20" s="26">
        <v>0</v>
      </c>
      <c r="M20" s="28" t="s">
        <v>1889</v>
      </c>
      <c r="N20" s="28"/>
    </row>
    <row r="21" spans="1:14" x14ac:dyDescent="0.3">
      <c r="A21" s="7" t="s">
        <v>214</v>
      </c>
      <c r="B21" s="7" t="s">
        <v>215</v>
      </c>
      <c r="C21" s="7" t="s">
        <v>554</v>
      </c>
      <c r="D21" s="7" t="s">
        <v>584</v>
      </c>
      <c r="E21" s="7" t="s">
        <v>147</v>
      </c>
      <c r="F21" s="7" t="s">
        <v>585</v>
      </c>
      <c r="G21" s="22">
        <v>3</v>
      </c>
      <c r="H21" s="22">
        <v>3</v>
      </c>
      <c r="I21" s="23">
        <v>0</v>
      </c>
      <c r="J21" s="24">
        <v>0</v>
      </c>
      <c r="K21" s="25">
        <v>1</v>
      </c>
      <c r="L21" s="26">
        <v>0</v>
      </c>
      <c r="M21" s="28" t="s">
        <v>1891</v>
      </c>
      <c r="N21" s="28"/>
    </row>
    <row r="22" spans="1:14" x14ac:dyDescent="0.3">
      <c r="A22" s="7" t="s">
        <v>586</v>
      </c>
      <c r="B22" s="7" t="s">
        <v>587</v>
      </c>
      <c r="C22" s="7" t="s">
        <v>588</v>
      </c>
      <c r="D22" s="7" t="s">
        <v>589</v>
      </c>
      <c r="E22" s="7" t="s">
        <v>80</v>
      </c>
      <c r="F22" s="7" t="s">
        <v>590</v>
      </c>
      <c r="G22" s="22">
        <v>3</v>
      </c>
      <c r="H22" s="22">
        <v>4</v>
      </c>
      <c r="I22" s="23">
        <v>0</v>
      </c>
      <c r="J22" s="24">
        <v>1</v>
      </c>
      <c r="K22" s="25">
        <v>0</v>
      </c>
      <c r="L22" s="26">
        <v>0</v>
      </c>
      <c r="M22" s="28" t="s">
        <v>1888</v>
      </c>
      <c r="N22" s="28"/>
    </row>
    <row r="23" spans="1:14" x14ac:dyDescent="0.3">
      <c r="A23" s="7" t="s">
        <v>591</v>
      </c>
      <c r="B23" s="7" t="s">
        <v>592</v>
      </c>
      <c r="C23" s="7" t="s">
        <v>593</v>
      </c>
      <c r="D23" s="7" t="s">
        <v>594</v>
      </c>
      <c r="E23" s="7" t="s">
        <v>189</v>
      </c>
      <c r="F23" s="7" t="s">
        <v>595</v>
      </c>
      <c r="G23" s="22">
        <v>3</v>
      </c>
      <c r="H23" s="22">
        <v>151</v>
      </c>
      <c r="I23" s="23">
        <v>0.33333333333333337</v>
      </c>
      <c r="J23" s="24">
        <v>0.66666666666666674</v>
      </c>
      <c r="K23" s="25">
        <v>0</v>
      </c>
      <c r="L23" s="26">
        <v>0</v>
      </c>
      <c r="M23" s="28" t="s">
        <v>1888</v>
      </c>
      <c r="N23" s="28"/>
    </row>
    <row r="24" spans="1:14" x14ac:dyDescent="0.3">
      <c r="A24" s="7" t="s">
        <v>596</v>
      </c>
      <c r="B24" s="7" t="s">
        <v>597</v>
      </c>
      <c r="C24" s="7" t="s">
        <v>554</v>
      </c>
      <c r="D24" s="7" t="s">
        <v>598</v>
      </c>
      <c r="E24" s="7" t="s">
        <v>107</v>
      </c>
      <c r="F24" s="7" t="s">
        <v>599</v>
      </c>
      <c r="G24" s="22">
        <v>3</v>
      </c>
      <c r="H24" s="22">
        <v>6</v>
      </c>
      <c r="I24" s="23">
        <v>0</v>
      </c>
      <c r="J24" s="24">
        <v>1</v>
      </c>
      <c r="K24" s="25">
        <v>0</v>
      </c>
      <c r="L24" s="26">
        <v>0</v>
      </c>
      <c r="M24" s="28" t="s">
        <v>1889</v>
      </c>
      <c r="N24" s="28"/>
    </row>
    <row r="25" spans="1:14" x14ac:dyDescent="0.3">
      <c r="A25" s="7" t="s">
        <v>600</v>
      </c>
      <c r="B25" s="7" t="s">
        <v>601</v>
      </c>
      <c r="C25" s="7" t="s">
        <v>602</v>
      </c>
      <c r="D25" s="7" t="s">
        <v>603</v>
      </c>
      <c r="E25" s="7" t="s">
        <v>189</v>
      </c>
      <c r="F25" s="7" t="s">
        <v>604</v>
      </c>
      <c r="G25" s="22">
        <v>3</v>
      </c>
      <c r="H25" s="22">
        <v>4</v>
      </c>
      <c r="I25" s="23">
        <v>0</v>
      </c>
      <c r="J25" s="24">
        <v>1</v>
      </c>
      <c r="K25" s="25">
        <v>0</v>
      </c>
      <c r="L25" s="26">
        <v>0</v>
      </c>
      <c r="M25" s="28" t="s">
        <v>1888</v>
      </c>
      <c r="N25" s="28"/>
    </row>
    <row r="26" spans="1:14" x14ac:dyDescent="0.3">
      <c r="A26" s="7" t="s">
        <v>318</v>
      </c>
      <c r="B26" s="7" t="s">
        <v>319</v>
      </c>
      <c r="C26" s="7" t="s">
        <v>605</v>
      </c>
      <c r="D26" s="7" t="s">
        <v>606</v>
      </c>
      <c r="E26" s="7" t="s">
        <v>66</v>
      </c>
      <c r="F26" s="7" t="s">
        <v>607</v>
      </c>
      <c r="G26" s="22">
        <v>2</v>
      </c>
      <c r="H26" s="22">
        <v>2</v>
      </c>
      <c r="I26" s="23">
        <v>0</v>
      </c>
      <c r="J26" s="24">
        <v>0</v>
      </c>
      <c r="K26" s="25">
        <v>1</v>
      </c>
      <c r="L26" s="26">
        <v>0</v>
      </c>
      <c r="M26" s="28" t="s">
        <v>1891</v>
      </c>
      <c r="N26" s="28"/>
    </row>
    <row r="27" spans="1:14" x14ac:dyDescent="0.3">
      <c r="A27" s="7" t="s">
        <v>608</v>
      </c>
      <c r="B27" s="7" t="s">
        <v>609</v>
      </c>
      <c r="C27" s="7" t="s">
        <v>554</v>
      </c>
      <c r="D27" s="7" t="s">
        <v>594</v>
      </c>
      <c r="E27" s="7" t="s">
        <v>578</v>
      </c>
      <c r="F27" s="7" t="s">
        <v>610</v>
      </c>
      <c r="G27" s="22">
        <v>2</v>
      </c>
      <c r="H27" s="22">
        <v>20</v>
      </c>
      <c r="I27" s="23">
        <v>0.5</v>
      </c>
      <c r="J27" s="24">
        <v>0.5</v>
      </c>
      <c r="K27" s="25">
        <v>0</v>
      </c>
      <c r="L27" s="26">
        <v>0</v>
      </c>
      <c r="M27" s="28" t="s">
        <v>1892</v>
      </c>
      <c r="N27" s="28"/>
    </row>
    <row r="28" spans="1:14" x14ac:dyDescent="0.3">
      <c r="A28" s="7" t="s">
        <v>340</v>
      </c>
      <c r="B28" s="7" t="s">
        <v>611</v>
      </c>
      <c r="C28" s="7" t="s">
        <v>554</v>
      </c>
      <c r="D28" s="7" t="s">
        <v>612</v>
      </c>
      <c r="E28" s="7" t="s">
        <v>107</v>
      </c>
      <c r="F28" s="7" t="s">
        <v>613</v>
      </c>
      <c r="G28" s="22">
        <v>2</v>
      </c>
      <c r="H28" s="22">
        <v>3</v>
      </c>
      <c r="I28" s="23">
        <v>0</v>
      </c>
      <c r="J28" s="24">
        <v>0</v>
      </c>
      <c r="K28" s="25">
        <v>1</v>
      </c>
      <c r="L28" s="26">
        <v>0</v>
      </c>
      <c r="M28" s="28" t="s">
        <v>1891</v>
      </c>
      <c r="N28" s="28"/>
    </row>
    <row r="29" spans="1:14" x14ac:dyDescent="0.3">
      <c r="A29" s="7" t="s">
        <v>614</v>
      </c>
      <c r="B29" s="7" t="s">
        <v>615</v>
      </c>
      <c r="C29" s="7" t="s">
        <v>554</v>
      </c>
      <c r="D29" s="7" t="s">
        <v>616</v>
      </c>
      <c r="E29" s="7" t="s">
        <v>285</v>
      </c>
      <c r="F29" s="7" t="s">
        <v>617</v>
      </c>
      <c r="G29" s="22">
        <v>2</v>
      </c>
      <c r="H29" s="22">
        <v>2</v>
      </c>
      <c r="I29" s="23">
        <v>1</v>
      </c>
      <c r="J29" s="24">
        <v>0</v>
      </c>
      <c r="K29" s="25">
        <v>0</v>
      </c>
      <c r="L29" s="26">
        <v>0</v>
      </c>
      <c r="M29" s="28" t="s">
        <v>1892</v>
      </c>
      <c r="N29" s="28"/>
    </row>
    <row r="30" spans="1:14" x14ac:dyDescent="0.3">
      <c r="A30" s="7" t="s">
        <v>618</v>
      </c>
      <c r="B30" s="7" t="s">
        <v>619</v>
      </c>
      <c r="C30" s="7" t="s">
        <v>620</v>
      </c>
      <c r="D30" s="7" t="s">
        <v>621</v>
      </c>
      <c r="E30" s="7" t="s">
        <v>80</v>
      </c>
      <c r="F30" s="7" t="s">
        <v>622</v>
      </c>
      <c r="G30" s="22">
        <v>2</v>
      </c>
      <c r="H30" s="22">
        <v>4</v>
      </c>
      <c r="I30" s="23">
        <v>0.5</v>
      </c>
      <c r="J30" s="24">
        <v>0.5</v>
      </c>
      <c r="K30" s="25">
        <v>0</v>
      </c>
      <c r="L30" s="26">
        <v>0</v>
      </c>
      <c r="M30" s="28" t="s">
        <v>1892</v>
      </c>
      <c r="N30" s="28"/>
    </row>
    <row r="31" spans="1:14" x14ac:dyDescent="0.3">
      <c r="A31" s="7" t="s">
        <v>260</v>
      </c>
      <c r="B31" s="7" t="s">
        <v>623</v>
      </c>
      <c r="C31" s="7" t="s">
        <v>624</v>
      </c>
      <c r="D31" s="7" t="s">
        <v>594</v>
      </c>
      <c r="E31" s="7" t="s">
        <v>262</v>
      </c>
      <c r="F31" s="7" t="s">
        <v>625</v>
      </c>
      <c r="G31" s="22">
        <v>2</v>
      </c>
      <c r="H31" s="22">
        <v>2</v>
      </c>
      <c r="I31" s="23">
        <v>0</v>
      </c>
      <c r="J31" s="24">
        <v>0</v>
      </c>
      <c r="K31" s="25">
        <v>1</v>
      </c>
      <c r="L31" s="26">
        <v>0</v>
      </c>
      <c r="M31" s="28" t="s">
        <v>1891</v>
      </c>
      <c r="N31" s="28"/>
    </row>
    <row r="32" spans="1:14" x14ac:dyDescent="0.3">
      <c r="A32" s="7" t="s">
        <v>626</v>
      </c>
      <c r="B32" s="7" t="s">
        <v>627</v>
      </c>
      <c r="C32" s="7" t="s">
        <v>554</v>
      </c>
      <c r="D32" s="7" t="s">
        <v>628</v>
      </c>
      <c r="E32" s="7" t="s">
        <v>107</v>
      </c>
      <c r="F32" s="7" t="s">
        <v>629</v>
      </c>
      <c r="G32" s="22">
        <v>2</v>
      </c>
      <c r="H32" s="22">
        <v>4</v>
      </c>
      <c r="I32" s="23">
        <v>0</v>
      </c>
      <c r="J32" s="24">
        <v>1</v>
      </c>
      <c r="K32" s="25">
        <v>0</v>
      </c>
      <c r="L32" s="26">
        <v>0</v>
      </c>
      <c r="M32" s="28" t="s">
        <v>1893</v>
      </c>
      <c r="N32" s="28"/>
    </row>
    <row r="33" spans="1:14" x14ac:dyDescent="0.3">
      <c r="A33" s="7" t="s">
        <v>630</v>
      </c>
      <c r="B33" s="7" t="s">
        <v>631</v>
      </c>
      <c r="C33" s="7" t="s">
        <v>632</v>
      </c>
      <c r="D33" s="7" t="s">
        <v>633</v>
      </c>
      <c r="E33" s="7" t="s">
        <v>178</v>
      </c>
      <c r="F33" s="7" t="s">
        <v>634</v>
      </c>
      <c r="G33" s="22">
        <v>2</v>
      </c>
      <c r="H33" s="22">
        <v>2</v>
      </c>
      <c r="I33" s="23">
        <v>0</v>
      </c>
      <c r="J33" s="24">
        <v>1</v>
      </c>
      <c r="K33" s="25">
        <v>0</v>
      </c>
      <c r="L33" s="26">
        <v>0</v>
      </c>
      <c r="M33" s="28" t="s">
        <v>1893</v>
      </c>
      <c r="N33" s="28"/>
    </row>
    <row r="34" spans="1:14" x14ac:dyDescent="0.3">
      <c r="A34" s="7" t="s">
        <v>635</v>
      </c>
      <c r="B34" s="7" t="s">
        <v>636</v>
      </c>
      <c r="C34" s="7" t="s">
        <v>637</v>
      </c>
      <c r="D34" s="7" t="s">
        <v>594</v>
      </c>
      <c r="E34" s="7" t="s">
        <v>107</v>
      </c>
      <c r="F34" s="7" t="s">
        <v>638</v>
      </c>
      <c r="G34" s="22">
        <v>2</v>
      </c>
      <c r="H34" s="22">
        <v>2</v>
      </c>
      <c r="I34" s="23">
        <v>1</v>
      </c>
      <c r="J34" s="24">
        <v>0</v>
      </c>
      <c r="K34" s="25">
        <v>0</v>
      </c>
      <c r="L34" s="26">
        <v>0</v>
      </c>
      <c r="M34" s="28" t="s">
        <v>1892</v>
      </c>
      <c r="N34" s="28"/>
    </row>
    <row r="35" spans="1:14" x14ac:dyDescent="0.3">
      <c r="A35" s="7" t="s">
        <v>230</v>
      </c>
      <c r="B35" s="7" t="s">
        <v>639</v>
      </c>
      <c r="C35" s="7" t="s">
        <v>640</v>
      </c>
      <c r="D35" s="7" t="s">
        <v>641</v>
      </c>
      <c r="E35" s="7" t="s">
        <v>107</v>
      </c>
      <c r="F35" s="7" t="s">
        <v>642</v>
      </c>
      <c r="G35" s="22">
        <v>2</v>
      </c>
      <c r="H35" s="22">
        <v>2</v>
      </c>
      <c r="I35" s="23">
        <v>0</v>
      </c>
      <c r="J35" s="24">
        <v>0</v>
      </c>
      <c r="K35" s="25">
        <v>1</v>
      </c>
      <c r="L35" s="26">
        <v>0</v>
      </c>
      <c r="M35" s="28" t="s">
        <v>1891</v>
      </c>
      <c r="N35" s="28"/>
    </row>
    <row r="36" spans="1:14" x14ac:dyDescent="0.3">
      <c r="A36" s="7" t="s">
        <v>643</v>
      </c>
      <c r="B36" s="7" t="s">
        <v>644</v>
      </c>
      <c r="C36" s="7" t="s">
        <v>645</v>
      </c>
      <c r="D36" s="7" t="s">
        <v>646</v>
      </c>
      <c r="E36" s="7" t="s">
        <v>206</v>
      </c>
      <c r="F36" s="7" t="s">
        <v>647</v>
      </c>
      <c r="G36" s="22">
        <v>2</v>
      </c>
      <c r="H36" s="22">
        <v>4</v>
      </c>
      <c r="I36" s="23">
        <v>0</v>
      </c>
      <c r="J36" s="24">
        <v>1</v>
      </c>
      <c r="K36" s="25">
        <v>0</v>
      </c>
      <c r="L36" s="26">
        <v>0</v>
      </c>
      <c r="M36" s="28" t="s">
        <v>1893</v>
      </c>
      <c r="N36" s="28"/>
    </row>
    <row r="37" spans="1:14" x14ac:dyDescent="0.3">
      <c r="A37" s="7" t="s">
        <v>648</v>
      </c>
      <c r="B37" s="7" t="s">
        <v>649</v>
      </c>
      <c r="C37" s="7" t="s">
        <v>632</v>
      </c>
      <c r="D37" s="7" t="s">
        <v>650</v>
      </c>
      <c r="E37" s="7" t="s">
        <v>651</v>
      </c>
      <c r="F37" s="7" t="s">
        <v>652</v>
      </c>
      <c r="G37" s="22">
        <v>2</v>
      </c>
      <c r="H37" s="22">
        <v>5</v>
      </c>
      <c r="I37" s="23">
        <v>0</v>
      </c>
      <c r="J37" s="24">
        <v>1</v>
      </c>
      <c r="K37" s="25">
        <v>0</v>
      </c>
      <c r="L37" s="26">
        <v>0</v>
      </c>
      <c r="M37" s="28" t="s">
        <v>1892</v>
      </c>
      <c r="N37" s="28"/>
    </row>
    <row r="38" spans="1:14" x14ac:dyDescent="0.3">
      <c r="A38" s="7" t="s">
        <v>160</v>
      </c>
      <c r="B38" s="7" t="s">
        <v>653</v>
      </c>
      <c r="C38" s="7" t="s">
        <v>654</v>
      </c>
      <c r="D38" s="7" t="s">
        <v>506</v>
      </c>
      <c r="E38" s="7" t="s">
        <v>107</v>
      </c>
      <c r="F38" s="7" t="s">
        <v>655</v>
      </c>
      <c r="G38" s="22">
        <v>2</v>
      </c>
      <c r="H38" s="22">
        <v>2</v>
      </c>
      <c r="I38" s="23">
        <v>0</v>
      </c>
      <c r="J38" s="24">
        <v>0</v>
      </c>
      <c r="K38" s="25">
        <v>1</v>
      </c>
      <c r="L38" s="26">
        <v>0</v>
      </c>
      <c r="M38" s="28" t="s">
        <v>1891</v>
      </c>
      <c r="N38" s="28"/>
    </row>
    <row r="39" spans="1:14" x14ac:dyDescent="0.3">
      <c r="A39" s="7" t="s">
        <v>656</v>
      </c>
      <c r="B39" s="7" t="s">
        <v>657</v>
      </c>
      <c r="C39" s="7" t="s">
        <v>554</v>
      </c>
      <c r="D39" s="7" t="s">
        <v>658</v>
      </c>
      <c r="E39" s="7" t="s">
        <v>659</v>
      </c>
      <c r="F39" s="7" t="s">
        <v>660</v>
      </c>
      <c r="G39" s="22">
        <v>2</v>
      </c>
      <c r="H39" s="22">
        <v>3</v>
      </c>
      <c r="I39" s="23">
        <v>0</v>
      </c>
      <c r="J39" s="24">
        <v>1</v>
      </c>
      <c r="K39" s="25">
        <v>0</v>
      </c>
      <c r="L39" s="26">
        <v>0</v>
      </c>
      <c r="M39" s="28" t="s">
        <v>1892</v>
      </c>
      <c r="N39" s="28"/>
    </row>
    <row r="40" spans="1:14" x14ac:dyDescent="0.3">
      <c r="A40" s="7" t="s">
        <v>661</v>
      </c>
      <c r="B40" s="7" t="s">
        <v>644</v>
      </c>
      <c r="C40" s="7" t="s">
        <v>662</v>
      </c>
      <c r="D40" s="7" t="s">
        <v>646</v>
      </c>
      <c r="E40" s="7" t="s">
        <v>206</v>
      </c>
      <c r="F40" s="7" t="s">
        <v>663</v>
      </c>
      <c r="G40" s="22">
        <v>2</v>
      </c>
      <c r="H40" s="22">
        <v>2</v>
      </c>
      <c r="I40" s="23">
        <v>0</v>
      </c>
      <c r="J40" s="24">
        <v>1</v>
      </c>
      <c r="K40" s="25">
        <v>0</v>
      </c>
      <c r="L40" s="26">
        <v>0</v>
      </c>
      <c r="M40" s="28" t="s">
        <v>1892</v>
      </c>
      <c r="N40" s="28"/>
    </row>
    <row r="41" spans="1:14" x14ac:dyDescent="0.3">
      <c r="A41" s="7" t="s">
        <v>664</v>
      </c>
      <c r="B41" s="7" t="s">
        <v>665</v>
      </c>
      <c r="C41" s="7" t="s">
        <v>666</v>
      </c>
      <c r="D41" s="7" t="s">
        <v>667</v>
      </c>
      <c r="E41" s="7" t="s">
        <v>189</v>
      </c>
      <c r="F41" s="7" t="s">
        <v>668</v>
      </c>
      <c r="G41" s="22">
        <v>2</v>
      </c>
      <c r="H41" s="22">
        <v>96</v>
      </c>
      <c r="I41" s="23">
        <v>0</v>
      </c>
      <c r="J41" s="24">
        <v>1</v>
      </c>
      <c r="K41" s="25">
        <v>0</v>
      </c>
      <c r="L41" s="26">
        <v>0</v>
      </c>
      <c r="M41" s="28" t="s">
        <v>1888</v>
      </c>
      <c r="N41" s="28"/>
    </row>
    <row r="42" spans="1:14" x14ac:dyDescent="0.3">
      <c r="A42" s="7" t="s">
        <v>669</v>
      </c>
      <c r="B42" s="7" t="s">
        <v>670</v>
      </c>
      <c r="C42" s="7" t="s">
        <v>671</v>
      </c>
      <c r="D42" s="7" t="s">
        <v>594</v>
      </c>
      <c r="E42" s="7" t="s">
        <v>362</v>
      </c>
      <c r="F42" s="7" t="s">
        <v>672</v>
      </c>
      <c r="G42" s="22">
        <v>2</v>
      </c>
      <c r="H42" s="22">
        <v>24</v>
      </c>
      <c r="I42" s="23">
        <v>0</v>
      </c>
      <c r="J42" s="24">
        <v>1</v>
      </c>
      <c r="K42" s="25">
        <v>0</v>
      </c>
      <c r="L42" s="26">
        <v>0</v>
      </c>
      <c r="M42" s="28" t="s">
        <v>1892</v>
      </c>
      <c r="N42" s="28"/>
    </row>
    <row r="43" spans="1:14" x14ac:dyDescent="0.3">
      <c r="A43" s="7" t="s">
        <v>673</v>
      </c>
      <c r="B43" s="7" t="s">
        <v>674</v>
      </c>
      <c r="C43" s="7" t="s">
        <v>671</v>
      </c>
      <c r="D43" s="7" t="s">
        <v>506</v>
      </c>
      <c r="E43" s="7" t="s">
        <v>285</v>
      </c>
      <c r="F43" s="7" t="s">
        <v>675</v>
      </c>
      <c r="G43" s="22">
        <v>2</v>
      </c>
      <c r="H43" s="22">
        <v>5</v>
      </c>
      <c r="I43" s="23">
        <v>0</v>
      </c>
      <c r="J43" s="24">
        <v>1</v>
      </c>
      <c r="K43" s="25">
        <v>0</v>
      </c>
      <c r="L43" s="26">
        <v>0</v>
      </c>
      <c r="M43" s="28" t="s">
        <v>1893</v>
      </c>
      <c r="N43" s="28"/>
    </row>
    <row r="44" spans="1:14" x14ac:dyDescent="0.3">
      <c r="A44" s="7" t="s">
        <v>62</v>
      </c>
      <c r="B44" s="7" t="s">
        <v>63</v>
      </c>
      <c r="C44" s="7" t="s">
        <v>676</v>
      </c>
      <c r="D44" s="7" t="s">
        <v>677</v>
      </c>
      <c r="E44" s="7" t="s">
        <v>66</v>
      </c>
      <c r="F44" s="7" t="s">
        <v>678</v>
      </c>
      <c r="G44" s="22">
        <v>2</v>
      </c>
      <c r="H44" s="22">
        <v>3</v>
      </c>
      <c r="I44" s="23">
        <v>0</v>
      </c>
      <c r="J44" s="24">
        <v>0</v>
      </c>
      <c r="K44" s="25">
        <v>1</v>
      </c>
      <c r="L44" s="26">
        <v>0</v>
      </c>
      <c r="M44" s="28" t="s">
        <v>1891</v>
      </c>
      <c r="N44" s="28"/>
    </row>
    <row r="45" spans="1:14" x14ac:dyDescent="0.3">
      <c r="A45" s="7" t="s">
        <v>679</v>
      </c>
      <c r="B45" s="7" t="s">
        <v>680</v>
      </c>
      <c r="C45" s="7" t="s">
        <v>681</v>
      </c>
      <c r="D45" s="7" t="s">
        <v>682</v>
      </c>
      <c r="E45" s="7" t="s">
        <v>107</v>
      </c>
      <c r="F45" s="7" t="s">
        <v>683</v>
      </c>
      <c r="G45" s="22">
        <v>2</v>
      </c>
      <c r="H45" s="22">
        <v>2</v>
      </c>
      <c r="I45" s="23">
        <v>0</v>
      </c>
      <c r="J45" s="24">
        <v>1</v>
      </c>
      <c r="K45" s="25">
        <v>0</v>
      </c>
      <c r="L45" s="26">
        <v>0</v>
      </c>
      <c r="M45" s="28" t="s">
        <v>1893</v>
      </c>
      <c r="N45" s="28"/>
    </row>
    <row r="46" spans="1:14" x14ac:dyDescent="0.3">
      <c r="A46" s="7" t="s">
        <v>420</v>
      </c>
      <c r="B46" s="7" t="s">
        <v>684</v>
      </c>
      <c r="C46" s="7" t="s">
        <v>685</v>
      </c>
      <c r="D46" s="7" t="s">
        <v>538</v>
      </c>
      <c r="E46" s="7" t="s">
        <v>240</v>
      </c>
      <c r="F46" s="7" t="s">
        <v>686</v>
      </c>
      <c r="G46" s="22">
        <v>2</v>
      </c>
      <c r="H46" s="22">
        <v>2</v>
      </c>
      <c r="I46" s="23">
        <v>0</v>
      </c>
      <c r="J46" s="24">
        <v>0</v>
      </c>
      <c r="K46" s="25">
        <v>0</v>
      </c>
      <c r="L46" s="26">
        <v>1</v>
      </c>
      <c r="M46" s="28" t="s">
        <v>1891</v>
      </c>
      <c r="N46" s="28"/>
    </row>
    <row r="47" spans="1:14" x14ac:dyDescent="0.3">
      <c r="A47" s="7" t="s">
        <v>687</v>
      </c>
      <c r="B47" s="7" t="s">
        <v>688</v>
      </c>
      <c r="C47" s="7" t="s">
        <v>689</v>
      </c>
      <c r="D47" s="7" t="s">
        <v>538</v>
      </c>
      <c r="E47" s="7" t="s">
        <v>144</v>
      </c>
      <c r="F47" s="7" t="s">
        <v>690</v>
      </c>
      <c r="G47" s="22">
        <v>2</v>
      </c>
      <c r="H47" s="22">
        <v>2</v>
      </c>
      <c r="I47" s="23">
        <v>0</v>
      </c>
      <c r="J47" s="24">
        <v>1</v>
      </c>
      <c r="K47" s="25">
        <v>0</v>
      </c>
      <c r="L47" s="26">
        <v>0</v>
      </c>
      <c r="M47" s="28" t="s">
        <v>1893</v>
      </c>
      <c r="N47" s="28"/>
    </row>
    <row r="48" spans="1:14" x14ac:dyDescent="0.3">
      <c r="A48" s="7" t="s">
        <v>691</v>
      </c>
      <c r="B48" s="7" t="s">
        <v>692</v>
      </c>
      <c r="C48" s="7" t="s">
        <v>693</v>
      </c>
      <c r="D48" s="7" t="s">
        <v>658</v>
      </c>
      <c r="E48" s="7" t="s">
        <v>196</v>
      </c>
      <c r="F48" s="7" t="s">
        <v>694</v>
      </c>
      <c r="G48" s="22">
        <v>2</v>
      </c>
      <c r="H48" s="22">
        <v>2</v>
      </c>
      <c r="I48" s="23">
        <v>0</v>
      </c>
      <c r="J48" s="24">
        <v>1</v>
      </c>
      <c r="K48" s="25">
        <v>0</v>
      </c>
      <c r="L48" s="26">
        <v>0</v>
      </c>
      <c r="M48" s="28" t="s">
        <v>1893</v>
      </c>
      <c r="N48" s="28"/>
    </row>
    <row r="49" spans="1:14" x14ac:dyDescent="0.3">
      <c r="A49" s="7" t="s">
        <v>695</v>
      </c>
      <c r="B49" s="7" t="s">
        <v>696</v>
      </c>
      <c r="C49" s="7" t="s">
        <v>697</v>
      </c>
      <c r="D49" s="7" t="s">
        <v>572</v>
      </c>
      <c r="E49" s="7" t="s">
        <v>124</v>
      </c>
      <c r="F49" s="7" t="s">
        <v>698</v>
      </c>
      <c r="G49" s="22">
        <v>2</v>
      </c>
      <c r="H49" s="22">
        <v>2</v>
      </c>
      <c r="I49" s="23">
        <v>0.5</v>
      </c>
      <c r="J49" s="24">
        <v>0.5</v>
      </c>
      <c r="K49" s="25">
        <v>0</v>
      </c>
      <c r="L49" s="26">
        <v>0</v>
      </c>
      <c r="M49" s="28" t="s">
        <v>1893</v>
      </c>
      <c r="N49" s="28"/>
    </row>
    <row r="50" spans="1:14" x14ac:dyDescent="0.3">
      <c r="A50" s="7" t="s">
        <v>699</v>
      </c>
      <c r="B50" s="7" t="s">
        <v>700</v>
      </c>
      <c r="C50" s="7" t="s">
        <v>588</v>
      </c>
      <c r="D50" s="7" t="s">
        <v>701</v>
      </c>
      <c r="E50" s="7" t="s">
        <v>80</v>
      </c>
      <c r="F50" s="7" t="s">
        <v>702</v>
      </c>
      <c r="G50" s="22">
        <v>2</v>
      </c>
      <c r="H50" s="22">
        <v>2</v>
      </c>
      <c r="I50" s="23">
        <v>0.5</v>
      </c>
      <c r="J50" s="24">
        <v>0.5</v>
      </c>
      <c r="K50" s="25">
        <v>0</v>
      </c>
      <c r="L50" s="26">
        <v>0</v>
      </c>
      <c r="M50" s="28" t="s">
        <v>1892</v>
      </c>
      <c r="N50" s="28"/>
    </row>
    <row r="51" spans="1:14" x14ac:dyDescent="0.3">
      <c r="A51" s="7" t="s">
        <v>703</v>
      </c>
      <c r="B51" s="7" t="s">
        <v>704</v>
      </c>
      <c r="C51" s="7" t="s">
        <v>705</v>
      </c>
      <c r="D51" s="7" t="s">
        <v>706</v>
      </c>
      <c r="E51" s="7" t="s">
        <v>189</v>
      </c>
      <c r="F51" s="7" t="s">
        <v>707</v>
      </c>
      <c r="G51" s="22">
        <v>2</v>
      </c>
      <c r="H51" s="22">
        <v>3</v>
      </c>
      <c r="I51" s="23">
        <v>0</v>
      </c>
      <c r="J51" s="24">
        <v>1</v>
      </c>
      <c r="K51" s="25">
        <v>0</v>
      </c>
      <c r="L51" s="26">
        <v>0</v>
      </c>
      <c r="M51" s="28" t="s">
        <v>1888</v>
      </c>
      <c r="N51" s="28"/>
    </row>
    <row r="52" spans="1:14" x14ac:dyDescent="0.3">
      <c r="A52" s="7" t="s">
        <v>708</v>
      </c>
      <c r="B52" s="7" t="s">
        <v>709</v>
      </c>
      <c r="C52" s="7" t="s">
        <v>710</v>
      </c>
      <c r="D52" s="7" t="s">
        <v>594</v>
      </c>
      <c r="E52" s="7" t="s">
        <v>98</v>
      </c>
      <c r="F52" s="7" t="s">
        <v>711</v>
      </c>
      <c r="G52" s="22">
        <v>2</v>
      </c>
      <c r="H52" s="22">
        <v>21</v>
      </c>
      <c r="I52" s="23">
        <v>0.5</v>
      </c>
      <c r="J52" s="24">
        <v>0.5</v>
      </c>
      <c r="K52" s="25">
        <v>0</v>
      </c>
      <c r="L52" s="26">
        <v>0</v>
      </c>
      <c r="M52" s="28" t="s">
        <v>1893</v>
      </c>
      <c r="N52" s="28"/>
    </row>
    <row r="53" spans="1:14" x14ac:dyDescent="0.3">
      <c r="A53" s="7" t="s">
        <v>712</v>
      </c>
      <c r="B53" s="7" t="s">
        <v>713</v>
      </c>
      <c r="C53" s="7" t="s">
        <v>714</v>
      </c>
      <c r="D53" s="7" t="s">
        <v>594</v>
      </c>
      <c r="E53" s="7" t="s">
        <v>101</v>
      </c>
      <c r="F53" s="7" t="s">
        <v>715</v>
      </c>
      <c r="G53" s="22">
        <v>2</v>
      </c>
      <c r="H53" s="22">
        <v>8</v>
      </c>
      <c r="I53" s="23">
        <v>0.5</v>
      </c>
      <c r="J53" s="24">
        <v>0.5</v>
      </c>
      <c r="K53" s="25">
        <v>0</v>
      </c>
      <c r="L53" s="26">
        <v>0</v>
      </c>
      <c r="M53" s="28" t="s">
        <v>1892</v>
      </c>
      <c r="N53" s="28"/>
    </row>
    <row r="54" spans="1:14" x14ac:dyDescent="0.3">
      <c r="A54" s="7" t="s">
        <v>395</v>
      </c>
      <c r="B54" s="7" t="s">
        <v>716</v>
      </c>
      <c r="C54" s="7" t="s">
        <v>554</v>
      </c>
      <c r="D54" s="7" t="s">
        <v>717</v>
      </c>
      <c r="E54" s="7" t="s">
        <v>240</v>
      </c>
      <c r="F54" s="7" t="s">
        <v>718</v>
      </c>
      <c r="G54" s="22">
        <v>2</v>
      </c>
      <c r="H54" s="22">
        <v>2</v>
      </c>
      <c r="I54" s="23">
        <v>0</v>
      </c>
      <c r="J54" s="24">
        <v>0</v>
      </c>
      <c r="K54" s="25">
        <v>0</v>
      </c>
      <c r="L54" s="26">
        <v>1</v>
      </c>
      <c r="M54" s="28" t="s">
        <v>1891</v>
      </c>
      <c r="N54" s="28"/>
    </row>
    <row r="55" spans="1:14" x14ac:dyDescent="0.3">
      <c r="A55" s="7" t="s">
        <v>719</v>
      </c>
      <c r="B55" s="7" t="s">
        <v>720</v>
      </c>
      <c r="C55" s="7" t="s">
        <v>637</v>
      </c>
      <c r="D55" s="7" t="s">
        <v>555</v>
      </c>
      <c r="E55" s="7" t="s">
        <v>94</v>
      </c>
      <c r="F55" s="7" t="s">
        <v>721</v>
      </c>
      <c r="G55" s="22">
        <v>2</v>
      </c>
      <c r="H55" s="22">
        <v>3</v>
      </c>
      <c r="I55" s="23">
        <v>1</v>
      </c>
      <c r="J55" s="24">
        <v>0</v>
      </c>
      <c r="K55" s="25">
        <v>0</v>
      </c>
      <c r="L55" s="26">
        <v>0</v>
      </c>
      <c r="M55" s="28" t="s">
        <v>1892</v>
      </c>
      <c r="N55" s="28"/>
    </row>
    <row r="56" spans="1:14" x14ac:dyDescent="0.3">
      <c r="A56" s="7" t="s">
        <v>722</v>
      </c>
      <c r="B56" s="7" t="s">
        <v>723</v>
      </c>
      <c r="C56" s="7" t="s">
        <v>724</v>
      </c>
      <c r="D56" s="7" t="s">
        <v>725</v>
      </c>
      <c r="E56" s="7" t="s">
        <v>224</v>
      </c>
      <c r="F56" s="7" t="s">
        <v>726</v>
      </c>
      <c r="G56" s="22">
        <v>2</v>
      </c>
      <c r="H56" s="22">
        <v>2</v>
      </c>
      <c r="I56" s="23">
        <v>0</v>
      </c>
      <c r="J56" s="24">
        <v>1</v>
      </c>
      <c r="K56" s="25">
        <v>0</v>
      </c>
      <c r="L56" s="26">
        <v>0</v>
      </c>
      <c r="M56" s="28" t="s">
        <v>1893</v>
      </c>
      <c r="N56" s="28"/>
    </row>
    <row r="57" spans="1:14" x14ac:dyDescent="0.3">
      <c r="A57" s="7" t="s">
        <v>727</v>
      </c>
      <c r="B57" s="7" t="s">
        <v>728</v>
      </c>
      <c r="C57" s="7" t="s">
        <v>554</v>
      </c>
      <c r="D57" s="7" t="s">
        <v>606</v>
      </c>
      <c r="E57" s="7" t="s">
        <v>565</v>
      </c>
      <c r="F57" s="7" t="s">
        <v>729</v>
      </c>
      <c r="G57" s="22">
        <v>2</v>
      </c>
      <c r="H57" s="22">
        <v>6</v>
      </c>
      <c r="I57" s="23">
        <v>0</v>
      </c>
      <c r="J57" s="24">
        <v>1</v>
      </c>
      <c r="K57" s="25">
        <v>0</v>
      </c>
      <c r="L57" s="26">
        <v>0</v>
      </c>
      <c r="M57" s="28" t="s">
        <v>1893</v>
      </c>
      <c r="N57" s="28"/>
    </row>
    <row r="58" spans="1:14" x14ac:dyDescent="0.3">
      <c r="A58" s="7" t="s">
        <v>473</v>
      </c>
      <c r="B58" s="7" t="s">
        <v>730</v>
      </c>
      <c r="C58" s="7" t="s">
        <v>731</v>
      </c>
      <c r="D58" s="7" t="s">
        <v>572</v>
      </c>
      <c r="E58" s="7" t="s">
        <v>475</v>
      </c>
      <c r="F58" s="7" t="s">
        <v>732</v>
      </c>
      <c r="G58" s="22">
        <v>2</v>
      </c>
      <c r="H58" s="22">
        <v>2</v>
      </c>
      <c r="I58" s="23">
        <v>0</v>
      </c>
      <c r="J58" s="24">
        <v>0</v>
      </c>
      <c r="K58" s="25">
        <v>0</v>
      </c>
      <c r="L58" s="26">
        <v>1</v>
      </c>
      <c r="M58" s="28" t="s">
        <v>1891</v>
      </c>
      <c r="N58" s="28"/>
    </row>
    <row r="59" spans="1:14" x14ac:dyDescent="0.3">
      <c r="A59" s="7" t="s">
        <v>733</v>
      </c>
      <c r="B59" s="7" t="s">
        <v>688</v>
      </c>
      <c r="C59" s="7" t="s">
        <v>734</v>
      </c>
      <c r="D59" s="7" t="s">
        <v>538</v>
      </c>
      <c r="E59" s="7" t="s">
        <v>144</v>
      </c>
      <c r="F59" s="7" t="s">
        <v>735</v>
      </c>
      <c r="G59" s="22">
        <v>2</v>
      </c>
      <c r="H59" s="22">
        <v>2</v>
      </c>
      <c r="I59" s="23">
        <v>0.5</v>
      </c>
      <c r="J59" s="24">
        <v>0.5</v>
      </c>
      <c r="K59" s="25">
        <v>0</v>
      </c>
      <c r="L59" s="26">
        <v>0</v>
      </c>
      <c r="M59" s="28" t="s">
        <v>1893</v>
      </c>
      <c r="N59" s="28"/>
    </row>
    <row r="60" spans="1:14" x14ac:dyDescent="0.3">
      <c r="A60" s="7" t="s">
        <v>736</v>
      </c>
      <c r="B60" s="7" t="s">
        <v>737</v>
      </c>
      <c r="C60" s="7" t="s">
        <v>554</v>
      </c>
      <c r="D60" s="7" t="s">
        <v>572</v>
      </c>
      <c r="E60" s="7" t="s">
        <v>651</v>
      </c>
      <c r="F60" s="7" t="s">
        <v>738</v>
      </c>
      <c r="G60" s="22">
        <v>2</v>
      </c>
      <c r="H60" s="22">
        <v>2</v>
      </c>
      <c r="I60" s="23">
        <v>0</v>
      </c>
      <c r="J60" s="24">
        <v>1</v>
      </c>
      <c r="K60" s="25">
        <v>0</v>
      </c>
      <c r="L60" s="26">
        <v>0</v>
      </c>
      <c r="M60" s="28" t="s">
        <v>1893</v>
      </c>
      <c r="N60" s="28"/>
    </row>
    <row r="61" spans="1:14" x14ac:dyDescent="0.3">
      <c r="A61" s="7" t="s">
        <v>327</v>
      </c>
      <c r="B61" s="7" t="s">
        <v>739</v>
      </c>
      <c r="C61" s="7" t="s">
        <v>740</v>
      </c>
      <c r="D61" s="7" t="s">
        <v>741</v>
      </c>
      <c r="E61" s="7" t="s">
        <v>66</v>
      </c>
      <c r="F61" s="7" t="s">
        <v>742</v>
      </c>
      <c r="G61" s="22">
        <v>2</v>
      </c>
      <c r="H61" s="22">
        <v>2</v>
      </c>
      <c r="I61" s="23">
        <v>0</v>
      </c>
      <c r="J61" s="24">
        <v>0</v>
      </c>
      <c r="K61" s="25">
        <v>1</v>
      </c>
      <c r="L61" s="26">
        <v>0</v>
      </c>
      <c r="M61" s="28" t="s">
        <v>1891</v>
      </c>
      <c r="N61" s="28"/>
    </row>
    <row r="62" spans="1:14" x14ac:dyDescent="0.3">
      <c r="A62" s="7" t="s">
        <v>743</v>
      </c>
      <c r="B62" s="7" t="s">
        <v>744</v>
      </c>
      <c r="C62" s="7" t="s">
        <v>745</v>
      </c>
      <c r="D62" s="7" t="s">
        <v>746</v>
      </c>
      <c r="E62" s="7" t="s">
        <v>107</v>
      </c>
      <c r="F62" s="7" t="s">
        <v>747</v>
      </c>
      <c r="G62" s="22">
        <v>2</v>
      </c>
      <c r="H62" s="22">
        <v>2</v>
      </c>
      <c r="I62" s="23">
        <v>0</v>
      </c>
      <c r="J62" s="24">
        <v>1</v>
      </c>
      <c r="K62" s="25">
        <v>0</v>
      </c>
      <c r="L62" s="26">
        <v>0</v>
      </c>
      <c r="M62" s="28" t="s">
        <v>1893</v>
      </c>
      <c r="N62" s="28"/>
    </row>
    <row r="63" spans="1:14" x14ac:dyDescent="0.3">
      <c r="A63" s="7" t="s">
        <v>290</v>
      </c>
      <c r="B63" s="7" t="s">
        <v>748</v>
      </c>
      <c r="C63" s="7" t="s">
        <v>749</v>
      </c>
      <c r="D63" s="7" t="s">
        <v>506</v>
      </c>
      <c r="E63" s="7" t="s">
        <v>101</v>
      </c>
      <c r="F63" s="7" t="s">
        <v>750</v>
      </c>
      <c r="G63" s="22">
        <v>2</v>
      </c>
      <c r="H63" s="22">
        <v>2</v>
      </c>
      <c r="I63" s="23">
        <v>0</v>
      </c>
      <c r="J63" s="24">
        <v>0</v>
      </c>
      <c r="K63" s="25">
        <v>1</v>
      </c>
      <c r="L63" s="26">
        <v>0</v>
      </c>
      <c r="M63" s="28" t="s">
        <v>1891</v>
      </c>
      <c r="N63" s="28"/>
    </row>
    <row r="64" spans="1:14" x14ac:dyDescent="0.3">
      <c r="A64" s="7" t="s">
        <v>751</v>
      </c>
      <c r="B64" s="7" t="s">
        <v>688</v>
      </c>
      <c r="C64" s="7" t="s">
        <v>752</v>
      </c>
      <c r="D64" s="7" t="s">
        <v>538</v>
      </c>
      <c r="E64" s="7" t="s">
        <v>144</v>
      </c>
      <c r="F64" s="7" t="s">
        <v>753</v>
      </c>
      <c r="G64" s="22">
        <v>2</v>
      </c>
      <c r="H64" s="22">
        <v>2</v>
      </c>
      <c r="I64" s="23">
        <v>0</v>
      </c>
      <c r="J64" s="24">
        <v>1</v>
      </c>
      <c r="K64" s="25">
        <v>0</v>
      </c>
      <c r="L64" s="26">
        <v>0</v>
      </c>
      <c r="M64" s="28" t="s">
        <v>1893</v>
      </c>
      <c r="N64" s="28"/>
    </row>
    <row r="65" spans="1:14" x14ac:dyDescent="0.3">
      <c r="A65" s="7" t="s">
        <v>754</v>
      </c>
      <c r="B65" s="7" t="s">
        <v>755</v>
      </c>
      <c r="C65" s="7" t="s">
        <v>756</v>
      </c>
      <c r="D65" s="7" t="s">
        <v>706</v>
      </c>
      <c r="E65" s="7" t="s">
        <v>466</v>
      </c>
      <c r="F65" s="7" t="s">
        <v>757</v>
      </c>
      <c r="G65" s="22">
        <v>2</v>
      </c>
      <c r="H65" s="22">
        <v>2</v>
      </c>
      <c r="I65" s="23">
        <v>0</v>
      </c>
      <c r="J65" s="24">
        <v>1</v>
      </c>
      <c r="K65" s="25">
        <v>0</v>
      </c>
      <c r="L65" s="26">
        <v>0</v>
      </c>
      <c r="M65" s="28" t="s">
        <v>1893</v>
      </c>
      <c r="N65" s="28"/>
    </row>
    <row r="66" spans="1:14" x14ac:dyDescent="0.3">
      <c r="A66" s="7" t="s">
        <v>758</v>
      </c>
      <c r="B66" s="7" t="s">
        <v>759</v>
      </c>
      <c r="C66" s="7" t="s">
        <v>605</v>
      </c>
      <c r="D66" s="7" t="s">
        <v>606</v>
      </c>
      <c r="E66" s="7" t="s">
        <v>66</v>
      </c>
      <c r="F66" s="7" t="s">
        <v>760</v>
      </c>
      <c r="G66" s="22">
        <v>2</v>
      </c>
      <c r="H66" s="22">
        <v>2</v>
      </c>
      <c r="I66" s="23">
        <v>0</v>
      </c>
      <c r="J66" s="24">
        <v>1</v>
      </c>
      <c r="K66" s="25">
        <v>0</v>
      </c>
      <c r="L66" s="26">
        <v>0</v>
      </c>
      <c r="M66" s="28" t="s">
        <v>1893</v>
      </c>
      <c r="N66" s="28"/>
    </row>
    <row r="67" spans="1:14" x14ac:dyDescent="0.3">
      <c r="A67" s="7" t="s">
        <v>187</v>
      </c>
      <c r="B67" s="7" t="s">
        <v>188</v>
      </c>
      <c r="C67" s="7" t="s">
        <v>761</v>
      </c>
      <c r="D67" s="7" t="s">
        <v>584</v>
      </c>
      <c r="E67" s="7" t="s">
        <v>189</v>
      </c>
      <c r="F67" s="7" t="s">
        <v>762</v>
      </c>
      <c r="G67" s="22">
        <v>2</v>
      </c>
      <c r="H67" s="22">
        <v>2</v>
      </c>
      <c r="I67" s="23">
        <v>0</v>
      </c>
      <c r="J67" s="24">
        <v>0</v>
      </c>
      <c r="K67" s="25">
        <v>1</v>
      </c>
      <c r="L67" s="26">
        <v>0</v>
      </c>
      <c r="M67" s="28" t="s">
        <v>1891</v>
      </c>
      <c r="N67" s="28"/>
    </row>
    <row r="68" spans="1:14" x14ac:dyDescent="0.3">
      <c r="A68" s="7" t="s">
        <v>763</v>
      </c>
      <c r="B68" s="7" t="s">
        <v>764</v>
      </c>
      <c r="C68" s="7" t="s">
        <v>765</v>
      </c>
      <c r="D68" s="7" t="s">
        <v>538</v>
      </c>
      <c r="E68" s="7" t="s">
        <v>107</v>
      </c>
      <c r="F68" s="7" t="s">
        <v>766</v>
      </c>
      <c r="G68" s="22">
        <v>2</v>
      </c>
      <c r="H68" s="22">
        <v>2</v>
      </c>
      <c r="I68" s="23">
        <v>0.5</v>
      </c>
      <c r="J68" s="24">
        <v>0.5</v>
      </c>
      <c r="K68" s="25">
        <v>0</v>
      </c>
      <c r="L68" s="26">
        <v>0</v>
      </c>
      <c r="M68" s="28" t="s">
        <v>1892</v>
      </c>
      <c r="N68" s="28"/>
    </row>
    <row r="69" spans="1:14" x14ac:dyDescent="0.3">
      <c r="A69" s="7" t="s">
        <v>767</v>
      </c>
      <c r="B69" s="7" t="s">
        <v>768</v>
      </c>
      <c r="C69" s="7" t="s">
        <v>769</v>
      </c>
      <c r="D69" s="7" t="s">
        <v>770</v>
      </c>
      <c r="E69" s="7" t="s">
        <v>147</v>
      </c>
      <c r="F69" s="7" t="s">
        <v>771</v>
      </c>
      <c r="G69" s="22">
        <v>2</v>
      </c>
      <c r="H69" s="22">
        <v>2</v>
      </c>
      <c r="I69" s="23">
        <v>0</v>
      </c>
      <c r="J69" s="24">
        <v>1</v>
      </c>
      <c r="K69" s="25">
        <v>0</v>
      </c>
      <c r="L69" s="26">
        <v>0</v>
      </c>
      <c r="M69" s="28" t="s">
        <v>1893</v>
      </c>
      <c r="N69" s="28"/>
    </row>
    <row r="70" spans="1:14" x14ac:dyDescent="0.3">
      <c r="A70" s="7" t="s">
        <v>467</v>
      </c>
      <c r="B70" s="7" t="s">
        <v>772</v>
      </c>
      <c r="C70" s="7" t="s">
        <v>773</v>
      </c>
      <c r="D70" s="7" t="s">
        <v>658</v>
      </c>
      <c r="E70" s="7" t="s">
        <v>469</v>
      </c>
      <c r="F70" s="7" t="s">
        <v>774</v>
      </c>
      <c r="G70" s="22">
        <v>2</v>
      </c>
      <c r="H70" s="22">
        <v>3</v>
      </c>
      <c r="I70" s="23">
        <v>0</v>
      </c>
      <c r="J70" s="24">
        <v>0</v>
      </c>
      <c r="K70" s="25">
        <v>0</v>
      </c>
      <c r="L70" s="26">
        <v>1</v>
      </c>
      <c r="M70" s="28" t="s">
        <v>1891</v>
      </c>
      <c r="N70" s="28"/>
    </row>
    <row r="71" spans="1:14" x14ac:dyDescent="0.3">
      <c r="A71" s="7" t="s">
        <v>775</v>
      </c>
      <c r="B71" s="7" t="s">
        <v>776</v>
      </c>
      <c r="C71" s="7" t="s">
        <v>637</v>
      </c>
      <c r="D71" s="7" t="s">
        <v>770</v>
      </c>
      <c r="E71" s="7" t="s">
        <v>107</v>
      </c>
      <c r="F71" s="7" t="s">
        <v>777</v>
      </c>
      <c r="G71" s="22">
        <v>2</v>
      </c>
      <c r="H71" s="22">
        <v>2</v>
      </c>
      <c r="I71" s="23">
        <v>1</v>
      </c>
      <c r="J71" s="24">
        <v>0</v>
      </c>
      <c r="K71" s="25">
        <v>0</v>
      </c>
      <c r="L71" s="26">
        <v>0</v>
      </c>
      <c r="M71" s="28" t="s">
        <v>1893</v>
      </c>
      <c r="N71" s="28"/>
    </row>
    <row r="72" spans="1:14" x14ac:dyDescent="0.3">
      <c r="A72" s="7" t="s">
        <v>384</v>
      </c>
      <c r="B72" s="7" t="s">
        <v>778</v>
      </c>
      <c r="C72" s="7" t="s">
        <v>779</v>
      </c>
      <c r="D72" s="7" t="s">
        <v>780</v>
      </c>
      <c r="E72" s="7" t="s">
        <v>386</v>
      </c>
      <c r="F72" s="7" t="s">
        <v>781</v>
      </c>
      <c r="G72" s="22">
        <v>2</v>
      </c>
      <c r="H72" s="22">
        <v>2</v>
      </c>
      <c r="I72" s="23">
        <v>0</v>
      </c>
      <c r="J72" s="24">
        <v>0</v>
      </c>
      <c r="K72" s="25">
        <v>0</v>
      </c>
      <c r="L72" s="26">
        <v>1</v>
      </c>
      <c r="M72" s="28" t="s">
        <v>1891</v>
      </c>
      <c r="N72" s="28"/>
    </row>
    <row r="73" spans="1:14" x14ac:dyDescent="0.3">
      <c r="A73" s="7" t="s">
        <v>782</v>
      </c>
      <c r="B73" s="7" t="s">
        <v>783</v>
      </c>
      <c r="C73" s="7" t="s">
        <v>784</v>
      </c>
      <c r="D73" s="7" t="s">
        <v>606</v>
      </c>
      <c r="E73" s="7" t="s">
        <v>66</v>
      </c>
      <c r="F73" s="7" t="s">
        <v>785</v>
      </c>
      <c r="G73" s="22">
        <v>2</v>
      </c>
      <c r="H73" s="22">
        <v>9</v>
      </c>
      <c r="I73" s="23">
        <v>0.5</v>
      </c>
      <c r="J73" s="24">
        <v>0.5</v>
      </c>
      <c r="K73" s="25">
        <v>0</v>
      </c>
      <c r="L73" s="26">
        <v>0</v>
      </c>
      <c r="M73" s="28" t="s">
        <v>1892</v>
      </c>
      <c r="N73" s="28"/>
    </row>
    <row r="74" spans="1:14" x14ac:dyDescent="0.3">
      <c r="A74" s="7" t="s">
        <v>397</v>
      </c>
      <c r="B74" s="7" t="s">
        <v>786</v>
      </c>
      <c r="C74" s="7" t="s">
        <v>787</v>
      </c>
      <c r="D74" s="7" t="s">
        <v>538</v>
      </c>
      <c r="E74" s="7" t="s">
        <v>107</v>
      </c>
      <c r="F74" s="7" t="s">
        <v>788</v>
      </c>
      <c r="G74" s="22">
        <v>2</v>
      </c>
      <c r="H74" s="22">
        <v>2</v>
      </c>
      <c r="I74" s="23">
        <v>0</v>
      </c>
      <c r="J74" s="24">
        <v>0</v>
      </c>
      <c r="K74" s="25">
        <v>0</v>
      </c>
      <c r="L74" s="26">
        <v>1</v>
      </c>
      <c r="M74" s="28" t="s">
        <v>1891</v>
      </c>
      <c r="N74" s="28"/>
    </row>
    <row r="75" spans="1:14" x14ac:dyDescent="0.3">
      <c r="A75" s="7" t="s">
        <v>789</v>
      </c>
      <c r="B75" s="7" t="s">
        <v>790</v>
      </c>
      <c r="C75" s="7" t="s">
        <v>791</v>
      </c>
      <c r="D75" s="7" t="s">
        <v>658</v>
      </c>
      <c r="E75" s="7" t="s">
        <v>147</v>
      </c>
      <c r="F75" s="7" t="s">
        <v>792</v>
      </c>
      <c r="G75" s="22">
        <v>2</v>
      </c>
      <c r="H75" s="22">
        <v>4</v>
      </c>
      <c r="I75" s="23">
        <v>0</v>
      </c>
      <c r="J75" s="24">
        <v>1</v>
      </c>
      <c r="K75" s="25">
        <v>0</v>
      </c>
      <c r="L75" s="26">
        <v>0</v>
      </c>
      <c r="M75" s="28" t="s">
        <v>1890</v>
      </c>
      <c r="N75" s="28"/>
    </row>
    <row r="76" spans="1:14" x14ac:dyDescent="0.3">
      <c r="A76" s="7" t="s">
        <v>136</v>
      </c>
      <c r="B76" s="7" t="s">
        <v>793</v>
      </c>
      <c r="C76" s="7" t="s">
        <v>794</v>
      </c>
      <c r="D76" s="7" t="s">
        <v>506</v>
      </c>
      <c r="E76" s="7" t="s">
        <v>124</v>
      </c>
      <c r="F76" s="7" t="s">
        <v>795</v>
      </c>
      <c r="G76" s="22">
        <v>2</v>
      </c>
      <c r="H76" s="22">
        <v>2</v>
      </c>
      <c r="I76" s="23">
        <v>0</v>
      </c>
      <c r="J76" s="24">
        <v>0</v>
      </c>
      <c r="K76" s="25">
        <v>1</v>
      </c>
      <c r="L76" s="26">
        <v>0</v>
      </c>
      <c r="M76" s="28" t="s">
        <v>1891</v>
      </c>
      <c r="N76" s="28"/>
    </row>
    <row r="77" spans="1:14" x14ac:dyDescent="0.3">
      <c r="A77" s="7" t="s">
        <v>796</v>
      </c>
      <c r="B77" s="7" t="s">
        <v>797</v>
      </c>
      <c r="C77" s="7" t="s">
        <v>798</v>
      </c>
      <c r="D77" s="7" t="s">
        <v>584</v>
      </c>
      <c r="E77" s="7" t="s">
        <v>147</v>
      </c>
      <c r="F77" s="7" t="s">
        <v>799</v>
      </c>
      <c r="G77" s="22">
        <v>2</v>
      </c>
      <c r="H77" s="22">
        <v>2</v>
      </c>
      <c r="I77" s="23">
        <v>0</v>
      </c>
      <c r="J77" s="24">
        <v>1</v>
      </c>
      <c r="K77" s="25">
        <v>0</v>
      </c>
      <c r="L77" s="26">
        <v>0</v>
      </c>
      <c r="M77" s="28" t="s">
        <v>1893</v>
      </c>
      <c r="N77" s="28"/>
    </row>
    <row r="78" spans="1:14" x14ac:dyDescent="0.3">
      <c r="A78" s="7" t="s">
        <v>800</v>
      </c>
      <c r="B78" s="7" t="s">
        <v>801</v>
      </c>
      <c r="C78" s="7" t="s">
        <v>554</v>
      </c>
      <c r="D78" s="7" t="s">
        <v>603</v>
      </c>
      <c r="E78" s="7" t="s">
        <v>802</v>
      </c>
      <c r="F78" s="7" t="s">
        <v>803</v>
      </c>
      <c r="G78" s="22">
        <v>2</v>
      </c>
      <c r="H78" s="22">
        <v>7</v>
      </c>
      <c r="I78" s="23">
        <v>0</v>
      </c>
      <c r="J78" s="24">
        <v>1</v>
      </c>
      <c r="K78" s="25">
        <v>0</v>
      </c>
      <c r="L78" s="26">
        <v>0</v>
      </c>
      <c r="M78" s="28" t="s">
        <v>1892</v>
      </c>
      <c r="N78" s="28"/>
    </row>
    <row r="79" spans="1:14" x14ac:dyDescent="0.3">
      <c r="A79" s="7" t="s">
        <v>804</v>
      </c>
      <c r="B79" s="7" t="s">
        <v>805</v>
      </c>
      <c r="C79" s="7" t="s">
        <v>806</v>
      </c>
      <c r="D79" s="7" t="s">
        <v>706</v>
      </c>
      <c r="E79" s="7" t="s">
        <v>189</v>
      </c>
      <c r="F79" s="7" t="s">
        <v>807</v>
      </c>
      <c r="G79" s="22">
        <v>2</v>
      </c>
      <c r="H79" s="22">
        <v>2</v>
      </c>
      <c r="I79" s="23">
        <v>0</v>
      </c>
      <c r="J79" s="24">
        <v>1</v>
      </c>
      <c r="K79" s="25">
        <v>0</v>
      </c>
      <c r="L79" s="26">
        <v>0</v>
      </c>
      <c r="M79" s="28" t="s">
        <v>1893</v>
      </c>
      <c r="N79" s="28"/>
    </row>
    <row r="80" spans="1:14" x14ac:dyDescent="0.3">
      <c r="A80" s="7" t="s">
        <v>808</v>
      </c>
      <c r="B80" s="7" t="s">
        <v>809</v>
      </c>
      <c r="C80" s="7" t="s">
        <v>810</v>
      </c>
      <c r="D80" s="7" t="s">
        <v>811</v>
      </c>
      <c r="E80" s="7" t="s">
        <v>189</v>
      </c>
      <c r="F80" s="7" t="s">
        <v>812</v>
      </c>
      <c r="G80" s="22">
        <v>2</v>
      </c>
      <c r="H80" s="22">
        <v>4</v>
      </c>
      <c r="I80" s="23">
        <v>0.5</v>
      </c>
      <c r="J80" s="24">
        <v>0.5</v>
      </c>
      <c r="K80" s="25">
        <v>0</v>
      </c>
      <c r="L80" s="26">
        <v>0</v>
      </c>
      <c r="M80" s="28" t="s">
        <v>1888</v>
      </c>
      <c r="N80" s="28"/>
    </row>
    <row r="81" spans="1:14" x14ac:dyDescent="0.3">
      <c r="A81" s="7" t="s">
        <v>813</v>
      </c>
      <c r="B81" s="7" t="s">
        <v>814</v>
      </c>
      <c r="C81" s="7" t="s">
        <v>815</v>
      </c>
      <c r="D81" s="7" t="s">
        <v>606</v>
      </c>
      <c r="E81" s="7" t="s">
        <v>66</v>
      </c>
      <c r="F81" s="7" t="s">
        <v>816</v>
      </c>
      <c r="G81" s="22">
        <v>2</v>
      </c>
      <c r="H81" s="22">
        <v>2</v>
      </c>
      <c r="I81" s="23">
        <v>0</v>
      </c>
      <c r="J81" s="24">
        <v>1</v>
      </c>
      <c r="K81" s="25">
        <v>0</v>
      </c>
      <c r="L81" s="26">
        <v>0</v>
      </c>
      <c r="M81" s="28" t="s">
        <v>1892</v>
      </c>
      <c r="N81" s="28"/>
    </row>
    <row r="82" spans="1:14" x14ac:dyDescent="0.3">
      <c r="A82" s="7" t="s">
        <v>302</v>
      </c>
      <c r="B82" s="7" t="s">
        <v>817</v>
      </c>
      <c r="C82" s="7" t="s">
        <v>554</v>
      </c>
      <c r="D82" s="7" t="s">
        <v>706</v>
      </c>
      <c r="E82" s="7" t="s">
        <v>144</v>
      </c>
      <c r="F82" s="7" t="s">
        <v>818</v>
      </c>
      <c r="G82" s="22">
        <v>1</v>
      </c>
      <c r="H82" s="22">
        <v>1</v>
      </c>
      <c r="I82" s="23">
        <v>0</v>
      </c>
      <c r="J82" s="24">
        <v>0</v>
      </c>
      <c r="K82" s="25">
        <v>1</v>
      </c>
      <c r="L82" s="26">
        <v>0</v>
      </c>
      <c r="M82" s="28" t="s">
        <v>1891</v>
      </c>
      <c r="N82" s="28"/>
    </row>
    <row r="83" spans="1:14" x14ac:dyDescent="0.3">
      <c r="A83" s="7" t="s">
        <v>819</v>
      </c>
      <c r="B83" s="7" t="s">
        <v>820</v>
      </c>
      <c r="C83" s="7" t="s">
        <v>821</v>
      </c>
      <c r="D83" s="7" t="s">
        <v>706</v>
      </c>
      <c r="E83" s="7" t="s">
        <v>285</v>
      </c>
      <c r="F83" s="7" t="s">
        <v>822</v>
      </c>
      <c r="G83" s="22">
        <v>1</v>
      </c>
      <c r="H83" s="22">
        <v>1</v>
      </c>
      <c r="I83" s="23">
        <v>1</v>
      </c>
      <c r="J83" s="24">
        <v>0</v>
      </c>
      <c r="K83" s="25">
        <v>0</v>
      </c>
      <c r="L83" s="26">
        <v>0</v>
      </c>
      <c r="M83" s="28" t="s">
        <v>1892</v>
      </c>
      <c r="N83" s="28"/>
    </row>
    <row r="84" spans="1:14" x14ac:dyDescent="0.3">
      <c r="A84" s="7" t="s">
        <v>823</v>
      </c>
      <c r="B84" s="7" t="s">
        <v>824</v>
      </c>
      <c r="C84" s="7" t="s">
        <v>825</v>
      </c>
      <c r="D84" s="7" t="s">
        <v>606</v>
      </c>
      <c r="E84" s="7" t="s">
        <v>66</v>
      </c>
      <c r="F84" s="7" t="s">
        <v>826</v>
      </c>
      <c r="G84" s="22">
        <v>1</v>
      </c>
      <c r="H84" s="22">
        <v>1</v>
      </c>
      <c r="I84" s="23">
        <v>0</v>
      </c>
      <c r="J84" s="24">
        <v>1</v>
      </c>
      <c r="K84" s="25">
        <v>0</v>
      </c>
      <c r="L84" s="26">
        <v>0</v>
      </c>
      <c r="M84" s="28" t="s">
        <v>1893</v>
      </c>
      <c r="N84" s="28"/>
    </row>
    <row r="85" spans="1:14" x14ac:dyDescent="0.3">
      <c r="A85" s="7" t="s">
        <v>827</v>
      </c>
      <c r="B85" s="7" t="s">
        <v>828</v>
      </c>
      <c r="C85" s="7" t="s">
        <v>829</v>
      </c>
      <c r="D85" s="7" t="s">
        <v>603</v>
      </c>
      <c r="E85" s="7" t="s">
        <v>830</v>
      </c>
      <c r="F85" s="7" t="s">
        <v>831</v>
      </c>
      <c r="G85" s="22">
        <v>1</v>
      </c>
      <c r="H85" s="22">
        <v>2</v>
      </c>
      <c r="I85" s="23">
        <v>0</v>
      </c>
      <c r="J85" s="24">
        <v>1</v>
      </c>
      <c r="K85" s="25">
        <v>0</v>
      </c>
      <c r="L85" s="26">
        <v>0</v>
      </c>
      <c r="M85" s="28" t="s">
        <v>1892</v>
      </c>
      <c r="N85" s="28"/>
    </row>
    <row r="86" spans="1:14" x14ac:dyDescent="0.3">
      <c r="A86" s="7" t="s">
        <v>832</v>
      </c>
      <c r="B86" s="7" t="s">
        <v>833</v>
      </c>
      <c r="C86" s="7" t="s">
        <v>834</v>
      </c>
      <c r="D86" s="7" t="s">
        <v>835</v>
      </c>
      <c r="E86" s="7" t="s">
        <v>240</v>
      </c>
      <c r="F86" s="7" t="s">
        <v>836</v>
      </c>
      <c r="G86" s="22">
        <v>1</v>
      </c>
      <c r="H86" s="22">
        <v>1</v>
      </c>
      <c r="I86" s="23">
        <v>0</v>
      </c>
      <c r="J86" s="24">
        <v>1</v>
      </c>
      <c r="K86" s="25">
        <v>0</v>
      </c>
      <c r="L86" s="26">
        <v>0</v>
      </c>
      <c r="M86" s="28" t="s">
        <v>1893</v>
      </c>
      <c r="N86" s="28"/>
    </row>
    <row r="87" spans="1:14" x14ac:dyDescent="0.3">
      <c r="A87" s="7" t="s">
        <v>837</v>
      </c>
      <c r="B87" s="7" t="s">
        <v>838</v>
      </c>
      <c r="C87" s="7" t="s">
        <v>554</v>
      </c>
      <c r="D87" s="7" t="s">
        <v>839</v>
      </c>
      <c r="E87" s="7" t="s">
        <v>131</v>
      </c>
      <c r="F87" s="7" t="s">
        <v>840</v>
      </c>
      <c r="G87" s="22">
        <v>1</v>
      </c>
      <c r="H87" s="22">
        <v>1</v>
      </c>
      <c r="I87" s="23">
        <v>0</v>
      </c>
      <c r="J87" s="24">
        <v>1</v>
      </c>
      <c r="K87" s="25">
        <v>0</v>
      </c>
      <c r="L87" s="26">
        <v>0</v>
      </c>
      <c r="M87" s="28" t="s">
        <v>1893</v>
      </c>
      <c r="N87" s="28"/>
    </row>
    <row r="88" spans="1:14" x14ac:dyDescent="0.3">
      <c r="A88" s="7" t="s">
        <v>459</v>
      </c>
      <c r="B88" s="7" t="s">
        <v>841</v>
      </c>
      <c r="C88" s="7" t="s">
        <v>842</v>
      </c>
      <c r="D88" s="7" t="s">
        <v>594</v>
      </c>
      <c r="E88" s="7" t="s">
        <v>461</v>
      </c>
      <c r="F88" s="7" t="s">
        <v>843</v>
      </c>
      <c r="G88" s="22">
        <v>1</v>
      </c>
      <c r="H88" s="22">
        <v>6</v>
      </c>
      <c r="I88" s="23">
        <v>0</v>
      </c>
      <c r="J88" s="24">
        <v>0</v>
      </c>
      <c r="K88" s="25">
        <v>0</v>
      </c>
      <c r="L88" s="26">
        <v>1</v>
      </c>
      <c r="M88" s="28" t="s">
        <v>1891</v>
      </c>
      <c r="N88" s="28"/>
    </row>
    <row r="89" spans="1:14" x14ac:dyDescent="0.3">
      <c r="A89" s="7" t="s">
        <v>844</v>
      </c>
      <c r="B89" s="7" t="s">
        <v>845</v>
      </c>
      <c r="C89" s="7" t="s">
        <v>846</v>
      </c>
      <c r="D89" s="7" t="s">
        <v>811</v>
      </c>
      <c r="E89" s="7" t="s">
        <v>189</v>
      </c>
      <c r="F89" s="7" t="s">
        <v>847</v>
      </c>
      <c r="G89" s="22">
        <v>1</v>
      </c>
      <c r="H89" s="22">
        <v>1</v>
      </c>
      <c r="I89" s="23">
        <v>0</v>
      </c>
      <c r="J89" s="24">
        <v>1</v>
      </c>
      <c r="K89" s="25">
        <v>0</v>
      </c>
      <c r="L89" s="26">
        <v>0</v>
      </c>
      <c r="M89" s="28" t="s">
        <v>1893</v>
      </c>
      <c r="N89" s="28"/>
    </row>
    <row r="90" spans="1:14" x14ac:dyDescent="0.3">
      <c r="A90" s="7" t="s">
        <v>415</v>
      </c>
      <c r="B90" s="7" t="s">
        <v>848</v>
      </c>
      <c r="C90" s="7" t="s">
        <v>849</v>
      </c>
      <c r="D90" s="7" t="s">
        <v>850</v>
      </c>
      <c r="E90" s="7" t="s">
        <v>107</v>
      </c>
      <c r="F90" s="7" t="s">
        <v>851</v>
      </c>
      <c r="G90" s="22">
        <v>1</v>
      </c>
      <c r="H90" s="22">
        <v>1</v>
      </c>
      <c r="I90" s="23">
        <v>0</v>
      </c>
      <c r="J90" s="24">
        <v>0</v>
      </c>
      <c r="K90" s="25">
        <v>0</v>
      </c>
      <c r="L90" s="26">
        <v>1</v>
      </c>
      <c r="M90" s="28" t="s">
        <v>1891</v>
      </c>
      <c r="N90" s="28"/>
    </row>
    <row r="91" spans="1:14" x14ac:dyDescent="0.3">
      <c r="A91" s="7" t="s">
        <v>852</v>
      </c>
      <c r="B91" s="7" t="s">
        <v>853</v>
      </c>
      <c r="C91" s="7" t="s">
        <v>554</v>
      </c>
      <c r="D91" s="7" t="s">
        <v>854</v>
      </c>
      <c r="E91" s="7" t="s">
        <v>107</v>
      </c>
      <c r="F91" s="7" t="s">
        <v>855</v>
      </c>
      <c r="G91" s="22">
        <v>1</v>
      </c>
      <c r="H91" s="22">
        <v>1</v>
      </c>
      <c r="I91" s="23">
        <v>1</v>
      </c>
      <c r="J91" s="24">
        <v>0</v>
      </c>
      <c r="K91" s="25">
        <v>0</v>
      </c>
      <c r="L91" s="26">
        <v>0</v>
      </c>
      <c r="M91" s="28" t="s">
        <v>1892</v>
      </c>
      <c r="N91" s="28"/>
    </row>
    <row r="92" spans="1:14" x14ac:dyDescent="0.3">
      <c r="A92" s="7" t="s">
        <v>856</v>
      </c>
      <c r="B92" s="7" t="s">
        <v>857</v>
      </c>
      <c r="C92" s="7" t="s">
        <v>858</v>
      </c>
      <c r="D92" s="7" t="s">
        <v>770</v>
      </c>
      <c r="E92" s="7" t="s">
        <v>107</v>
      </c>
      <c r="F92" s="7" t="s">
        <v>859</v>
      </c>
      <c r="G92" s="22">
        <v>1</v>
      </c>
      <c r="H92" s="22">
        <v>1</v>
      </c>
      <c r="I92" s="23">
        <v>1</v>
      </c>
      <c r="J92" s="24">
        <v>0</v>
      </c>
      <c r="K92" s="25">
        <v>0</v>
      </c>
      <c r="L92" s="26">
        <v>0</v>
      </c>
      <c r="M92" s="28" t="s">
        <v>1893</v>
      </c>
      <c r="N92" s="28"/>
    </row>
    <row r="93" spans="1:14" x14ac:dyDescent="0.3">
      <c r="A93" s="7" t="s">
        <v>860</v>
      </c>
      <c r="B93" s="7" t="s">
        <v>861</v>
      </c>
      <c r="C93" s="7" t="s">
        <v>862</v>
      </c>
      <c r="D93" s="7" t="s">
        <v>658</v>
      </c>
      <c r="E93" s="7" t="s">
        <v>275</v>
      </c>
      <c r="F93" s="7" t="s">
        <v>863</v>
      </c>
      <c r="G93" s="22">
        <v>1</v>
      </c>
      <c r="H93" s="22">
        <v>1</v>
      </c>
      <c r="I93" s="23">
        <v>1</v>
      </c>
      <c r="J93" s="24">
        <v>0</v>
      </c>
      <c r="K93" s="25">
        <v>0</v>
      </c>
      <c r="L93" s="26">
        <v>0</v>
      </c>
      <c r="M93" s="28" t="s">
        <v>1893</v>
      </c>
      <c r="N93" s="28"/>
    </row>
    <row r="94" spans="1:14" x14ac:dyDescent="0.3">
      <c r="A94" s="7" t="s">
        <v>864</v>
      </c>
      <c r="B94" s="7" t="s">
        <v>865</v>
      </c>
      <c r="C94" s="7" t="s">
        <v>554</v>
      </c>
      <c r="D94" s="7" t="s">
        <v>866</v>
      </c>
      <c r="E94" s="7" t="s">
        <v>262</v>
      </c>
      <c r="F94" s="7" t="s">
        <v>867</v>
      </c>
      <c r="G94" s="22">
        <v>1</v>
      </c>
      <c r="H94" s="22">
        <v>1</v>
      </c>
      <c r="I94" s="23">
        <v>0</v>
      </c>
      <c r="J94" s="24">
        <v>1</v>
      </c>
      <c r="K94" s="25">
        <v>0</v>
      </c>
      <c r="L94" s="26">
        <v>0</v>
      </c>
      <c r="M94" s="28" t="s">
        <v>1893</v>
      </c>
      <c r="N94" s="28"/>
    </row>
    <row r="95" spans="1:14" x14ac:dyDescent="0.3">
      <c r="A95" s="7" t="s">
        <v>456</v>
      </c>
      <c r="B95" s="7" t="s">
        <v>868</v>
      </c>
      <c r="C95" s="7" t="s">
        <v>554</v>
      </c>
      <c r="D95" s="7" t="s">
        <v>869</v>
      </c>
      <c r="E95" s="7" t="s">
        <v>402</v>
      </c>
      <c r="F95" s="7" t="s">
        <v>870</v>
      </c>
      <c r="G95" s="22">
        <v>1</v>
      </c>
      <c r="H95" s="22">
        <v>5</v>
      </c>
      <c r="I95" s="23">
        <v>0</v>
      </c>
      <c r="J95" s="24">
        <v>0</v>
      </c>
      <c r="K95" s="25">
        <v>0</v>
      </c>
      <c r="L95" s="26">
        <v>1</v>
      </c>
      <c r="M95" s="28" t="s">
        <v>1894</v>
      </c>
      <c r="N95" s="28"/>
    </row>
    <row r="96" spans="1:14" x14ac:dyDescent="0.3">
      <c r="A96" s="7" t="s">
        <v>871</v>
      </c>
      <c r="B96" s="7" t="s">
        <v>872</v>
      </c>
      <c r="C96" s="7" t="s">
        <v>873</v>
      </c>
      <c r="D96" s="7" t="s">
        <v>621</v>
      </c>
      <c r="E96" s="7" t="s">
        <v>80</v>
      </c>
      <c r="F96" s="7" t="s">
        <v>874</v>
      </c>
      <c r="G96" s="22">
        <v>1</v>
      </c>
      <c r="H96" s="22">
        <v>1</v>
      </c>
      <c r="I96" s="23">
        <v>0</v>
      </c>
      <c r="J96" s="24">
        <v>1</v>
      </c>
      <c r="K96" s="25">
        <v>0</v>
      </c>
      <c r="L96" s="26">
        <v>0</v>
      </c>
      <c r="M96" s="28" t="s">
        <v>1893</v>
      </c>
      <c r="N96" s="28"/>
    </row>
    <row r="97" spans="1:14" x14ac:dyDescent="0.3">
      <c r="A97" s="7" t="s">
        <v>115</v>
      </c>
      <c r="B97" s="7" t="s">
        <v>875</v>
      </c>
      <c r="C97" s="7" t="s">
        <v>554</v>
      </c>
      <c r="D97" s="7" t="s">
        <v>603</v>
      </c>
      <c r="E97" s="7" t="s">
        <v>101</v>
      </c>
      <c r="F97" s="7" t="s">
        <v>876</v>
      </c>
      <c r="G97" s="22">
        <v>1</v>
      </c>
      <c r="H97" s="22">
        <v>1</v>
      </c>
      <c r="I97" s="23">
        <v>0</v>
      </c>
      <c r="J97" s="24">
        <v>0</v>
      </c>
      <c r="K97" s="25">
        <v>1</v>
      </c>
      <c r="L97" s="26">
        <v>0</v>
      </c>
      <c r="M97" s="28" t="s">
        <v>1891</v>
      </c>
      <c r="N97" s="28"/>
    </row>
    <row r="98" spans="1:14" x14ac:dyDescent="0.3">
      <c r="A98" s="7" t="s">
        <v>877</v>
      </c>
      <c r="B98" s="7" t="s">
        <v>878</v>
      </c>
      <c r="C98" s="7" t="s">
        <v>879</v>
      </c>
      <c r="D98" s="7" t="s">
        <v>880</v>
      </c>
      <c r="E98" s="7" t="s">
        <v>206</v>
      </c>
      <c r="F98" s="7" t="s">
        <v>881</v>
      </c>
      <c r="G98" s="22">
        <v>1</v>
      </c>
      <c r="H98" s="22">
        <v>2</v>
      </c>
      <c r="I98" s="23">
        <v>0</v>
      </c>
      <c r="J98" s="24">
        <v>1</v>
      </c>
      <c r="K98" s="25">
        <v>0</v>
      </c>
      <c r="L98" s="26">
        <v>0</v>
      </c>
      <c r="M98" s="28" t="s">
        <v>1893</v>
      </c>
      <c r="N98" s="28"/>
    </row>
    <row r="99" spans="1:14" x14ac:dyDescent="0.3">
      <c r="A99" s="7" t="s">
        <v>882</v>
      </c>
      <c r="B99" s="7" t="s">
        <v>883</v>
      </c>
      <c r="C99" s="7" t="s">
        <v>554</v>
      </c>
      <c r="D99" s="7" t="s">
        <v>780</v>
      </c>
      <c r="E99" s="7" t="s">
        <v>171</v>
      </c>
      <c r="F99" s="7" t="s">
        <v>884</v>
      </c>
      <c r="G99" s="22">
        <v>1</v>
      </c>
      <c r="H99" s="22">
        <v>2</v>
      </c>
      <c r="I99" s="23">
        <v>1</v>
      </c>
      <c r="J99" s="24">
        <v>0</v>
      </c>
      <c r="K99" s="25">
        <v>0</v>
      </c>
      <c r="L99" s="26">
        <v>0</v>
      </c>
      <c r="M99" s="28" t="s">
        <v>1892</v>
      </c>
      <c r="N99" s="28"/>
    </row>
    <row r="100" spans="1:14" x14ac:dyDescent="0.3">
      <c r="A100" s="7" t="s">
        <v>885</v>
      </c>
      <c r="B100" s="7" t="s">
        <v>886</v>
      </c>
      <c r="C100" s="7" t="s">
        <v>554</v>
      </c>
      <c r="D100" s="7" t="s">
        <v>887</v>
      </c>
      <c r="E100" s="7" t="s">
        <v>888</v>
      </c>
      <c r="F100" s="7" t="s">
        <v>889</v>
      </c>
      <c r="G100" s="22">
        <v>1</v>
      </c>
      <c r="H100" s="22">
        <v>1</v>
      </c>
      <c r="I100" s="23">
        <v>0</v>
      </c>
      <c r="J100" s="24">
        <v>1</v>
      </c>
      <c r="K100" s="25">
        <v>0</v>
      </c>
      <c r="L100" s="26">
        <v>0</v>
      </c>
      <c r="M100" s="28" t="s">
        <v>1893</v>
      </c>
      <c r="N100" s="28"/>
    </row>
    <row r="101" spans="1:14" x14ac:dyDescent="0.3">
      <c r="A101" s="7" t="s">
        <v>890</v>
      </c>
      <c r="B101" s="7" t="s">
        <v>891</v>
      </c>
      <c r="C101" s="7" t="s">
        <v>892</v>
      </c>
      <c r="D101" s="7" t="s">
        <v>682</v>
      </c>
      <c r="E101" s="7" t="s">
        <v>98</v>
      </c>
      <c r="F101" s="7" t="s">
        <v>893</v>
      </c>
      <c r="G101" s="22">
        <v>1</v>
      </c>
      <c r="H101" s="22">
        <v>1</v>
      </c>
      <c r="I101" s="23">
        <v>0</v>
      </c>
      <c r="J101" s="24">
        <v>1</v>
      </c>
      <c r="K101" s="25">
        <v>0</v>
      </c>
      <c r="L101" s="26">
        <v>0</v>
      </c>
      <c r="M101" s="28" t="s">
        <v>1893</v>
      </c>
      <c r="N101" s="28"/>
    </row>
    <row r="102" spans="1:14" x14ac:dyDescent="0.3">
      <c r="A102" s="7" t="s">
        <v>894</v>
      </c>
      <c r="B102" s="7" t="s">
        <v>895</v>
      </c>
      <c r="C102" s="7" t="s">
        <v>896</v>
      </c>
      <c r="D102" s="7" t="s">
        <v>811</v>
      </c>
      <c r="E102" s="7" t="s">
        <v>897</v>
      </c>
      <c r="F102" s="7" t="s">
        <v>898</v>
      </c>
      <c r="G102" s="22">
        <v>1</v>
      </c>
      <c r="H102" s="22">
        <v>2</v>
      </c>
      <c r="I102" s="23">
        <v>0</v>
      </c>
      <c r="J102" s="24">
        <v>1</v>
      </c>
      <c r="K102" s="25">
        <v>0</v>
      </c>
      <c r="L102" s="26">
        <v>0</v>
      </c>
      <c r="M102" s="28" t="s">
        <v>1893</v>
      </c>
      <c r="N102" s="28"/>
    </row>
    <row r="103" spans="1:14" x14ac:dyDescent="0.3">
      <c r="A103" s="7" t="s">
        <v>899</v>
      </c>
      <c r="B103" s="7" t="s">
        <v>900</v>
      </c>
      <c r="C103" s="7" t="s">
        <v>901</v>
      </c>
      <c r="D103" s="7" t="s">
        <v>589</v>
      </c>
      <c r="E103" s="7" t="s">
        <v>902</v>
      </c>
      <c r="F103" s="7" t="s">
        <v>903</v>
      </c>
      <c r="G103" s="22">
        <v>1</v>
      </c>
      <c r="H103" s="22">
        <v>1</v>
      </c>
      <c r="I103" s="23">
        <v>0</v>
      </c>
      <c r="J103" s="24">
        <v>1</v>
      </c>
      <c r="K103" s="25">
        <v>0</v>
      </c>
      <c r="L103" s="26">
        <v>0</v>
      </c>
      <c r="M103" s="28" t="s">
        <v>1893</v>
      </c>
      <c r="N103" s="28"/>
    </row>
    <row r="104" spans="1:14" x14ac:dyDescent="0.3">
      <c r="A104" s="7" t="s">
        <v>904</v>
      </c>
      <c r="B104" s="7" t="s">
        <v>905</v>
      </c>
      <c r="C104" s="7" t="s">
        <v>906</v>
      </c>
      <c r="D104" s="7" t="s">
        <v>584</v>
      </c>
      <c r="E104" s="7" t="s">
        <v>196</v>
      </c>
      <c r="F104" s="7" t="s">
        <v>907</v>
      </c>
      <c r="G104" s="22">
        <v>1</v>
      </c>
      <c r="H104" s="22">
        <v>1</v>
      </c>
      <c r="I104" s="23">
        <v>0</v>
      </c>
      <c r="J104" s="24">
        <v>1</v>
      </c>
      <c r="K104" s="25">
        <v>0</v>
      </c>
      <c r="L104" s="26">
        <v>0</v>
      </c>
      <c r="M104" s="28" t="s">
        <v>1893</v>
      </c>
      <c r="N104" s="28"/>
    </row>
    <row r="105" spans="1:14" x14ac:dyDescent="0.3">
      <c r="A105" s="7" t="s">
        <v>180</v>
      </c>
      <c r="B105" s="7" t="s">
        <v>908</v>
      </c>
      <c r="C105" s="7" t="s">
        <v>909</v>
      </c>
      <c r="D105" s="7" t="s">
        <v>741</v>
      </c>
      <c r="E105" s="7" t="s">
        <v>66</v>
      </c>
      <c r="F105" s="7" t="s">
        <v>910</v>
      </c>
      <c r="G105" s="22">
        <v>1</v>
      </c>
      <c r="H105" s="22">
        <v>2</v>
      </c>
      <c r="I105" s="23">
        <v>0</v>
      </c>
      <c r="J105" s="24">
        <v>0</v>
      </c>
      <c r="K105" s="25">
        <v>1</v>
      </c>
      <c r="L105" s="26">
        <v>0</v>
      </c>
      <c r="M105" s="28" t="s">
        <v>1891</v>
      </c>
      <c r="N105" s="28"/>
    </row>
    <row r="106" spans="1:14" x14ac:dyDescent="0.3">
      <c r="A106" s="7" t="s">
        <v>911</v>
      </c>
      <c r="B106" s="7" t="s">
        <v>912</v>
      </c>
      <c r="C106" s="7" t="s">
        <v>913</v>
      </c>
      <c r="D106" s="7" t="s">
        <v>914</v>
      </c>
      <c r="E106" s="7" t="s">
        <v>147</v>
      </c>
      <c r="F106" s="7" t="s">
        <v>915</v>
      </c>
      <c r="G106" s="22">
        <v>1</v>
      </c>
      <c r="H106" s="22">
        <v>1</v>
      </c>
      <c r="I106" s="23">
        <v>0</v>
      </c>
      <c r="J106" s="24">
        <v>1</v>
      </c>
      <c r="K106" s="25">
        <v>0</v>
      </c>
      <c r="L106" s="26">
        <v>0</v>
      </c>
      <c r="M106" s="28" t="s">
        <v>1892</v>
      </c>
      <c r="N106" s="28"/>
    </row>
    <row r="107" spans="1:14" x14ac:dyDescent="0.3">
      <c r="A107" s="7" t="s">
        <v>916</v>
      </c>
      <c r="B107" s="7" t="s">
        <v>917</v>
      </c>
      <c r="C107" s="7" t="s">
        <v>554</v>
      </c>
      <c r="D107" s="7" t="s">
        <v>918</v>
      </c>
      <c r="E107" s="7" t="s">
        <v>94</v>
      </c>
      <c r="F107" s="7" t="s">
        <v>919</v>
      </c>
      <c r="G107" s="22">
        <v>1</v>
      </c>
      <c r="H107" s="22">
        <v>1</v>
      </c>
      <c r="I107" s="23">
        <v>0</v>
      </c>
      <c r="J107" s="24">
        <v>1</v>
      </c>
      <c r="K107" s="25">
        <v>0</v>
      </c>
      <c r="L107" s="26">
        <v>0</v>
      </c>
      <c r="M107" s="28" t="s">
        <v>1892</v>
      </c>
      <c r="N107" s="28"/>
    </row>
    <row r="108" spans="1:14" x14ac:dyDescent="0.3">
      <c r="A108" s="7" t="s">
        <v>920</v>
      </c>
      <c r="B108" s="7" t="s">
        <v>921</v>
      </c>
      <c r="C108" s="7" t="s">
        <v>922</v>
      </c>
      <c r="D108" s="7" t="s">
        <v>741</v>
      </c>
      <c r="E108" s="7" t="s">
        <v>66</v>
      </c>
      <c r="F108" s="7" t="s">
        <v>923</v>
      </c>
      <c r="G108" s="22">
        <v>1</v>
      </c>
      <c r="H108" s="22">
        <v>1</v>
      </c>
      <c r="I108" s="23">
        <v>0</v>
      </c>
      <c r="J108" s="24">
        <v>1</v>
      </c>
      <c r="K108" s="25">
        <v>0</v>
      </c>
      <c r="L108" s="26">
        <v>0</v>
      </c>
      <c r="M108" s="28" t="s">
        <v>1893</v>
      </c>
      <c r="N108" s="28"/>
    </row>
    <row r="109" spans="1:14" x14ac:dyDescent="0.3">
      <c r="A109" s="7" t="s">
        <v>924</v>
      </c>
      <c r="B109" s="7" t="s">
        <v>925</v>
      </c>
      <c r="C109" s="7" t="s">
        <v>926</v>
      </c>
      <c r="D109" s="7" t="s">
        <v>677</v>
      </c>
      <c r="E109" s="7" t="s">
        <v>66</v>
      </c>
      <c r="F109" s="7" t="s">
        <v>927</v>
      </c>
      <c r="G109" s="22">
        <v>1</v>
      </c>
      <c r="H109" s="22">
        <v>2</v>
      </c>
      <c r="I109" s="23">
        <v>1</v>
      </c>
      <c r="J109" s="24">
        <v>0</v>
      </c>
      <c r="K109" s="25">
        <v>0</v>
      </c>
      <c r="L109" s="26">
        <v>0</v>
      </c>
      <c r="M109" s="28" t="s">
        <v>1892</v>
      </c>
      <c r="N109" s="28"/>
    </row>
    <row r="110" spans="1:14" x14ac:dyDescent="0.3">
      <c r="A110" s="7" t="s">
        <v>350</v>
      </c>
      <c r="B110" s="7" t="s">
        <v>928</v>
      </c>
      <c r="C110" s="7" t="s">
        <v>554</v>
      </c>
      <c r="D110" s="7" t="s">
        <v>594</v>
      </c>
      <c r="E110" s="7" t="s">
        <v>353</v>
      </c>
      <c r="F110" s="7" t="s">
        <v>929</v>
      </c>
      <c r="G110" s="22">
        <v>1</v>
      </c>
      <c r="H110" s="22">
        <v>1</v>
      </c>
      <c r="I110" s="23">
        <v>0</v>
      </c>
      <c r="J110" s="24">
        <v>0</v>
      </c>
      <c r="K110" s="25">
        <v>1</v>
      </c>
      <c r="L110" s="26">
        <v>0</v>
      </c>
      <c r="M110" s="28" t="s">
        <v>1891</v>
      </c>
      <c r="N110" s="28"/>
    </row>
    <row r="111" spans="1:14" x14ac:dyDescent="0.3">
      <c r="A111" s="7" t="s">
        <v>930</v>
      </c>
      <c r="B111" s="7" t="s">
        <v>931</v>
      </c>
      <c r="C111" s="7" t="s">
        <v>932</v>
      </c>
      <c r="D111" s="7" t="s">
        <v>621</v>
      </c>
      <c r="E111" s="7" t="s">
        <v>80</v>
      </c>
      <c r="F111" s="7" t="s">
        <v>933</v>
      </c>
      <c r="G111" s="22">
        <v>1</v>
      </c>
      <c r="H111" s="22">
        <v>4</v>
      </c>
      <c r="I111" s="23">
        <v>1</v>
      </c>
      <c r="J111" s="24">
        <v>0</v>
      </c>
      <c r="K111" s="25">
        <v>0</v>
      </c>
      <c r="L111" s="26">
        <v>0</v>
      </c>
      <c r="M111" s="28" t="s">
        <v>1892</v>
      </c>
      <c r="N111" s="28"/>
    </row>
    <row r="112" spans="1:14" x14ac:dyDescent="0.3">
      <c r="A112" s="7" t="s">
        <v>68</v>
      </c>
      <c r="B112" s="7" t="s">
        <v>934</v>
      </c>
      <c r="C112" s="7" t="s">
        <v>554</v>
      </c>
      <c r="D112" s="7" t="s">
        <v>706</v>
      </c>
      <c r="E112" s="7" t="s">
        <v>71</v>
      </c>
      <c r="F112" s="7" t="s">
        <v>935</v>
      </c>
      <c r="G112" s="22">
        <v>1</v>
      </c>
      <c r="H112" s="22">
        <v>1</v>
      </c>
      <c r="I112" s="23">
        <v>0</v>
      </c>
      <c r="J112" s="24">
        <v>0</v>
      </c>
      <c r="K112" s="25">
        <v>1</v>
      </c>
      <c r="L112" s="26">
        <v>0</v>
      </c>
      <c r="M112" s="28" t="s">
        <v>1891</v>
      </c>
      <c r="N112" s="28"/>
    </row>
    <row r="113" spans="1:14" x14ac:dyDescent="0.3">
      <c r="A113" s="7" t="s">
        <v>336</v>
      </c>
      <c r="B113" s="7" t="s">
        <v>764</v>
      </c>
      <c r="C113" s="7" t="s">
        <v>936</v>
      </c>
      <c r="D113" s="7" t="s">
        <v>538</v>
      </c>
      <c r="E113" s="7" t="s">
        <v>107</v>
      </c>
      <c r="F113" s="7" t="s">
        <v>937</v>
      </c>
      <c r="G113" s="22">
        <v>1</v>
      </c>
      <c r="H113" s="22">
        <v>1</v>
      </c>
      <c r="I113" s="23">
        <v>0</v>
      </c>
      <c r="J113" s="24">
        <v>0</v>
      </c>
      <c r="K113" s="25">
        <v>1</v>
      </c>
      <c r="L113" s="26">
        <v>0</v>
      </c>
      <c r="M113" s="28" t="s">
        <v>1891</v>
      </c>
      <c r="N113" s="28"/>
    </row>
    <row r="114" spans="1:14" x14ac:dyDescent="0.3">
      <c r="A114" s="7" t="s">
        <v>938</v>
      </c>
      <c r="B114" s="7" t="s">
        <v>939</v>
      </c>
      <c r="C114" s="7" t="s">
        <v>940</v>
      </c>
      <c r="D114" s="7" t="s">
        <v>506</v>
      </c>
      <c r="E114" s="7" t="s">
        <v>107</v>
      </c>
      <c r="F114" s="7" t="s">
        <v>941</v>
      </c>
      <c r="G114" s="22">
        <v>1</v>
      </c>
      <c r="H114" s="22">
        <v>1</v>
      </c>
      <c r="I114" s="23">
        <v>0</v>
      </c>
      <c r="J114" s="24">
        <v>1</v>
      </c>
      <c r="K114" s="25">
        <v>0</v>
      </c>
      <c r="L114" s="26">
        <v>0</v>
      </c>
      <c r="M114" s="28" t="s">
        <v>1892</v>
      </c>
      <c r="N114" s="28"/>
    </row>
    <row r="115" spans="1:14" x14ac:dyDescent="0.3">
      <c r="A115" s="7" t="s">
        <v>942</v>
      </c>
      <c r="B115" s="7" t="s">
        <v>943</v>
      </c>
      <c r="C115" s="7" t="s">
        <v>944</v>
      </c>
      <c r="D115" s="7" t="s">
        <v>741</v>
      </c>
      <c r="E115" s="7" t="s">
        <v>66</v>
      </c>
      <c r="F115" s="7" t="s">
        <v>945</v>
      </c>
      <c r="G115" s="22">
        <v>1</v>
      </c>
      <c r="H115" s="22">
        <v>1</v>
      </c>
      <c r="I115" s="23">
        <v>0</v>
      </c>
      <c r="J115" s="24">
        <v>1</v>
      </c>
      <c r="K115" s="25">
        <v>0</v>
      </c>
      <c r="L115" s="26">
        <v>0</v>
      </c>
      <c r="M115" s="28" t="s">
        <v>1893</v>
      </c>
      <c r="N115" s="28"/>
    </row>
    <row r="116" spans="1:14" x14ac:dyDescent="0.3">
      <c r="A116" s="7" t="s">
        <v>175</v>
      </c>
      <c r="B116" s="7" t="s">
        <v>946</v>
      </c>
      <c r="C116" s="7" t="s">
        <v>554</v>
      </c>
      <c r="D116" s="7" t="s">
        <v>658</v>
      </c>
      <c r="E116" s="7" t="s">
        <v>178</v>
      </c>
      <c r="F116" s="7" t="s">
        <v>947</v>
      </c>
      <c r="G116" s="22">
        <v>1</v>
      </c>
      <c r="H116" s="22">
        <v>2</v>
      </c>
      <c r="I116" s="23">
        <v>0</v>
      </c>
      <c r="J116" s="24">
        <v>0</v>
      </c>
      <c r="K116" s="25">
        <v>1</v>
      </c>
      <c r="L116" s="26">
        <v>0</v>
      </c>
      <c r="M116" s="28" t="s">
        <v>1891</v>
      </c>
      <c r="N116" s="28"/>
    </row>
    <row r="117" spans="1:14" x14ac:dyDescent="0.3">
      <c r="A117" s="7" t="s">
        <v>99</v>
      </c>
      <c r="B117" s="7" t="s">
        <v>948</v>
      </c>
      <c r="C117" s="7" t="s">
        <v>949</v>
      </c>
      <c r="D117" s="7" t="s">
        <v>706</v>
      </c>
      <c r="E117" s="7" t="s">
        <v>101</v>
      </c>
      <c r="F117" s="7" t="s">
        <v>950</v>
      </c>
      <c r="G117" s="22">
        <v>1</v>
      </c>
      <c r="H117" s="22">
        <v>1</v>
      </c>
      <c r="I117" s="23">
        <v>0</v>
      </c>
      <c r="J117" s="24">
        <v>0</v>
      </c>
      <c r="K117" s="25">
        <v>1</v>
      </c>
      <c r="L117" s="26">
        <v>0</v>
      </c>
      <c r="M117" s="28" t="s">
        <v>1891</v>
      </c>
      <c r="N117" s="28"/>
    </row>
    <row r="118" spans="1:14" x14ac:dyDescent="0.3">
      <c r="A118" s="7" t="s">
        <v>245</v>
      </c>
      <c r="B118" s="7" t="s">
        <v>951</v>
      </c>
      <c r="C118" s="7" t="s">
        <v>952</v>
      </c>
      <c r="D118" s="7" t="s">
        <v>953</v>
      </c>
      <c r="E118" s="7" t="s">
        <v>247</v>
      </c>
      <c r="F118" s="7" t="s">
        <v>954</v>
      </c>
      <c r="G118" s="22">
        <v>1</v>
      </c>
      <c r="H118" s="22">
        <v>1</v>
      </c>
      <c r="I118" s="23">
        <v>0</v>
      </c>
      <c r="J118" s="24">
        <v>0</v>
      </c>
      <c r="K118" s="25">
        <v>1</v>
      </c>
      <c r="L118" s="26">
        <v>0</v>
      </c>
      <c r="M118" s="28" t="s">
        <v>1891</v>
      </c>
      <c r="N118" s="28"/>
    </row>
    <row r="119" spans="1:14" x14ac:dyDescent="0.3">
      <c r="A119" s="7" t="s">
        <v>955</v>
      </c>
      <c r="B119" s="7" t="s">
        <v>956</v>
      </c>
      <c r="C119" s="7" t="s">
        <v>654</v>
      </c>
      <c r="D119" s="7" t="s">
        <v>506</v>
      </c>
      <c r="E119" s="7" t="s">
        <v>285</v>
      </c>
      <c r="F119" s="7" t="s">
        <v>957</v>
      </c>
      <c r="G119" s="22">
        <v>1</v>
      </c>
      <c r="H119" s="22">
        <v>1</v>
      </c>
      <c r="I119" s="23">
        <v>1</v>
      </c>
      <c r="J119" s="24">
        <v>0</v>
      </c>
      <c r="K119" s="25">
        <v>0</v>
      </c>
      <c r="L119" s="26">
        <v>0</v>
      </c>
      <c r="M119" s="28" t="s">
        <v>1892</v>
      </c>
      <c r="N119" s="28"/>
    </row>
    <row r="120" spans="1:14" x14ac:dyDescent="0.3">
      <c r="A120" s="7" t="s">
        <v>197</v>
      </c>
      <c r="B120" s="7" t="s">
        <v>958</v>
      </c>
      <c r="C120" s="7" t="s">
        <v>681</v>
      </c>
      <c r="D120" s="7" t="s">
        <v>953</v>
      </c>
      <c r="E120" s="7" t="s">
        <v>144</v>
      </c>
      <c r="F120" s="7" t="s">
        <v>959</v>
      </c>
      <c r="G120" s="22">
        <v>1</v>
      </c>
      <c r="H120" s="22">
        <v>1</v>
      </c>
      <c r="I120" s="23">
        <v>0</v>
      </c>
      <c r="J120" s="24">
        <v>0</v>
      </c>
      <c r="K120" s="25">
        <v>1</v>
      </c>
      <c r="L120" s="26">
        <v>0</v>
      </c>
      <c r="M120" s="28" t="s">
        <v>1891</v>
      </c>
      <c r="N120" s="28"/>
    </row>
    <row r="121" spans="1:14" x14ac:dyDescent="0.3">
      <c r="A121" s="7" t="s">
        <v>960</v>
      </c>
      <c r="B121" s="7" t="s">
        <v>961</v>
      </c>
      <c r="C121" s="7" t="s">
        <v>740</v>
      </c>
      <c r="D121" s="7" t="s">
        <v>741</v>
      </c>
      <c r="E121" s="7" t="s">
        <v>66</v>
      </c>
      <c r="F121" s="7" t="s">
        <v>962</v>
      </c>
      <c r="G121" s="22">
        <v>1</v>
      </c>
      <c r="H121" s="22">
        <v>1</v>
      </c>
      <c r="I121" s="23">
        <v>0</v>
      </c>
      <c r="J121" s="24">
        <v>1</v>
      </c>
      <c r="K121" s="25">
        <v>0</v>
      </c>
      <c r="L121" s="26">
        <v>0</v>
      </c>
      <c r="M121" s="28" t="s">
        <v>1892</v>
      </c>
      <c r="N121" s="28"/>
    </row>
    <row r="122" spans="1:14" x14ac:dyDescent="0.3">
      <c r="A122" s="7" t="s">
        <v>963</v>
      </c>
      <c r="B122" s="7" t="s">
        <v>964</v>
      </c>
      <c r="C122" s="7" t="s">
        <v>965</v>
      </c>
      <c r="D122" s="7" t="s">
        <v>594</v>
      </c>
      <c r="E122" s="7" t="s">
        <v>966</v>
      </c>
      <c r="F122" s="7" t="s">
        <v>967</v>
      </c>
      <c r="G122" s="22">
        <v>1</v>
      </c>
      <c r="H122" s="22">
        <v>15</v>
      </c>
      <c r="I122" s="23">
        <v>0</v>
      </c>
      <c r="J122" s="24">
        <v>1</v>
      </c>
      <c r="K122" s="25">
        <v>0</v>
      </c>
      <c r="L122" s="26">
        <v>0</v>
      </c>
      <c r="M122" s="28" t="s">
        <v>1892</v>
      </c>
      <c r="N122" s="28"/>
    </row>
    <row r="123" spans="1:14" x14ac:dyDescent="0.3">
      <c r="A123" s="7" t="s">
        <v>968</v>
      </c>
      <c r="B123" s="7" t="s">
        <v>969</v>
      </c>
      <c r="C123" s="7" t="s">
        <v>554</v>
      </c>
      <c r="D123" s="7" t="s">
        <v>594</v>
      </c>
      <c r="E123" s="7" t="s">
        <v>970</v>
      </c>
      <c r="F123" s="7" t="s">
        <v>971</v>
      </c>
      <c r="G123" s="22">
        <v>1</v>
      </c>
      <c r="H123" s="22">
        <v>40</v>
      </c>
      <c r="I123" s="23">
        <v>0</v>
      </c>
      <c r="J123" s="24">
        <v>1</v>
      </c>
      <c r="K123" s="25">
        <v>0</v>
      </c>
      <c r="L123" s="26">
        <v>0</v>
      </c>
      <c r="M123" s="28" t="s">
        <v>1892</v>
      </c>
      <c r="N123" s="28"/>
    </row>
    <row r="124" spans="1:14" x14ac:dyDescent="0.3">
      <c r="A124" s="7" t="s">
        <v>972</v>
      </c>
      <c r="B124" s="7" t="s">
        <v>973</v>
      </c>
      <c r="C124" s="7" t="s">
        <v>554</v>
      </c>
      <c r="D124" s="7" t="s">
        <v>974</v>
      </c>
      <c r="E124" s="7" t="s">
        <v>262</v>
      </c>
      <c r="F124" s="7" t="s">
        <v>975</v>
      </c>
      <c r="G124" s="22">
        <v>1</v>
      </c>
      <c r="H124" s="22">
        <v>1</v>
      </c>
      <c r="I124" s="23">
        <v>0</v>
      </c>
      <c r="J124" s="24">
        <v>1</v>
      </c>
      <c r="K124" s="25">
        <v>0</v>
      </c>
      <c r="L124" s="26">
        <v>0</v>
      </c>
      <c r="M124" s="28" t="s">
        <v>1892</v>
      </c>
      <c r="N124" s="28"/>
    </row>
    <row r="125" spans="1:14" x14ac:dyDescent="0.3">
      <c r="A125" s="7" t="s">
        <v>405</v>
      </c>
      <c r="B125" s="7" t="s">
        <v>976</v>
      </c>
      <c r="C125" s="7" t="s">
        <v>977</v>
      </c>
      <c r="D125" s="7" t="s">
        <v>594</v>
      </c>
      <c r="E125" s="7" t="s">
        <v>393</v>
      </c>
      <c r="F125" s="7" t="s">
        <v>978</v>
      </c>
      <c r="G125" s="22">
        <v>1</v>
      </c>
      <c r="H125" s="22">
        <v>1</v>
      </c>
      <c r="I125" s="23">
        <v>0</v>
      </c>
      <c r="J125" s="24">
        <v>0</v>
      </c>
      <c r="K125" s="25">
        <v>0</v>
      </c>
      <c r="L125" s="26">
        <v>1</v>
      </c>
      <c r="M125" s="28" t="s">
        <v>1891</v>
      </c>
      <c r="N125" s="28"/>
    </row>
    <row r="126" spans="1:14" x14ac:dyDescent="0.3">
      <c r="A126" s="7" t="s">
        <v>84</v>
      </c>
      <c r="B126" s="7" t="s">
        <v>979</v>
      </c>
      <c r="C126" s="7" t="s">
        <v>980</v>
      </c>
      <c r="D126" s="7" t="s">
        <v>981</v>
      </c>
      <c r="E126" s="7" t="s">
        <v>87</v>
      </c>
      <c r="F126" s="7" t="s">
        <v>982</v>
      </c>
      <c r="G126" s="22">
        <v>1</v>
      </c>
      <c r="H126" s="22">
        <v>1</v>
      </c>
      <c r="I126" s="23">
        <v>0</v>
      </c>
      <c r="J126" s="24">
        <v>0</v>
      </c>
      <c r="K126" s="25">
        <v>1</v>
      </c>
      <c r="L126" s="26">
        <v>0</v>
      </c>
      <c r="M126" s="28" t="s">
        <v>1891</v>
      </c>
      <c r="N126" s="28"/>
    </row>
    <row r="127" spans="1:14" x14ac:dyDescent="0.3">
      <c r="A127" s="7" t="s">
        <v>983</v>
      </c>
      <c r="B127" s="7" t="s">
        <v>984</v>
      </c>
      <c r="C127" s="7" t="s">
        <v>554</v>
      </c>
      <c r="D127" s="7" t="s">
        <v>506</v>
      </c>
      <c r="E127" s="7" t="s">
        <v>71</v>
      </c>
      <c r="F127" s="7" t="s">
        <v>985</v>
      </c>
      <c r="G127" s="22">
        <v>1</v>
      </c>
      <c r="H127" s="22">
        <v>1</v>
      </c>
      <c r="I127" s="23">
        <v>0</v>
      </c>
      <c r="J127" s="24">
        <v>1</v>
      </c>
      <c r="K127" s="25">
        <v>0</v>
      </c>
      <c r="L127" s="26">
        <v>0</v>
      </c>
      <c r="M127" s="28" t="s">
        <v>1893</v>
      </c>
      <c r="N127" s="28"/>
    </row>
    <row r="128" spans="1:14" x14ac:dyDescent="0.3">
      <c r="A128" s="7" t="s">
        <v>986</v>
      </c>
      <c r="B128" s="7" t="s">
        <v>987</v>
      </c>
      <c r="C128" s="7" t="s">
        <v>554</v>
      </c>
      <c r="D128" s="7" t="s">
        <v>682</v>
      </c>
      <c r="E128" s="7" t="s">
        <v>262</v>
      </c>
      <c r="F128" s="7" t="s">
        <v>988</v>
      </c>
      <c r="G128" s="22">
        <v>1</v>
      </c>
      <c r="H128" s="22">
        <v>1</v>
      </c>
      <c r="I128" s="23">
        <v>0</v>
      </c>
      <c r="J128" s="24">
        <v>1</v>
      </c>
      <c r="K128" s="25">
        <v>0</v>
      </c>
      <c r="L128" s="26">
        <v>0</v>
      </c>
      <c r="M128" s="28" t="s">
        <v>1893</v>
      </c>
      <c r="N128" s="28"/>
    </row>
    <row r="129" spans="1:14" x14ac:dyDescent="0.3">
      <c r="A129" s="7" t="s">
        <v>989</v>
      </c>
      <c r="B129" s="7" t="s">
        <v>990</v>
      </c>
      <c r="C129" s="7" t="s">
        <v>991</v>
      </c>
      <c r="D129" s="7" t="s">
        <v>594</v>
      </c>
      <c r="E129" s="7" t="s">
        <v>107</v>
      </c>
      <c r="F129" s="7" t="s">
        <v>992</v>
      </c>
      <c r="G129" s="22">
        <v>1</v>
      </c>
      <c r="H129" s="22">
        <v>1</v>
      </c>
      <c r="I129" s="23">
        <v>1</v>
      </c>
      <c r="J129" s="24">
        <v>0</v>
      </c>
      <c r="K129" s="25">
        <v>0</v>
      </c>
      <c r="L129" s="26">
        <v>0</v>
      </c>
      <c r="M129" s="28" t="s">
        <v>1890</v>
      </c>
      <c r="N129" s="28"/>
    </row>
    <row r="130" spans="1:14" x14ac:dyDescent="0.3">
      <c r="A130" s="7" t="s">
        <v>993</v>
      </c>
      <c r="B130" s="7" t="s">
        <v>994</v>
      </c>
      <c r="C130" s="7" t="s">
        <v>995</v>
      </c>
      <c r="D130" s="7" t="s">
        <v>887</v>
      </c>
      <c r="E130" s="7" t="s">
        <v>107</v>
      </c>
      <c r="F130" s="7" t="s">
        <v>996</v>
      </c>
      <c r="G130" s="22">
        <v>1</v>
      </c>
      <c r="H130" s="22">
        <v>1</v>
      </c>
      <c r="I130" s="23">
        <v>1</v>
      </c>
      <c r="J130" s="24">
        <v>0</v>
      </c>
      <c r="K130" s="25">
        <v>0</v>
      </c>
      <c r="L130" s="26">
        <v>0</v>
      </c>
      <c r="M130" s="28" t="s">
        <v>1892</v>
      </c>
      <c r="N130" s="28"/>
    </row>
    <row r="131" spans="1:14" x14ac:dyDescent="0.3">
      <c r="A131" s="7" t="s">
        <v>997</v>
      </c>
      <c r="B131" s="7" t="s">
        <v>998</v>
      </c>
      <c r="C131" s="7" t="s">
        <v>999</v>
      </c>
      <c r="D131" s="7" t="s">
        <v>1000</v>
      </c>
      <c r="E131" s="7" t="s">
        <v>220</v>
      </c>
      <c r="F131" s="7" t="s">
        <v>1001</v>
      </c>
      <c r="G131" s="22">
        <v>1</v>
      </c>
      <c r="H131" s="22">
        <v>2</v>
      </c>
      <c r="I131" s="23">
        <v>0</v>
      </c>
      <c r="J131" s="24">
        <v>1</v>
      </c>
      <c r="K131" s="25">
        <v>0</v>
      </c>
      <c r="L131" s="26">
        <v>0</v>
      </c>
      <c r="M131" s="28" t="s">
        <v>1893</v>
      </c>
      <c r="N131" s="28"/>
    </row>
    <row r="132" spans="1:14" x14ac:dyDescent="0.3">
      <c r="A132" s="7" t="s">
        <v>1002</v>
      </c>
      <c r="B132" s="7" t="s">
        <v>1003</v>
      </c>
      <c r="C132" s="7" t="s">
        <v>1004</v>
      </c>
      <c r="D132" s="7" t="s">
        <v>1005</v>
      </c>
      <c r="E132" s="7" t="s">
        <v>107</v>
      </c>
      <c r="F132" s="7" t="s">
        <v>1006</v>
      </c>
      <c r="G132" s="22">
        <v>1</v>
      </c>
      <c r="H132" s="22">
        <v>4</v>
      </c>
      <c r="I132" s="23">
        <v>0</v>
      </c>
      <c r="J132" s="24">
        <v>1</v>
      </c>
      <c r="K132" s="25">
        <v>0</v>
      </c>
      <c r="L132" s="26">
        <v>0</v>
      </c>
      <c r="M132" s="28" t="s">
        <v>1893</v>
      </c>
      <c r="N132" s="28"/>
    </row>
    <row r="133" spans="1:14" x14ac:dyDescent="0.3">
      <c r="A133" s="7" t="s">
        <v>1007</v>
      </c>
      <c r="B133" s="7" t="s">
        <v>1008</v>
      </c>
      <c r="C133" s="7" t="s">
        <v>1009</v>
      </c>
      <c r="D133" s="7" t="s">
        <v>606</v>
      </c>
      <c r="E133" s="7" t="s">
        <v>66</v>
      </c>
      <c r="F133" s="7" t="s">
        <v>1010</v>
      </c>
      <c r="G133" s="22">
        <v>1</v>
      </c>
      <c r="H133" s="22">
        <v>1</v>
      </c>
      <c r="I133" s="23">
        <v>1</v>
      </c>
      <c r="J133" s="24">
        <v>0</v>
      </c>
      <c r="K133" s="25">
        <v>0</v>
      </c>
      <c r="L133" s="26">
        <v>0</v>
      </c>
      <c r="M133" s="28" t="s">
        <v>1893</v>
      </c>
      <c r="N133" s="28"/>
    </row>
    <row r="134" spans="1:14" x14ac:dyDescent="0.3">
      <c r="A134" s="7" t="s">
        <v>73</v>
      </c>
      <c r="B134" s="7" t="s">
        <v>1011</v>
      </c>
      <c r="C134" s="7" t="s">
        <v>1012</v>
      </c>
      <c r="D134" s="7" t="s">
        <v>1013</v>
      </c>
      <c r="E134" s="7" t="s">
        <v>66</v>
      </c>
      <c r="F134" s="7" t="s">
        <v>1014</v>
      </c>
      <c r="G134" s="22">
        <v>1</v>
      </c>
      <c r="H134" s="22">
        <v>1</v>
      </c>
      <c r="I134" s="23">
        <v>0</v>
      </c>
      <c r="J134" s="24">
        <v>0</v>
      </c>
      <c r="K134" s="25">
        <v>1</v>
      </c>
      <c r="L134" s="26">
        <v>0</v>
      </c>
      <c r="M134" s="28" t="s">
        <v>1891</v>
      </c>
      <c r="N134" s="28"/>
    </row>
    <row r="135" spans="1:14" x14ac:dyDescent="0.3">
      <c r="A135" s="7" t="s">
        <v>434</v>
      </c>
      <c r="B135" s="7" t="s">
        <v>1015</v>
      </c>
      <c r="C135" s="7" t="s">
        <v>1016</v>
      </c>
      <c r="D135" s="7" t="s">
        <v>612</v>
      </c>
      <c r="E135" s="7" t="s">
        <v>107</v>
      </c>
      <c r="F135" s="7" t="s">
        <v>1017</v>
      </c>
      <c r="G135" s="22">
        <v>1</v>
      </c>
      <c r="H135" s="22">
        <v>1</v>
      </c>
      <c r="I135" s="23">
        <v>0</v>
      </c>
      <c r="J135" s="24">
        <v>0</v>
      </c>
      <c r="K135" s="25">
        <v>0</v>
      </c>
      <c r="L135" s="26">
        <v>1</v>
      </c>
      <c r="M135" s="28" t="s">
        <v>1891</v>
      </c>
      <c r="N135" s="28"/>
    </row>
    <row r="136" spans="1:14" x14ac:dyDescent="0.3">
      <c r="A136" s="7" t="s">
        <v>1018</v>
      </c>
      <c r="B136" s="7" t="s">
        <v>1019</v>
      </c>
      <c r="C136" s="7" t="s">
        <v>815</v>
      </c>
      <c r="D136" s="7" t="s">
        <v>606</v>
      </c>
      <c r="E136" s="7" t="s">
        <v>66</v>
      </c>
      <c r="F136" s="7" t="s">
        <v>1020</v>
      </c>
      <c r="G136" s="22">
        <v>1</v>
      </c>
      <c r="H136" s="22">
        <v>1</v>
      </c>
      <c r="I136" s="23">
        <v>0</v>
      </c>
      <c r="J136" s="24">
        <v>1</v>
      </c>
      <c r="K136" s="25">
        <v>0</v>
      </c>
      <c r="L136" s="26">
        <v>0</v>
      </c>
      <c r="M136" s="28" t="s">
        <v>1893</v>
      </c>
      <c r="N136" s="28"/>
    </row>
    <row r="137" spans="1:14" x14ac:dyDescent="0.3">
      <c r="A137" s="7" t="s">
        <v>184</v>
      </c>
      <c r="B137" s="7" t="s">
        <v>1021</v>
      </c>
      <c r="C137" s="7" t="s">
        <v>1022</v>
      </c>
      <c r="D137" s="7" t="s">
        <v>706</v>
      </c>
      <c r="E137" s="7" t="s">
        <v>107</v>
      </c>
      <c r="F137" s="7" t="s">
        <v>1023</v>
      </c>
      <c r="G137" s="22">
        <v>1</v>
      </c>
      <c r="H137" s="22">
        <v>1</v>
      </c>
      <c r="I137" s="23">
        <v>0</v>
      </c>
      <c r="J137" s="24">
        <v>0</v>
      </c>
      <c r="K137" s="25">
        <v>1</v>
      </c>
      <c r="L137" s="26">
        <v>0</v>
      </c>
      <c r="M137" s="28" t="s">
        <v>1891</v>
      </c>
      <c r="N137" s="28"/>
    </row>
    <row r="138" spans="1:14" x14ac:dyDescent="0.3">
      <c r="A138" s="7" t="s">
        <v>110</v>
      </c>
      <c r="B138" s="7" t="s">
        <v>1024</v>
      </c>
      <c r="C138" s="7" t="s">
        <v>1025</v>
      </c>
      <c r="D138" s="7" t="s">
        <v>594</v>
      </c>
      <c r="E138" s="7" t="s">
        <v>113</v>
      </c>
      <c r="F138" s="7" t="s">
        <v>1026</v>
      </c>
      <c r="G138" s="22">
        <v>1</v>
      </c>
      <c r="H138" s="22">
        <v>2</v>
      </c>
      <c r="I138" s="23">
        <v>0</v>
      </c>
      <c r="J138" s="24">
        <v>0</v>
      </c>
      <c r="K138" s="25">
        <v>1</v>
      </c>
      <c r="L138" s="26">
        <v>0</v>
      </c>
      <c r="M138" s="28" t="s">
        <v>1891</v>
      </c>
      <c r="N138" s="28"/>
    </row>
    <row r="139" spans="1:14" x14ac:dyDescent="0.3">
      <c r="A139" s="7" t="s">
        <v>1027</v>
      </c>
      <c r="B139" s="7" t="s">
        <v>1028</v>
      </c>
      <c r="C139" s="7" t="s">
        <v>554</v>
      </c>
      <c r="D139" s="7" t="s">
        <v>1029</v>
      </c>
      <c r="E139" s="7" t="s">
        <v>94</v>
      </c>
      <c r="F139" s="7" t="s">
        <v>1030</v>
      </c>
      <c r="G139" s="22">
        <v>1</v>
      </c>
      <c r="H139" s="22">
        <v>1</v>
      </c>
      <c r="I139" s="23">
        <v>0</v>
      </c>
      <c r="J139" s="24">
        <v>1</v>
      </c>
      <c r="K139" s="25">
        <v>0</v>
      </c>
      <c r="L139" s="26">
        <v>0</v>
      </c>
      <c r="M139" s="28" t="s">
        <v>1893</v>
      </c>
      <c r="N139" s="28"/>
    </row>
    <row r="140" spans="1:14" x14ac:dyDescent="0.3">
      <c r="A140" s="7" t="s">
        <v>1031</v>
      </c>
      <c r="B140" s="7" t="s">
        <v>1032</v>
      </c>
      <c r="C140" s="7" t="s">
        <v>1033</v>
      </c>
      <c r="D140" s="7" t="s">
        <v>677</v>
      </c>
      <c r="E140" s="7" t="s">
        <v>1034</v>
      </c>
      <c r="F140" s="7" t="s">
        <v>1035</v>
      </c>
      <c r="G140" s="22">
        <v>1</v>
      </c>
      <c r="H140" s="22">
        <v>2</v>
      </c>
      <c r="I140" s="23">
        <v>0</v>
      </c>
      <c r="J140" s="24">
        <v>1</v>
      </c>
      <c r="K140" s="25">
        <v>0</v>
      </c>
      <c r="L140" s="26">
        <v>0</v>
      </c>
      <c r="M140" s="28" t="s">
        <v>1893</v>
      </c>
      <c r="N140" s="28"/>
    </row>
    <row r="141" spans="1:14" x14ac:dyDescent="0.3">
      <c r="A141" s="7" t="s">
        <v>1036</v>
      </c>
      <c r="B141" s="7" t="s">
        <v>1037</v>
      </c>
      <c r="C141" s="7" t="s">
        <v>1038</v>
      </c>
      <c r="D141" s="7" t="s">
        <v>538</v>
      </c>
      <c r="E141" s="7" t="s">
        <v>144</v>
      </c>
      <c r="F141" s="7" t="s">
        <v>1039</v>
      </c>
      <c r="G141" s="22">
        <v>1</v>
      </c>
      <c r="H141" s="22">
        <v>1</v>
      </c>
      <c r="I141" s="23">
        <v>0</v>
      </c>
      <c r="J141" s="24">
        <v>1</v>
      </c>
      <c r="K141" s="25">
        <v>0</v>
      </c>
      <c r="L141" s="26">
        <v>0</v>
      </c>
      <c r="M141" s="28" t="s">
        <v>1893</v>
      </c>
      <c r="N141" s="28"/>
    </row>
    <row r="142" spans="1:14" x14ac:dyDescent="0.3">
      <c r="A142" s="7" t="s">
        <v>77</v>
      </c>
      <c r="B142" s="7" t="s">
        <v>1040</v>
      </c>
      <c r="C142" s="7" t="s">
        <v>1041</v>
      </c>
      <c r="D142" s="7" t="s">
        <v>850</v>
      </c>
      <c r="E142" s="7" t="s">
        <v>80</v>
      </c>
      <c r="F142" s="7" t="s">
        <v>1042</v>
      </c>
      <c r="G142" s="22">
        <v>1</v>
      </c>
      <c r="H142" s="22">
        <v>1</v>
      </c>
      <c r="I142" s="23">
        <v>0</v>
      </c>
      <c r="J142" s="24">
        <v>0</v>
      </c>
      <c r="K142" s="25">
        <v>1</v>
      </c>
      <c r="L142" s="26">
        <v>0</v>
      </c>
      <c r="M142" s="28" t="s">
        <v>1891</v>
      </c>
      <c r="N142" s="28"/>
    </row>
    <row r="143" spans="1:14" x14ac:dyDescent="0.3">
      <c r="A143" s="7" t="s">
        <v>1043</v>
      </c>
      <c r="B143" s="7" t="s">
        <v>1044</v>
      </c>
      <c r="C143" s="7" t="s">
        <v>1045</v>
      </c>
      <c r="D143" s="7" t="s">
        <v>594</v>
      </c>
      <c r="E143" s="7" t="s">
        <v>107</v>
      </c>
      <c r="F143" s="7" t="s">
        <v>1046</v>
      </c>
      <c r="G143" s="22">
        <v>1</v>
      </c>
      <c r="H143" s="22">
        <v>1</v>
      </c>
      <c r="I143" s="23">
        <v>1</v>
      </c>
      <c r="J143" s="24">
        <v>0</v>
      </c>
      <c r="K143" s="25">
        <v>0</v>
      </c>
      <c r="L143" s="26">
        <v>0</v>
      </c>
      <c r="M143" s="28" t="s">
        <v>1890</v>
      </c>
      <c r="N143" s="28"/>
    </row>
    <row r="144" spans="1:14" x14ac:dyDescent="0.3">
      <c r="A144" s="7" t="s">
        <v>1047</v>
      </c>
      <c r="B144" s="7" t="s">
        <v>1048</v>
      </c>
      <c r="C144" s="7" t="s">
        <v>554</v>
      </c>
      <c r="D144" s="7" t="s">
        <v>506</v>
      </c>
      <c r="E144" s="7" t="s">
        <v>107</v>
      </c>
      <c r="F144" s="7" t="s">
        <v>1049</v>
      </c>
      <c r="G144" s="22">
        <v>1</v>
      </c>
      <c r="H144" s="22">
        <v>1</v>
      </c>
      <c r="I144" s="23">
        <v>0</v>
      </c>
      <c r="J144" s="24">
        <v>1</v>
      </c>
      <c r="K144" s="25">
        <v>0</v>
      </c>
      <c r="L144" s="26">
        <v>0</v>
      </c>
      <c r="M144" s="28" t="s">
        <v>1892</v>
      </c>
      <c r="N144" s="28"/>
    </row>
    <row r="145" spans="1:14" x14ac:dyDescent="0.3">
      <c r="A145" s="7" t="s">
        <v>1050</v>
      </c>
      <c r="B145" s="7" t="s">
        <v>1051</v>
      </c>
      <c r="C145" s="7" t="s">
        <v>554</v>
      </c>
      <c r="D145" s="7" t="s">
        <v>506</v>
      </c>
      <c r="E145" s="7" t="s">
        <v>1052</v>
      </c>
      <c r="F145" s="7" t="s">
        <v>1053</v>
      </c>
      <c r="G145" s="22">
        <v>1</v>
      </c>
      <c r="H145" s="22">
        <v>1</v>
      </c>
      <c r="I145" s="23">
        <v>0</v>
      </c>
      <c r="J145" s="24">
        <v>1</v>
      </c>
      <c r="K145" s="25">
        <v>0</v>
      </c>
      <c r="L145" s="26">
        <v>0</v>
      </c>
      <c r="M145" s="28" t="s">
        <v>1893</v>
      </c>
      <c r="N145" s="28"/>
    </row>
    <row r="146" spans="1:14" x14ac:dyDescent="0.3">
      <c r="A146" s="7" t="s">
        <v>1054</v>
      </c>
      <c r="B146" s="7" t="s">
        <v>1055</v>
      </c>
      <c r="C146" s="7" t="s">
        <v>554</v>
      </c>
      <c r="D146" s="7" t="s">
        <v>572</v>
      </c>
      <c r="E146" s="7" t="s">
        <v>144</v>
      </c>
      <c r="F146" s="7" t="s">
        <v>1056</v>
      </c>
      <c r="G146" s="22">
        <v>1</v>
      </c>
      <c r="H146" s="22">
        <v>4</v>
      </c>
      <c r="I146" s="23">
        <v>1</v>
      </c>
      <c r="J146" s="24">
        <v>0</v>
      </c>
      <c r="K146" s="25">
        <v>0</v>
      </c>
      <c r="L146" s="26">
        <v>0</v>
      </c>
      <c r="M146" s="28" t="s">
        <v>1893</v>
      </c>
      <c r="N146" s="28"/>
    </row>
    <row r="147" spans="1:14" x14ac:dyDescent="0.3">
      <c r="A147" s="7" t="s">
        <v>1057</v>
      </c>
      <c r="B147" s="7" t="s">
        <v>1058</v>
      </c>
      <c r="C147" s="7" t="s">
        <v>1059</v>
      </c>
      <c r="D147" s="7" t="s">
        <v>621</v>
      </c>
      <c r="E147" s="7" t="s">
        <v>1060</v>
      </c>
      <c r="F147" s="7" t="s">
        <v>1061</v>
      </c>
      <c r="G147" s="22">
        <v>1</v>
      </c>
      <c r="H147" s="22">
        <v>2</v>
      </c>
      <c r="I147" s="23">
        <v>0</v>
      </c>
      <c r="J147" s="24">
        <v>1</v>
      </c>
      <c r="K147" s="25">
        <v>0</v>
      </c>
      <c r="L147" s="26">
        <v>0</v>
      </c>
      <c r="M147" s="28" t="s">
        <v>1892</v>
      </c>
      <c r="N147" s="28"/>
    </row>
    <row r="148" spans="1:14" x14ac:dyDescent="0.3">
      <c r="A148" s="7" t="s">
        <v>1062</v>
      </c>
      <c r="B148" s="7" t="s">
        <v>1063</v>
      </c>
      <c r="C148" s="7" t="s">
        <v>1064</v>
      </c>
      <c r="D148" s="7" t="s">
        <v>1065</v>
      </c>
      <c r="E148" s="7" t="s">
        <v>178</v>
      </c>
      <c r="F148" s="7" t="s">
        <v>1066</v>
      </c>
      <c r="G148" s="22">
        <v>1</v>
      </c>
      <c r="H148" s="22">
        <v>1</v>
      </c>
      <c r="I148" s="23">
        <v>0</v>
      </c>
      <c r="J148" s="24">
        <v>1</v>
      </c>
      <c r="K148" s="25">
        <v>0</v>
      </c>
      <c r="L148" s="26">
        <v>0</v>
      </c>
      <c r="M148" s="28" t="s">
        <v>1893</v>
      </c>
      <c r="N148" s="28"/>
    </row>
    <row r="149" spans="1:14" x14ac:dyDescent="0.3">
      <c r="A149" s="7" t="s">
        <v>1067</v>
      </c>
      <c r="B149" s="7" t="s">
        <v>1068</v>
      </c>
      <c r="C149" s="7" t="s">
        <v>1069</v>
      </c>
      <c r="D149" s="7" t="s">
        <v>603</v>
      </c>
      <c r="E149" s="7" t="s">
        <v>362</v>
      </c>
      <c r="F149" s="7" t="s">
        <v>1070</v>
      </c>
      <c r="G149" s="22">
        <v>1</v>
      </c>
      <c r="H149" s="22">
        <v>1</v>
      </c>
      <c r="I149" s="23">
        <v>0</v>
      </c>
      <c r="J149" s="24">
        <v>1</v>
      </c>
      <c r="K149" s="25">
        <v>0</v>
      </c>
      <c r="L149" s="26">
        <v>0</v>
      </c>
      <c r="M149" s="28" t="s">
        <v>1892</v>
      </c>
      <c r="N149" s="28"/>
    </row>
    <row r="150" spans="1:14" x14ac:dyDescent="0.3">
      <c r="A150" s="7" t="s">
        <v>330</v>
      </c>
      <c r="B150" s="7" t="s">
        <v>1071</v>
      </c>
      <c r="C150" s="7" t="s">
        <v>554</v>
      </c>
      <c r="D150" s="7" t="s">
        <v>1072</v>
      </c>
      <c r="E150" s="7" t="s">
        <v>178</v>
      </c>
      <c r="F150" s="7" t="s">
        <v>1073</v>
      </c>
      <c r="G150" s="22">
        <v>1</v>
      </c>
      <c r="H150" s="22">
        <v>1</v>
      </c>
      <c r="I150" s="23">
        <v>0</v>
      </c>
      <c r="J150" s="24">
        <v>0</v>
      </c>
      <c r="K150" s="25">
        <v>1</v>
      </c>
      <c r="L150" s="26">
        <v>0</v>
      </c>
      <c r="M150" s="28" t="s">
        <v>1891</v>
      </c>
      <c r="N150" s="28"/>
    </row>
    <row r="151" spans="1:14" x14ac:dyDescent="0.3">
      <c r="A151" s="7" t="s">
        <v>1074</v>
      </c>
      <c r="B151" s="7" t="s">
        <v>1075</v>
      </c>
      <c r="C151" s="7" t="s">
        <v>1076</v>
      </c>
      <c r="D151" s="7" t="s">
        <v>1077</v>
      </c>
      <c r="E151" s="7" t="s">
        <v>107</v>
      </c>
      <c r="F151" s="7" t="s">
        <v>1078</v>
      </c>
      <c r="G151" s="22">
        <v>1</v>
      </c>
      <c r="H151" s="22">
        <v>1</v>
      </c>
      <c r="I151" s="23">
        <v>0</v>
      </c>
      <c r="J151" s="24">
        <v>1</v>
      </c>
      <c r="K151" s="25">
        <v>0</v>
      </c>
      <c r="L151" s="26">
        <v>0</v>
      </c>
      <c r="M151" s="28" t="s">
        <v>1893</v>
      </c>
      <c r="N151" s="28"/>
    </row>
    <row r="152" spans="1:14" x14ac:dyDescent="0.3">
      <c r="A152" s="7" t="s">
        <v>1079</v>
      </c>
      <c r="B152" s="7" t="s">
        <v>1080</v>
      </c>
      <c r="C152" s="7" t="s">
        <v>1081</v>
      </c>
      <c r="D152" s="7" t="s">
        <v>1082</v>
      </c>
      <c r="E152" s="7" t="s">
        <v>196</v>
      </c>
      <c r="F152" s="7" t="s">
        <v>1083</v>
      </c>
      <c r="G152" s="22">
        <v>1</v>
      </c>
      <c r="H152" s="22">
        <v>1</v>
      </c>
      <c r="I152" s="23">
        <v>0</v>
      </c>
      <c r="J152" s="24">
        <v>1</v>
      </c>
      <c r="K152" s="25">
        <v>0</v>
      </c>
      <c r="L152" s="26">
        <v>0</v>
      </c>
      <c r="M152" s="28" t="s">
        <v>1892</v>
      </c>
      <c r="N152" s="28"/>
    </row>
    <row r="153" spans="1:14" x14ac:dyDescent="0.3">
      <c r="A153" s="7" t="s">
        <v>145</v>
      </c>
      <c r="B153" s="7" t="s">
        <v>1084</v>
      </c>
      <c r="C153" s="7" t="s">
        <v>1085</v>
      </c>
      <c r="D153" s="7" t="s">
        <v>1086</v>
      </c>
      <c r="E153" s="7" t="s">
        <v>147</v>
      </c>
      <c r="F153" s="7" t="s">
        <v>1087</v>
      </c>
      <c r="G153" s="22">
        <v>1</v>
      </c>
      <c r="H153" s="22">
        <v>1</v>
      </c>
      <c r="I153" s="23">
        <v>0</v>
      </c>
      <c r="J153" s="24">
        <v>0</v>
      </c>
      <c r="K153" s="25">
        <v>1</v>
      </c>
      <c r="L153" s="26">
        <v>0</v>
      </c>
      <c r="M153" s="28" t="s">
        <v>1891</v>
      </c>
      <c r="N153" s="28"/>
    </row>
    <row r="154" spans="1:14" x14ac:dyDescent="0.3">
      <c r="A154" s="7" t="s">
        <v>436</v>
      </c>
      <c r="B154" s="7" t="s">
        <v>1088</v>
      </c>
      <c r="C154" s="7" t="s">
        <v>1089</v>
      </c>
      <c r="D154" s="7" t="s">
        <v>594</v>
      </c>
      <c r="E154" s="7" t="s">
        <v>438</v>
      </c>
      <c r="F154" s="7" t="s">
        <v>1090</v>
      </c>
      <c r="G154" s="22">
        <v>1</v>
      </c>
      <c r="H154" s="22">
        <v>2</v>
      </c>
      <c r="I154" s="23">
        <v>0</v>
      </c>
      <c r="J154" s="24">
        <v>0</v>
      </c>
      <c r="K154" s="25">
        <v>0</v>
      </c>
      <c r="L154" s="26">
        <v>1</v>
      </c>
      <c r="M154" s="28" t="s">
        <v>1891</v>
      </c>
      <c r="N154" s="28"/>
    </row>
    <row r="155" spans="1:14" x14ac:dyDescent="0.3">
      <c r="A155" s="7" t="s">
        <v>334</v>
      </c>
      <c r="B155" s="7" t="s">
        <v>1091</v>
      </c>
      <c r="C155" s="7" t="s">
        <v>1092</v>
      </c>
      <c r="D155" s="7" t="s">
        <v>677</v>
      </c>
      <c r="E155" s="7" t="s">
        <v>66</v>
      </c>
      <c r="F155" s="7" t="s">
        <v>1093</v>
      </c>
      <c r="G155" s="22">
        <v>1</v>
      </c>
      <c r="H155" s="22">
        <v>2</v>
      </c>
      <c r="I155" s="23">
        <v>0</v>
      </c>
      <c r="J155" s="24">
        <v>0</v>
      </c>
      <c r="K155" s="25">
        <v>1</v>
      </c>
      <c r="L155" s="26">
        <v>0</v>
      </c>
      <c r="M155" s="28" t="s">
        <v>1891</v>
      </c>
      <c r="N155" s="28"/>
    </row>
    <row r="156" spans="1:14" x14ac:dyDescent="0.3">
      <c r="A156" s="7" t="s">
        <v>1094</v>
      </c>
      <c r="B156" s="7" t="s">
        <v>1095</v>
      </c>
      <c r="C156" s="7" t="s">
        <v>1096</v>
      </c>
      <c r="D156" s="7" t="s">
        <v>914</v>
      </c>
      <c r="E156" s="7" t="s">
        <v>1097</v>
      </c>
      <c r="F156" s="7" t="s">
        <v>1098</v>
      </c>
      <c r="G156" s="22">
        <v>1</v>
      </c>
      <c r="H156" s="22">
        <v>1</v>
      </c>
      <c r="I156" s="23">
        <v>0</v>
      </c>
      <c r="J156" s="24">
        <v>1</v>
      </c>
      <c r="K156" s="25">
        <v>0</v>
      </c>
      <c r="L156" s="26">
        <v>0</v>
      </c>
      <c r="M156" s="28" t="s">
        <v>1893</v>
      </c>
      <c r="N156" s="28"/>
    </row>
    <row r="157" spans="1:14" x14ac:dyDescent="0.3">
      <c r="A157" s="7" t="s">
        <v>1099</v>
      </c>
      <c r="B157" s="7" t="s">
        <v>1100</v>
      </c>
      <c r="C157" s="7" t="s">
        <v>554</v>
      </c>
      <c r="D157" s="7" t="s">
        <v>1101</v>
      </c>
      <c r="E157" s="7" t="s">
        <v>1102</v>
      </c>
      <c r="F157" s="7" t="s">
        <v>1103</v>
      </c>
      <c r="G157" s="22">
        <v>1</v>
      </c>
      <c r="H157" s="22">
        <v>25</v>
      </c>
      <c r="I157" s="23">
        <v>0</v>
      </c>
      <c r="J157" s="24">
        <v>1</v>
      </c>
      <c r="K157" s="25">
        <v>0</v>
      </c>
      <c r="L157" s="26">
        <v>0</v>
      </c>
      <c r="M157" s="28" t="s">
        <v>1892</v>
      </c>
      <c r="N157" s="28"/>
    </row>
    <row r="158" spans="1:14" x14ac:dyDescent="0.3">
      <c r="A158" s="7" t="s">
        <v>1104</v>
      </c>
      <c r="B158" s="7" t="s">
        <v>1105</v>
      </c>
      <c r="C158" s="7" t="s">
        <v>1106</v>
      </c>
      <c r="D158" s="7" t="s">
        <v>811</v>
      </c>
      <c r="E158" s="7" t="s">
        <v>178</v>
      </c>
      <c r="F158" s="7" t="s">
        <v>1107</v>
      </c>
      <c r="G158" s="22">
        <v>1</v>
      </c>
      <c r="H158" s="22">
        <v>3</v>
      </c>
      <c r="I158" s="23">
        <v>0</v>
      </c>
      <c r="J158" s="24">
        <v>1</v>
      </c>
      <c r="K158" s="25">
        <v>0</v>
      </c>
      <c r="L158" s="26">
        <v>0</v>
      </c>
      <c r="M158" s="28" t="s">
        <v>1893</v>
      </c>
      <c r="N158" s="28"/>
    </row>
    <row r="159" spans="1:14" x14ac:dyDescent="0.3">
      <c r="A159" s="7" t="s">
        <v>1108</v>
      </c>
      <c r="B159" s="7" t="s">
        <v>1109</v>
      </c>
      <c r="C159" s="7" t="s">
        <v>554</v>
      </c>
      <c r="D159" s="7" t="s">
        <v>1110</v>
      </c>
      <c r="E159" s="7" t="s">
        <v>178</v>
      </c>
      <c r="F159" s="7" t="s">
        <v>1111</v>
      </c>
      <c r="G159" s="22">
        <v>1</v>
      </c>
      <c r="H159" s="22">
        <v>1</v>
      </c>
      <c r="I159" s="23">
        <v>0</v>
      </c>
      <c r="J159" s="24">
        <v>1</v>
      </c>
      <c r="K159" s="25">
        <v>0</v>
      </c>
      <c r="L159" s="26">
        <v>0</v>
      </c>
      <c r="M159" s="28" t="s">
        <v>1893</v>
      </c>
      <c r="N159" s="28"/>
    </row>
    <row r="160" spans="1:14" x14ac:dyDescent="0.3">
      <c r="A160" s="7" t="s">
        <v>278</v>
      </c>
      <c r="B160" s="7" t="s">
        <v>1112</v>
      </c>
      <c r="C160" s="7" t="s">
        <v>1113</v>
      </c>
      <c r="D160" s="7" t="s">
        <v>606</v>
      </c>
      <c r="E160" s="7" t="s">
        <v>66</v>
      </c>
      <c r="F160" s="7" t="s">
        <v>1114</v>
      </c>
      <c r="G160" s="22">
        <v>1</v>
      </c>
      <c r="H160" s="22">
        <v>1</v>
      </c>
      <c r="I160" s="23">
        <v>0</v>
      </c>
      <c r="J160" s="24">
        <v>0</v>
      </c>
      <c r="K160" s="25">
        <v>1</v>
      </c>
      <c r="L160" s="26">
        <v>0</v>
      </c>
      <c r="M160" s="28" t="s">
        <v>1891</v>
      </c>
      <c r="N160" s="28"/>
    </row>
    <row r="161" spans="1:14" x14ac:dyDescent="0.3">
      <c r="A161" s="7" t="s">
        <v>382</v>
      </c>
      <c r="B161" s="7" t="s">
        <v>1115</v>
      </c>
      <c r="C161" s="7" t="s">
        <v>1116</v>
      </c>
      <c r="D161" s="7" t="s">
        <v>606</v>
      </c>
      <c r="E161" s="7" t="s">
        <v>66</v>
      </c>
      <c r="F161" s="7" t="s">
        <v>1117</v>
      </c>
      <c r="G161" s="22">
        <v>1</v>
      </c>
      <c r="H161" s="22">
        <v>1</v>
      </c>
      <c r="I161" s="23">
        <v>0</v>
      </c>
      <c r="J161" s="24">
        <v>0</v>
      </c>
      <c r="K161" s="25">
        <v>0</v>
      </c>
      <c r="L161" s="26">
        <v>1</v>
      </c>
      <c r="M161" s="28" t="s">
        <v>1891</v>
      </c>
      <c r="N161" s="28"/>
    </row>
    <row r="162" spans="1:14" x14ac:dyDescent="0.3">
      <c r="A162" s="7" t="s">
        <v>1118</v>
      </c>
      <c r="B162" s="7" t="s">
        <v>1119</v>
      </c>
      <c r="C162" s="7" t="s">
        <v>1120</v>
      </c>
      <c r="D162" s="7" t="s">
        <v>1121</v>
      </c>
      <c r="E162" s="7" t="s">
        <v>1122</v>
      </c>
      <c r="F162" s="7" t="s">
        <v>1123</v>
      </c>
      <c r="G162" s="22">
        <v>1</v>
      </c>
      <c r="H162" s="22">
        <v>2</v>
      </c>
      <c r="I162" s="23">
        <v>0</v>
      </c>
      <c r="J162" s="24">
        <v>1</v>
      </c>
      <c r="K162" s="25">
        <v>0</v>
      </c>
      <c r="L162" s="26">
        <v>0</v>
      </c>
      <c r="M162" s="28" t="s">
        <v>1893</v>
      </c>
      <c r="N162" s="28"/>
    </row>
    <row r="163" spans="1:14" x14ac:dyDescent="0.3">
      <c r="A163" s="7" t="s">
        <v>1124</v>
      </c>
      <c r="B163" s="7" t="s">
        <v>709</v>
      </c>
      <c r="C163" s="7" t="s">
        <v>1125</v>
      </c>
      <c r="D163" s="7" t="s">
        <v>594</v>
      </c>
      <c r="E163" s="7" t="s">
        <v>98</v>
      </c>
      <c r="F163" s="7" t="s">
        <v>1126</v>
      </c>
      <c r="G163" s="22">
        <v>1</v>
      </c>
      <c r="H163" s="22">
        <v>4</v>
      </c>
      <c r="I163" s="23">
        <v>0</v>
      </c>
      <c r="J163" s="24">
        <v>1</v>
      </c>
      <c r="K163" s="25">
        <v>0</v>
      </c>
      <c r="L163" s="26">
        <v>0</v>
      </c>
      <c r="M163" s="28" t="s">
        <v>1893</v>
      </c>
      <c r="N163" s="28"/>
    </row>
    <row r="164" spans="1:14" x14ac:dyDescent="0.3">
      <c r="A164" s="7" t="s">
        <v>1127</v>
      </c>
      <c r="B164" s="7" t="s">
        <v>688</v>
      </c>
      <c r="C164" s="7" t="s">
        <v>1128</v>
      </c>
      <c r="D164" s="7" t="s">
        <v>538</v>
      </c>
      <c r="E164" s="7" t="s">
        <v>144</v>
      </c>
      <c r="F164" s="7" t="s">
        <v>1129</v>
      </c>
      <c r="G164" s="22">
        <v>1</v>
      </c>
      <c r="H164" s="22">
        <v>1</v>
      </c>
      <c r="I164" s="23">
        <v>0</v>
      </c>
      <c r="J164" s="24">
        <v>1</v>
      </c>
      <c r="K164" s="25">
        <v>0</v>
      </c>
      <c r="L164" s="26">
        <v>0</v>
      </c>
      <c r="M164" s="28" t="s">
        <v>1893</v>
      </c>
      <c r="N164" s="28"/>
    </row>
    <row r="165" spans="1:14" x14ac:dyDescent="0.3">
      <c r="A165" s="7" t="s">
        <v>1130</v>
      </c>
      <c r="B165" s="7" t="s">
        <v>1131</v>
      </c>
      <c r="C165" s="7" t="s">
        <v>1132</v>
      </c>
      <c r="D165" s="7" t="s">
        <v>538</v>
      </c>
      <c r="E165" s="7" t="s">
        <v>196</v>
      </c>
      <c r="F165" s="7" t="s">
        <v>1133</v>
      </c>
      <c r="G165" s="22">
        <v>1</v>
      </c>
      <c r="H165" s="22">
        <v>1</v>
      </c>
      <c r="I165" s="23">
        <v>0</v>
      </c>
      <c r="J165" s="24">
        <v>1</v>
      </c>
      <c r="K165" s="25">
        <v>0</v>
      </c>
      <c r="L165" s="26">
        <v>0</v>
      </c>
      <c r="M165" s="28" t="s">
        <v>1892</v>
      </c>
      <c r="N165" s="28"/>
    </row>
    <row r="166" spans="1:14" x14ac:dyDescent="0.3">
      <c r="A166" s="7" t="s">
        <v>1134</v>
      </c>
      <c r="B166" s="7" t="s">
        <v>1135</v>
      </c>
      <c r="C166" s="7" t="s">
        <v>1136</v>
      </c>
      <c r="D166" s="7" t="s">
        <v>770</v>
      </c>
      <c r="E166" s="7" t="s">
        <v>147</v>
      </c>
      <c r="F166" s="7" t="s">
        <v>1137</v>
      </c>
      <c r="G166" s="22">
        <v>1</v>
      </c>
      <c r="H166" s="22">
        <v>5</v>
      </c>
      <c r="I166" s="23">
        <v>1</v>
      </c>
      <c r="J166" s="24">
        <v>0</v>
      </c>
      <c r="K166" s="25">
        <v>0</v>
      </c>
      <c r="L166" s="26">
        <v>0</v>
      </c>
      <c r="M166" s="28" t="s">
        <v>1892</v>
      </c>
      <c r="N166" s="28"/>
    </row>
    <row r="167" spans="1:14" x14ac:dyDescent="0.3">
      <c r="A167" s="7" t="s">
        <v>1138</v>
      </c>
      <c r="B167" s="7" t="s">
        <v>1139</v>
      </c>
      <c r="C167" s="7" t="s">
        <v>1140</v>
      </c>
      <c r="D167" s="7" t="s">
        <v>555</v>
      </c>
      <c r="E167" s="7" t="s">
        <v>94</v>
      </c>
      <c r="F167" s="7" t="s">
        <v>1141</v>
      </c>
      <c r="G167" s="22">
        <v>1</v>
      </c>
      <c r="H167" s="22">
        <v>4</v>
      </c>
      <c r="I167" s="23">
        <v>0</v>
      </c>
      <c r="J167" s="24">
        <v>1</v>
      </c>
      <c r="K167" s="25">
        <v>0</v>
      </c>
      <c r="L167" s="26">
        <v>0</v>
      </c>
      <c r="M167" s="28" t="s">
        <v>1893</v>
      </c>
      <c r="N167" s="28"/>
    </row>
    <row r="168" spans="1:14" x14ac:dyDescent="0.3">
      <c r="A168" s="7" t="s">
        <v>1142</v>
      </c>
      <c r="B168" s="7" t="s">
        <v>1143</v>
      </c>
      <c r="C168" s="7" t="s">
        <v>815</v>
      </c>
      <c r="D168" s="7" t="s">
        <v>606</v>
      </c>
      <c r="E168" s="7" t="s">
        <v>66</v>
      </c>
      <c r="F168" s="7" t="s">
        <v>1144</v>
      </c>
      <c r="G168" s="22">
        <v>1</v>
      </c>
      <c r="H168" s="22">
        <v>1</v>
      </c>
      <c r="I168" s="23">
        <v>0</v>
      </c>
      <c r="J168" s="24">
        <v>1</v>
      </c>
      <c r="K168" s="25">
        <v>0</v>
      </c>
      <c r="L168" s="26">
        <v>0</v>
      </c>
      <c r="M168" s="28" t="s">
        <v>1893</v>
      </c>
      <c r="N168" s="28"/>
    </row>
    <row r="169" spans="1:14" x14ac:dyDescent="0.3">
      <c r="A169" s="7" t="s">
        <v>1145</v>
      </c>
      <c r="B169" s="7" t="s">
        <v>1146</v>
      </c>
      <c r="C169" s="7" t="s">
        <v>1147</v>
      </c>
      <c r="D169" s="7" t="s">
        <v>746</v>
      </c>
      <c r="E169" s="7" t="s">
        <v>178</v>
      </c>
      <c r="F169" s="7" t="s">
        <v>1148</v>
      </c>
      <c r="G169" s="22">
        <v>1</v>
      </c>
      <c r="H169" s="22">
        <v>1</v>
      </c>
      <c r="I169" s="23">
        <v>0</v>
      </c>
      <c r="J169" s="24">
        <v>1</v>
      </c>
      <c r="K169" s="25">
        <v>0</v>
      </c>
      <c r="L169" s="26">
        <v>0</v>
      </c>
      <c r="M169" s="28" t="s">
        <v>1892</v>
      </c>
      <c r="N169" s="28"/>
    </row>
    <row r="170" spans="1:14" x14ac:dyDescent="0.3">
      <c r="A170" s="7" t="s">
        <v>1149</v>
      </c>
      <c r="B170" s="7" t="s">
        <v>1150</v>
      </c>
      <c r="C170" s="7" t="s">
        <v>1151</v>
      </c>
      <c r="D170" s="7" t="s">
        <v>594</v>
      </c>
      <c r="E170" s="7" t="s">
        <v>147</v>
      </c>
      <c r="F170" s="7" t="s">
        <v>1152</v>
      </c>
      <c r="G170" s="22">
        <v>1</v>
      </c>
      <c r="H170" s="22">
        <v>3</v>
      </c>
      <c r="I170" s="23">
        <v>0</v>
      </c>
      <c r="J170" s="24">
        <v>1</v>
      </c>
      <c r="K170" s="25">
        <v>0</v>
      </c>
      <c r="L170" s="26">
        <v>0</v>
      </c>
      <c r="M170" s="28" t="s">
        <v>1893</v>
      </c>
      <c r="N170" s="28"/>
    </row>
    <row r="171" spans="1:14" x14ac:dyDescent="0.3">
      <c r="A171" s="7" t="s">
        <v>1153</v>
      </c>
      <c r="B171" s="7" t="s">
        <v>1154</v>
      </c>
      <c r="C171" s="7" t="s">
        <v>710</v>
      </c>
      <c r="D171" s="7" t="s">
        <v>725</v>
      </c>
      <c r="E171" s="7" t="s">
        <v>1034</v>
      </c>
      <c r="F171" s="7" t="s">
        <v>1155</v>
      </c>
      <c r="G171" s="22">
        <v>1</v>
      </c>
      <c r="H171" s="22">
        <v>1</v>
      </c>
      <c r="I171" s="23">
        <v>0</v>
      </c>
      <c r="J171" s="24">
        <v>1</v>
      </c>
      <c r="K171" s="25">
        <v>0</v>
      </c>
      <c r="L171" s="26">
        <v>0</v>
      </c>
      <c r="M171" s="28" t="s">
        <v>1893</v>
      </c>
      <c r="N171" s="28"/>
    </row>
    <row r="172" spans="1:14" x14ac:dyDescent="0.3">
      <c r="A172" s="7" t="s">
        <v>169</v>
      </c>
      <c r="B172" s="7" t="s">
        <v>1156</v>
      </c>
      <c r="C172" s="7" t="s">
        <v>1157</v>
      </c>
      <c r="D172" s="7" t="s">
        <v>1158</v>
      </c>
      <c r="E172" s="7" t="s">
        <v>171</v>
      </c>
      <c r="F172" s="7" t="s">
        <v>1159</v>
      </c>
      <c r="G172" s="22">
        <v>1</v>
      </c>
      <c r="H172" s="22">
        <v>1</v>
      </c>
      <c r="I172" s="23">
        <v>0</v>
      </c>
      <c r="J172" s="24">
        <v>0</v>
      </c>
      <c r="K172" s="25">
        <v>1</v>
      </c>
      <c r="L172" s="26">
        <v>0</v>
      </c>
      <c r="M172" s="28" t="s">
        <v>1891</v>
      </c>
      <c r="N172" s="28"/>
    </row>
    <row r="173" spans="1:14" x14ac:dyDescent="0.3">
      <c r="A173" s="7" t="s">
        <v>1160</v>
      </c>
      <c r="B173" s="7" t="s">
        <v>1161</v>
      </c>
      <c r="C173" s="7" t="s">
        <v>1162</v>
      </c>
      <c r="D173" s="7" t="s">
        <v>770</v>
      </c>
      <c r="E173" s="7" t="s">
        <v>107</v>
      </c>
      <c r="F173" s="7" t="s">
        <v>1163</v>
      </c>
      <c r="G173" s="22">
        <v>1</v>
      </c>
      <c r="H173" s="22">
        <v>1</v>
      </c>
      <c r="I173" s="23">
        <v>0</v>
      </c>
      <c r="J173" s="24">
        <v>1</v>
      </c>
      <c r="K173" s="25">
        <v>0</v>
      </c>
      <c r="L173" s="26">
        <v>0</v>
      </c>
      <c r="M173" s="28" t="s">
        <v>1893</v>
      </c>
      <c r="N173" s="28"/>
    </row>
    <row r="174" spans="1:14" x14ac:dyDescent="0.3">
      <c r="A174" s="7" t="s">
        <v>1164</v>
      </c>
      <c r="B174" s="7" t="s">
        <v>1165</v>
      </c>
      <c r="C174" s="7" t="s">
        <v>1166</v>
      </c>
      <c r="D174" s="7" t="s">
        <v>677</v>
      </c>
      <c r="E174" s="7" t="s">
        <v>66</v>
      </c>
      <c r="F174" s="7" t="s">
        <v>1167</v>
      </c>
      <c r="G174" s="22">
        <v>1</v>
      </c>
      <c r="H174" s="22">
        <v>2</v>
      </c>
      <c r="I174" s="23">
        <v>1</v>
      </c>
      <c r="J174" s="24">
        <v>0</v>
      </c>
      <c r="K174" s="25">
        <v>0</v>
      </c>
      <c r="L174" s="26">
        <v>0</v>
      </c>
      <c r="M174" s="28" t="s">
        <v>1892</v>
      </c>
      <c r="N174" s="28"/>
    </row>
    <row r="175" spans="1:14" x14ac:dyDescent="0.3">
      <c r="A175" s="7" t="s">
        <v>462</v>
      </c>
      <c r="B175" s="7" t="s">
        <v>1168</v>
      </c>
      <c r="C175" s="7" t="s">
        <v>554</v>
      </c>
      <c r="D175" s="7" t="s">
        <v>1169</v>
      </c>
      <c r="E175" s="7" t="s">
        <v>402</v>
      </c>
      <c r="F175" s="7" t="s">
        <v>1170</v>
      </c>
      <c r="G175" s="22">
        <v>1</v>
      </c>
      <c r="H175" s="22">
        <v>2</v>
      </c>
      <c r="I175" s="23">
        <v>0</v>
      </c>
      <c r="J175" s="24">
        <v>0</v>
      </c>
      <c r="K175" s="25">
        <v>0</v>
      </c>
      <c r="L175" s="26">
        <v>1</v>
      </c>
      <c r="M175" s="28" t="s">
        <v>1894</v>
      </c>
      <c r="N175" s="28"/>
    </row>
    <row r="176" spans="1:14" x14ac:dyDescent="0.3">
      <c r="A176" s="7" t="s">
        <v>200</v>
      </c>
      <c r="B176" s="7" t="s">
        <v>1171</v>
      </c>
      <c r="C176" s="7" t="s">
        <v>1172</v>
      </c>
      <c r="D176" s="7" t="s">
        <v>594</v>
      </c>
      <c r="E176" s="7" t="s">
        <v>202</v>
      </c>
      <c r="F176" s="7" t="s">
        <v>1173</v>
      </c>
      <c r="G176" s="22">
        <v>1</v>
      </c>
      <c r="H176" s="22">
        <v>3</v>
      </c>
      <c r="I176" s="23">
        <v>0</v>
      </c>
      <c r="J176" s="24">
        <v>0</v>
      </c>
      <c r="K176" s="25">
        <v>1</v>
      </c>
      <c r="L176" s="26">
        <v>0</v>
      </c>
      <c r="M176" s="28" t="s">
        <v>1891</v>
      </c>
      <c r="N176" s="28"/>
    </row>
    <row r="177" spans="1:14" x14ac:dyDescent="0.3">
      <c r="A177" s="7" t="s">
        <v>1174</v>
      </c>
      <c r="B177" s="7" t="s">
        <v>912</v>
      </c>
      <c r="C177" s="7" t="s">
        <v>1175</v>
      </c>
      <c r="D177" s="7" t="s">
        <v>914</v>
      </c>
      <c r="E177" s="7" t="s">
        <v>147</v>
      </c>
      <c r="F177" s="7" t="s">
        <v>1176</v>
      </c>
      <c r="G177" s="22">
        <v>1</v>
      </c>
      <c r="H177" s="22">
        <v>1</v>
      </c>
      <c r="I177" s="23">
        <v>0</v>
      </c>
      <c r="J177" s="24">
        <v>1</v>
      </c>
      <c r="K177" s="25">
        <v>0</v>
      </c>
      <c r="L177" s="26">
        <v>0</v>
      </c>
      <c r="M177" s="28" t="s">
        <v>1892</v>
      </c>
      <c r="N177" s="28"/>
    </row>
    <row r="178" spans="1:14" x14ac:dyDescent="0.3">
      <c r="A178" s="7" t="s">
        <v>1177</v>
      </c>
      <c r="B178" s="7" t="s">
        <v>1178</v>
      </c>
      <c r="C178" s="7" t="s">
        <v>1179</v>
      </c>
      <c r="D178" s="7" t="s">
        <v>538</v>
      </c>
      <c r="E178" s="7" t="s">
        <v>1180</v>
      </c>
      <c r="F178" s="7" t="s">
        <v>1181</v>
      </c>
      <c r="G178" s="22">
        <v>1</v>
      </c>
      <c r="H178" s="22">
        <v>2</v>
      </c>
      <c r="I178" s="23">
        <v>1</v>
      </c>
      <c r="J178" s="24">
        <v>0</v>
      </c>
      <c r="K178" s="25">
        <v>0</v>
      </c>
      <c r="L178" s="26">
        <v>0</v>
      </c>
      <c r="M178" s="28" t="s">
        <v>1893</v>
      </c>
      <c r="N178" s="28"/>
    </row>
    <row r="179" spans="1:14" x14ac:dyDescent="0.3">
      <c r="A179" s="7" t="s">
        <v>1182</v>
      </c>
      <c r="B179" s="7" t="s">
        <v>1183</v>
      </c>
      <c r="C179" s="7" t="s">
        <v>1184</v>
      </c>
      <c r="D179" s="7" t="s">
        <v>594</v>
      </c>
      <c r="E179" s="7" t="s">
        <v>71</v>
      </c>
      <c r="F179" s="7" t="s">
        <v>1185</v>
      </c>
      <c r="G179" s="22">
        <v>1</v>
      </c>
      <c r="H179" s="22">
        <v>4</v>
      </c>
      <c r="I179" s="23">
        <v>0</v>
      </c>
      <c r="J179" s="24">
        <v>1</v>
      </c>
      <c r="K179" s="25">
        <v>0</v>
      </c>
      <c r="L179" s="26">
        <v>0</v>
      </c>
      <c r="M179" s="28" t="s">
        <v>1892</v>
      </c>
      <c r="N179" s="28"/>
    </row>
    <row r="180" spans="1:14" x14ac:dyDescent="0.3">
      <c r="A180" s="7" t="s">
        <v>1186</v>
      </c>
      <c r="B180" s="7" t="s">
        <v>1187</v>
      </c>
      <c r="C180" s="7" t="s">
        <v>689</v>
      </c>
      <c r="D180" s="7" t="s">
        <v>594</v>
      </c>
      <c r="E180" s="7" t="s">
        <v>144</v>
      </c>
      <c r="F180" s="7" t="s">
        <v>1188</v>
      </c>
      <c r="G180" s="22">
        <v>1</v>
      </c>
      <c r="H180" s="22">
        <v>10</v>
      </c>
      <c r="I180" s="23">
        <v>0</v>
      </c>
      <c r="J180" s="24">
        <v>1</v>
      </c>
      <c r="K180" s="25">
        <v>0</v>
      </c>
      <c r="L180" s="26">
        <v>0</v>
      </c>
      <c r="M180" s="28" t="s">
        <v>1893</v>
      </c>
      <c r="N180" s="28"/>
    </row>
    <row r="181" spans="1:14" x14ac:dyDescent="0.3">
      <c r="A181" s="7" t="s">
        <v>1189</v>
      </c>
      <c r="B181" s="7" t="s">
        <v>1190</v>
      </c>
      <c r="C181" s="7" t="s">
        <v>825</v>
      </c>
      <c r="D181" s="7" t="s">
        <v>606</v>
      </c>
      <c r="E181" s="7" t="s">
        <v>66</v>
      </c>
      <c r="F181" s="7" t="s">
        <v>1191</v>
      </c>
      <c r="G181" s="22">
        <v>1</v>
      </c>
      <c r="H181" s="22">
        <v>1</v>
      </c>
      <c r="I181" s="23">
        <v>0</v>
      </c>
      <c r="J181" s="24">
        <v>1</v>
      </c>
      <c r="K181" s="25">
        <v>0</v>
      </c>
      <c r="L181" s="26">
        <v>0</v>
      </c>
      <c r="M181" s="28" t="s">
        <v>1893</v>
      </c>
      <c r="N181" s="28"/>
    </row>
    <row r="182" spans="1:14" x14ac:dyDescent="0.3">
      <c r="A182" s="7" t="s">
        <v>1192</v>
      </c>
      <c r="B182" s="7" t="s">
        <v>1193</v>
      </c>
      <c r="C182" s="7" t="s">
        <v>671</v>
      </c>
      <c r="D182" s="7" t="s">
        <v>572</v>
      </c>
      <c r="E182" s="7" t="s">
        <v>285</v>
      </c>
      <c r="F182" s="7" t="s">
        <v>1194</v>
      </c>
      <c r="G182" s="22">
        <v>1</v>
      </c>
      <c r="H182" s="22">
        <v>8</v>
      </c>
      <c r="I182" s="23">
        <v>1</v>
      </c>
      <c r="J182" s="24">
        <v>0</v>
      </c>
      <c r="K182" s="25">
        <v>0</v>
      </c>
      <c r="L182" s="26">
        <v>0</v>
      </c>
      <c r="M182" s="28" t="s">
        <v>1892</v>
      </c>
      <c r="N182" s="28"/>
    </row>
    <row r="183" spans="1:14" x14ac:dyDescent="0.3">
      <c r="A183" s="7" t="s">
        <v>308</v>
      </c>
      <c r="B183" s="7" t="s">
        <v>1195</v>
      </c>
      <c r="C183" s="7" t="s">
        <v>1196</v>
      </c>
      <c r="D183" s="7" t="s">
        <v>621</v>
      </c>
      <c r="E183" s="7" t="s">
        <v>285</v>
      </c>
      <c r="F183" s="7" t="s">
        <v>1197</v>
      </c>
      <c r="G183" s="22">
        <v>1</v>
      </c>
      <c r="H183" s="22">
        <v>4</v>
      </c>
      <c r="I183" s="23">
        <v>0</v>
      </c>
      <c r="J183" s="24">
        <v>0</v>
      </c>
      <c r="K183" s="25">
        <v>1</v>
      </c>
      <c r="L183" s="26">
        <v>0</v>
      </c>
      <c r="M183" s="28" t="s">
        <v>1891</v>
      </c>
      <c r="N183" s="28"/>
    </row>
    <row r="184" spans="1:14" x14ac:dyDescent="0.3">
      <c r="A184" s="7" t="s">
        <v>1198</v>
      </c>
      <c r="B184" s="7" t="s">
        <v>1199</v>
      </c>
      <c r="C184" s="7" t="s">
        <v>1200</v>
      </c>
      <c r="D184" s="7" t="s">
        <v>538</v>
      </c>
      <c r="E184" s="7" t="s">
        <v>80</v>
      </c>
      <c r="F184" s="7" t="s">
        <v>1201</v>
      </c>
      <c r="G184" s="22">
        <v>1</v>
      </c>
      <c r="H184" s="22">
        <v>1</v>
      </c>
      <c r="I184" s="23">
        <v>0</v>
      </c>
      <c r="J184" s="24">
        <v>1</v>
      </c>
      <c r="K184" s="25">
        <v>0</v>
      </c>
      <c r="L184" s="26">
        <v>0</v>
      </c>
      <c r="M184" s="28" t="s">
        <v>1893</v>
      </c>
      <c r="N184" s="28"/>
    </row>
    <row r="185" spans="1:14" x14ac:dyDescent="0.3">
      <c r="A185" s="7" t="s">
        <v>476</v>
      </c>
      <c r="B185" s="7" t="s">
        <v>1202</v>
      </c>
      <c r="C185" s="7" t="s">
        <v>1203</v>
      </c>
      <c r="D185" s="7" t="s">
        <v>811</v>
      </c>
      <c r="E185" s="7" t="s">
        <v>240</v>
      </c>
      <c r="F185" s="7" t="s">
        <v>1204</v>
      </c>
      <c r="G185" s="22">
        <v>1</v>
      </c>
      <c r="H185" s="22">
        <v>1</v>
      </c>
      <c r="I185" s="23">
        <v>0</v>
      </c>
      <c r="J185" s="24">
        <v>0</v>
      </c>
      <c r="K185" s="25">
        <v>0</v>
      </c>
      <c r="L185" s="26">
        <v>1</v>
      </c>
      <c r="M185" s="28" t="s">
        <v>1891</v>
      </c>
      <c r="N185" s="28"/>
    </row>
    <row r="186" spans="1:14" x14ac:dyDescent="0.3">
      <c r="A186" s="7" t="s">
        <v>264</v>
      </c>
      <c r="B186" s="7" t="s">
        <v>1205</v>
      </c>
      <c r="C186" s="7" t="s">
        <v>1206</v>
      </c>
      <c r="D186" s="7" t="s">
        <v>1207</v>
      </c>
      <c r="E186" s="7" t="s">
        <v>266</v>
      </c>
      <c r="F186" s="7" t="s">
        <v>1208</v>
      </c>
      <c r="G186" s="22">
        <v>1</v>
      </c>
      <c r="H186" s="22">
        <v>1</v>
      </c>
      <c r="I186" s="23">
        <v>0</v>
      </c>
      <c r="J186" s="24">
        <v>0</v>
      </c>
      <c r="K186" s="25">
        <v>1</v>
      </c>
      <c r="L186" s="26">
        <v>0</v>
      </c>
      <c r="M186" s="28" t="s">
        <v>1891</v>
      </c>
      <c r="N186" s="28"/>
    </row>
    <row r="187" spans="1:14" x14ac:dyDescent="0.3">
      <c r="A187" s="7" t="s">
        <v>1209</v>
      </c>
      <c r="B187" s="7" t="s">
        <v>1210</v>
      </c>
      <c r="C187" s="7" t="s">
        <v>1211</v>
      </c>
      <c r="D187" s="7" t="s">
        <v>506</v>
      </c>
      <c r="E187" s="7" t="s">
        <v>285</v>
      </c>
      <c r="F187" s="7" t="s">
        <v>1212</v>
      </c>
      <c r="G187" s="22">
        <v>1</v>
      </c>
      <c r="H187" s="22">
        <v>1</v>
      </c>
      <c r="I187" s="23">
        <v>0</v>
      </c>
      <c r="J187" s="24">
        <v>1</v>
      </c>
      <c r="K187" s="25">
        <v>0</v>
      </c>
      <c r="L187" s="26">
        <v>0</v>
      </c>
      <c r="M187" s="28" t="s">
        <v>1893</v>
      </c>
      <c r="N187" s="28"/>
    </row>
    <row r="188" spans="1:14" x14ac:dyDescent="0.3">
      <c r="A188" s="7" t="s">
        <v>267</v>
      </c>
      <c r="B188" s="7" t="s">
        <v>1213</v>
      </c>
      <c r="C188" s="7" t="s">
        <v>1214</v>
      </c>
      <c r="D188" s="7" t="s">
        <v>1169</v>
      </c>
      <c r="E188" s="7" t="s">
        <v>131</v>
      </c>
      <c r="F188" s="7" t="s">
        <v>1215</v>
      </c>
      <c r="G188" s="22">
        <v>1</v>
      </c>
      <c r="H188" s="22">
        <v>1</v>
      </c>
      <c r="I188" s="23">
        <v>0</v>
      </c>
      <c r="J188" s="24">
        <v>0</v>
      </c>
      <c r="K188" s="25">
        <v>1</v>
      </c>
      <c r="L188" s="26">
        <v>0</v>
      </c>
      <c r="M188" s="28" t="s">
        <v>1891</v>
      </c>
      <c r="N188" s="28"/>
    </row>
    <row r="189" spans="1:14" x14ac:dyDescent="0.3">
      <c r="A189" s="7" t="s">
        <v>1216</v>
      </c>
      <c r="B189" s="7" t="s">
        <v>1217</v>
      </c>
      <c r="C189" s="7" t="s">
        <v>1218</v>
      </c>
      <c r="D189" s="7" t="s">
        <v>621</v>
      </c>
      <c r="E189" s="7" t="s">
        <v>1219</v>
      </c>
      <c r="F189" s="7" t="s">
        <v>1220</v>
      </c>
      <c r="G189" s="22">
        <v>1</v>
      </c>
      <c r="H189" s="22">
        <v>1</v>
      </c>
      <c r="I189" s="23">
        <v>0</v>
      </c>
      <c r="J189" s="24">
        <v>1</v>
      </c>
      <c r="K189" s="25">
        <v>0</v>
      </c>
      <c r="L189" s="26">
        <v>0</v>
      </c>
      <c r="M189" s="28" t="s">
        <v>1892</v>
      </c>
      <c r="N189" s="28"/>
    </row>
    <row r="190" spans="1:14" x14ac:dyDescent="0.3">
      <c r="A190" s="7" t="s">
        <v>1221</v>
      </c>
      <c r="B190" s="7" t="s">
        <v>1222</v>
      </c>
      <c r="C190" s="7" t="s">
        <v>1223</v>
      </c>
      <c r="D190" s="7" t="s">
        <v>658</v>
      </c>
      <c r="E190" s="7" t="s">
        <v>147</v>
      </c>
      <c r="F190" s="7" t="s">
        <v>1224</v>
      </c>
      <c r="G190" s="22">
        <v>1</v>
      </c>
      <c r="H190" s="22">
        <v>1</v>
      </c>
      <c r="I190" s="23">
        <v>0</v>
      </c>
      <c r="J190" s="24">
        <v>1</v>
      </c>
      <c r="K190" s="25">
        <v>0</v>
      </c>
      <c r="L190" s="26">
        <v>0</v>
      </c>
      <c r="M190" s="28" t="s">
        <v>1893</v>
      </c>
      <c r="N190" s="28"/>
    </row>
    <row r="191" spans="1:14" x14ac:dyDescent="0.3">
      <c r="A191" s="7" t="s">
        <v>1225</v>
      </c>
      <c r="B191" s="7" t="s">
        <v>1226</v>
      </c>
      <c r="C191" s="7" t="s">
        <v>1227</v>
      </c>
      <c r="D191" s="7" t="s">
        <v>594</v>
      </c>
      <c r="E191" s="7" t="s">
        <v>1228</v>
      </c>
      <c r="F191" s="7" t="s">
        <v>1229</v>
      </c>
      <c r="G191" s="22">
        <v>1</v>
      </c>
      <c r="H191" s="22">
        <v>8</v>
      </c>
      <c r="I191" s="23">
        <v>0</v>
      </c>
      <c r="J191" s="24">
        <v>1</v>
      </c>
      <c r="K191" s="25">
        <v>0</v>
      </c>
      <c r="L191" s="26">
        <v>0</v>
      </c>
      <c r="M191" s="28" t="s">
        <v>1892</v>
      </c>
      <c r="N191" s="28"/>
    </row>
    <row r="192" spans="1:14" x14ac:dyDescent="0.3">
      <c r="A192" s="7" t="s">
        <v>273</v>
      </c>
      <c r="B192" s="7" t="s">
        <v>1230</v>
      </c>
      <c r="C192" s="7" t="s">
        <v>1231</v>
      </c>
      <c r="D192" s="7" t="s">
        <v>594</v>
      </c>
      <c r="E192" s="7" t="s">
        <v>275</v>
      </c>
      <c r="F192" s="7" t="s">
        <v>1232</v>
      </c>
      <c r="G192" s="22">
        <v>1</v>
      </c>
      <c r="H192" s="22">
        <v>1</v>
      </c>
      <c r="I192" s="23">
        <v>0</v>
      </c>
      <c r="J192" s="24">
        <v>0</v>
      </c>
      <c r="K192" s="25">
        <v>1</v>
      </c>
      <c r="L192" s="26">
        <v>0</v>
      </c>
      <c r="M192" s="28" t="s">
        <v>1891</v>
      </c>
      <c r="N192" s="28"/>
    </row>
    <row r="193" spans="1:14" x14ac:dyDescent="0.3">
      <c r="A193" s="7" t="s">
        <v>1233</v>
      </c>
      <c r="B193" s="7" t="s">
        <v>1234</v>
      </c>
      <c r="C193" s="7" t="s">
        <v>1235</v>
      </c>
      <c r="D193" s="7" t="s">
        <v>594</v>
      </c>
      <c r="E193" s="7" t="s">
        <v>1236</v>
      </c>
      <c r="F193" s="7" t="s">
        <v>1237</v>
      </c>
      <c r="G193" s="22">
        <v>1</v>
      </c>
      <c r="H193" s="22">
        <v>2</v>
      </c>
      <c r="I193" s="23">
        <v>0</v>
      </c>
      <c r="J193" s="24">
        <v>1</v>
      </c>
      <c r="K193" s="25">
        <v>0</v>
      </c>
      <c r="L193" s="26">
        <v>0</v>
      </c>
      <c r="M193" s="28" t="s">
        <v>1893</v>
      </c>
      <c r="N193" s="28"/>
    </row>
    <row r="194" spans="1:14" x14ac:dyDescent="0.3">
      <c r="A194" s="7" t="s">
        <v>1238</v>
      </c>
      <c r="B194" s="7" t="s">
        <v>1239</v>
      </c>
      <c r="C194" s="7" t="s">
        <v>637</v>
      </c>
      <c r="D194" s="7" t="s">
        <v>584</v>
      </c>
      <c r="E194" s="7" t="s">
        <v>107</v>
      </c>
      <c r="F194" s="7" t="s">
        <v>1240</v>
      </c>
      <c r="G194" s="22">
        <v>1</v>
      </c>
      <c r="H194" s="22">
        <v>2</v>
      </c>
      <c r="I194" s="23">
        <v>0</v>
      </c>
      <c r="J194" s="24">
        <v>1</v>
      </c>
      <c r="K194" s="25">
        <v>0</v>
      </c>
      <c r="L194" s="26">
        <v>0</v>
      </c>
      <c r="M194" s="28" t="s">
        <v>1891</v>
      </c>
      <c r="N194" s="28"/>
    </row>
    <row r="195" spans="1:14" x14ac:dyDescent="0.3">
      <c r="A195" s="7" t="s">
        <v>1241</v>
      </c>
      <c r="B195" s="7" t="s">
        <v>1242</v>
      </c>
      <c r="C195" s="7" t="s">
        <v>1243</v>
      </c>
      <c r="D195" s="7" t="s">
        <v>594</v>
      </c>
      <c r="E195" s="7" t="s">
        <v>578</v>
      </c>
      <c r="F195" s="7" t="s">
        <v>1244</v>
      </c>
      <c r="G195" s="22">
        <v>1</v>
      </c>
      <c r="H195" s="22">
        <v>28</v>
      </c>
      <c r="I195" s="23">
        <v>0</v>
      </c>
      <c r="J195" s="24">
        <v>1</v>
      </c>
      <c r="K195" s="25">
        <v>0</v>
      </c>
      <c r="L195" s="26">
        <v>0</v>
      </c>
      <c r="M195" s="28" t="s">
        <v>1892</v>
      </c>
      <c r="N195" s="28"/>
    </row>
    <row r="196" spans="1:14" x14ac:dyDescent="0.3">
      <c r="A196" s="7" t="s">
        <v>1245</v>
      </c>
      <c r="B196" s="7" t="s">
        <v>1246</v>
      </c>
      <c r="C196" s="7" t="s">
        <v>1247</v>
      </c>
      <c r="D196" s="7" t="s">
        <v>1248</v>
      </c>
      <c r="E196" s="7" t="s">
        <v>1249</v>
      </c>
      <c r="F196" s="7" t="s">
        <v>1250</v>
      </c>
      <c r="G196" s="22">
        <v>1</v>
      </c>
      <c r="H196" s="22">
        <v>2</v>
      </c>
      <c r="I196" s="23">
        <v>0</v>
      </c>
      <c r="J196" s="24">
        <v>1</v>
      </c>
      <c r="K196" s="25">
        <v>0</v>
      </c>
      <c r="L196" s="26">
        <v>0</v>
      </c>
      <c r="M196" s="28" t="s">
        <v>1893</v>
      </c>
      <c r="N196" s="28"/>
    </row>
    <row r="197" spans="1:14" x14ac:dyDescent="0.3">
      <c r="A197" s="7" t="s">
        <v>1251</v>
      </c>
      <c r="B197" s="7" t="s">
        <v>1252</v>
      </c>
      <c r="C197" s="7" t="s">
        <v>1253</v>
      </c>
      <c r="D197" s="7" t="s">
        <v>594</v>
      </c>
      <c r="E197" s="7" t="s">
        <v>966</v>
      </c>
      <c r="F197" s="7" t="s">
        <v>1254</v>
      </c>
      <c r="G197" s="22">
        <v>1</v>
      </c>
      <c r="H197" s="22">
        <v>10</v>
      </c>
      <c r="I197" s="23">
        <v>0</v>
      </c>
      <c r="J197" s="24">
        <v>1</v>
      </c>
      <c r="K197" s="25">
        <v>0</v>
      </c>
      <c r="L197" s="26">
        <v>0</v>
      </c>
      <c r="M197" s="28" t="s">
        <v>1892</v>
      </c>
      <c r="N197" s="28"/>
    </row>
    <row r="198" spans="1:14" x14ac:dyDescent="0.3">
      <c r="A198" s="7" t="s">
        <v>1255</v>
      </c>
      <c r="B198" s="7" t="s">
        <v>1256</v>
      </c>
      <c r="C198" s="7" t="s">
        <v>1257</v>
      </c>
      <c r="D198" s="7" t="s">
        <v>770</v>
      </c>
      <c r="E198" s="7" t="s">
        <v>285</v>
      </c>
      <c r="F198" s="7" t="s">
        <v>1258</v>
      </c>
      <c r="G198" s="22">
        <v>1</v>
      </c>
      <c r="H198" s="22">
        <v>1</v>
      </c>
      <c r="I198" s="23">
        <v>0</v>
      </c>
      <c r="J198" s="24">
        <v>1</v>
      </c>
      <c r="K198" s="25">
        <v>0</v>
      </c>
      <c r="L198" s="26">
        <v>0</v>
      </c>
      <c r="M198" s="28" t="s">
        <v>1893</v>
      </c>
      <c r="N198" s="28"/>
    </row>
    <row r="199" spans="1:14" x14ac:dyDescent="0.3">
      <c r="A199" s="7" t="s">
        <v>1259</v>
      </c>
      <c r="B199" s="7" t="s">
        <v>1260</v>
      </c>
      <c r="C199" s="7" t="s">
        <v>815</v>
      </c>
      <c r="D199" s="7" t="s">
        <v>606</v>
      </c>
      <c r="E199" s="7" t="s">
        <v>66</v>
      </c>
      <c r="F199" s="7" t="s">
        <v>1261</v>
      </c>
      <c r="G199" s="22">
        <v>1</v>
      </c>
      <c r="H199" s="22">
        <v>2</v>
      </c>
      <c r="I199" s="23">
        <v>0</v>
      </c>
      <c r="J199" s="24">
        <v>1</v>
      </c>
      <c r="K199" s="25">
        <v>0</v>
      </c>
      <c r="L199" s="26">
        <v>0</v>
      </c>
      <c r="M199" s="28" t="s">
        <v>1892</v>
      </c>
      <c r="N199" s="28"/>
    </row>
    <row r="200" spans="1:14" x14ac:dyDescent="0.3">
      <c r="A200" s="7" t="s">
        <v>1262</v>
      </c>
      <c r="B200" s="7" t="s">
        <v>1263</v>
      </c>
      <c r="C200" s="7" t="s">
        <v>1264</v>
      </c>
      <c r="D200" s="7" t="s">
        <v>1265</v>
      </c>
      <c r="E200" s="7" t="s">
        <v>220</v>
      </c>
      <c r="F200" s="7" t="s">
        <v>1266</v>
      </c>
      <c r="G200" s="22">
        <v>1</v>
      </c>
      <c r="H200" s="22">
        <v>20</v>
      </c>
      <c r="I200" s="23">
        <v>0</v>
      </c>
      <c r="J200" s="24">
        <v>1</v>
      </c>
      <c r="K200" s="25">
        <v>0</v>
      </c>
      <c r="L200" s="26">
        <v>0</v>
      </c>
      <c r="M200" s="28" t="s">
        <v>1892</v>
      </c>
      <c r="N200" s="28"/>
    </row>
    <row r="201" spans="1:14" x14ac:dyDescent="0.3">
      <c r="A201" s="7" t="s">
        <v>425</v>
      </c>
      <c r="B201" s="7" t="s">
        <v>1267</v>
      </c>
      <c r="C201" s="7" t="s">
        <v>1268</v>
      </c>
      <c r="D201" s="7" t="s">
        <v>811</v>
      </c>
      <c r="E201" s="7" t="s">
        <v>240</v>
      </c>
      <c r="F201" s="7" t="s">
        <v>1269</v>
      </c>
      <c r="G201" s="22">
        <v>1</v>
      </c>
      <c r="H201" s="22">
        <v>1</v>
      </c>
      <c r="I201" s="23">
        <v>0</v>
      </c>
      <c r="J201" s="24">
        <v>0</v>
      </c>
      <c r="K201" s="25">
        <v>0</v>
      </c>
      <c r="L201" s="26">
        <v>1</v>
      </c>
      <c r="M201" s="28" t="s">
        <v>1891</v>
      </c>
      <c r="N201" s="28"/>
    </row>
    <row r="202" spans="1:14" x14ac:dyDescent="0.3">
      <c r="A202" s="7" t="s">
        <v>1270</v>
      </c>
      <c r="B202" s="7" t="s">
        <v>1271</v>
      </c>
      <c r="C202" s="7" t="s">
        <v>645</v>
      </c>
      <c r="D202" s="7" t="s">
        <v>1272</v>
      </c>
      <c r="E202" s="7" t="s">
        <v>147</v>
      </c>
      <c r="F202" s="7" t="s">
        <v>1273</v>
      </c>
      <c r="G202" s="22">
        <v>1</v>
      </c>
      <c r="H202" s="22">
        <v>1</v>
      </c>
      <c r="I202" s="23">
        <v>0</v>
      </c>
      <c r="J202" s="24">
        <v>1</v>
      </c>
      <c r="K202" s="25">
        <v>0</v>
      </c>
      <c r="L202" s="26">
        <v>0</v>
      </c>
      <c r="M202" s="28" t="s">
        <v>1893</v>
      </c>
      <c r="N202" s="28"/>
    </row>
    <row r="203" spans="1:14" x14ac:dyDescent="0.3">
      <c r="A203" s="7" t="s">
        <v>1274</v>
      </c>
      <c r="B203" s="7" t="s">
        <v>1275</v>
      </c>
      <c r="C203" s="7" t="s">
        <v>1276</v>
      </c>
      <c r="D203" s="7" t="s">
        <v>606</v>
      </c>
      <c r="E203" s="7" t="s">
        <v>66</v>
      </c>
      <c r="F203" s="7" t="s">
        <v>1277</v>
      </c>
      <c r="G203" s="22">
        <v>1</v>
      </c>
      <c r="H203" s="22">
        <v>1</v>
      </c>
      <c r="I203" s="23">
        <v>0</v>
      </c>
      <c r="J203" s="24">
        <v>1</v>
      </c>
      <c r="K203" s="25">
        <v>0</v>
      </c>
      <c r="L203" s="26">
        <v>0</v>
      </c>
      <c r="M203" s="28" t="s">
        <v>1892</v>
      </c>
      <c r="N203" s="28"/>
    </row>
    <row r="204" spans="1:14" x14ac:dyDescent="0.3">
      <c r="A204" s="7" t="s">
        <v>1278</v>
      </c>
      <c r="B204" s="7" t="s">
        <v>1279</v>
      </c>
      <c r="C204" s="7" t="s">
        <v>1280</v>
      </c>
      <c r="D204" s="7" t="s">
        <v>1077</v>
      </c>
      <c r="E204" s="7" t="s">
        <v>178</v>
      </c>
      <c r="F204" s="7" t="s">
        <v>1281</v>
      </c>
      <c r="G204" s="22">
        <v>1</v>
      </c>
      <c r="H204" s="22">
        <v>8</v>
      </c>
      <c r="I204" s="23">
        <v>0</v>
      </c>
      <c r="J204" s="24">
        <v>1</v>
      </c>
      <c r="K204" s="25">
        <v>0</v>
      </c>
      <c r="L204" s="26">
        <v>0</v>
      </c>
      <c r="M204" s="28" t="s">
        <v>1892</v>
      </c>
      <c r="N204" s="28"/>
    </row>
    <row r="205" spans="1:14" x14ac:dyDescent="0.3">
      <c r="A205" s="7" t="s">
        <v>1282</v>
      </c>
      <c r="B205" s="7" t="s">
        <v>1283</v>
      </c>
      <c r="C205" s="7" t="s">
        <v>1284</v>
      </c>
      <c r="D205" s="7" t="s">
        <v>1285</v>
      </c>
      <c r="E205" s="7" t="s">
        <v>98</v>
      </c>
      <c r="F205" s="7" t="s">
        <v>1286</v>
      </c>
      <c r="G205" s="22">
        <v>1</v>
      </c>
      <c r="H205" s="22">
        <v>1</v>
      </c>
      <c r="I205" s="23">
        <v>0</v>
      </c>
      <c r="J205" s="24">
        <v>1</v>
      </c>
      <c r="K205" s="25">
        <v>0</v>
      </c>
      <c r="L205" s="26">
        <v>0</v>
      </c>
      <c r="M205" s="28" t="s">
        <v>1893</v>
      </c>
      <c r="N205" s="28"/>
    </row>
    <row r="206" spans="1:14" x14ac:dyDescent="0.3">
      <c r="A206" s="7" t="s">
        <v>1287</v>
      </c>
      <c r="B206" s="7" t="s">
        <v>1246</v>
      </c>
      <c r="C206" s="7" t="s">
        <v>1288</v>
      </c>
      <c r="D206" s="7" t="s">
        <v>1248</v>
      </c>
      <c r="E206" s="7" t="s">
        <v>1249</v>
      </c>
      <c r="F206" s="7" t="s">
        <v>1289</v>
      </c>
      <c r="G206" s="22">
        <v>1</v>
      </c>
      <c r="H206" s="22">
        <v>2</v>
      </c>
      <c r="I206" s="23">
        <v>0</v>
      </c>
      <c r="J206" s="24">
        <v>1</v>
      </c>
      <c r="K206" s="25">
        <v>0</v>
      </c>
      <c r="L206" s="26">
        <v>0</v>
      </c>
      <c r="M206" s="28" t="s">
        <v>1893</v>
      </c>
      <c r="N206" s="28"/>
    </row>
    <row r="207" spans="1:14" x14ac:dyDescent="0.3">
      <c r="A207" s="7" t="s">
        <v>444</v>
      </c>
      <c r="B207" s="7" t="s">
        <v>1290</v>
      </c>
      <c r="C207" s="7" t="s">
        <v>1291</v>
      </c>
      <c r="D207" s="7" t="s">
        <v>506</v>
      </c>
      <c r="E207" s="7" t="s">
        <v>107</v>
      </c>
      <c r="F207" s="7" t="s">
        <v>1292</v>
      </c>
      <c r="G207" s="22">
        <v>1</v>
      </c>
      <c r="H207" s="22">
        <v>1</v>
      </c>
      <c r="I207" s="23">
        <v>0</v>
      </c>
      <c r="J207" s="24">
        <v>0</v>
      </c>
      <c r="K207" s="25">
        <v>0</v>
      </c>
      <c r="L207" s="26">
        <v>1</v>
      </c>
      <c r="M207" s="28" t="s">
        <v>1891</v>
      </c>
      <c r="N207" s="28"/>
    </row>
    <row r="208" spans="1:14" x14ac:dyDescent="0.3">
      <c r="A208" s="7" t="s">
        <v>1293</v>
      </c>
      <c r="B208" s="7" t="s">
        <v>1294</v>
      </c>
      <c r="C208" s="7" t="s">
        <v>1295</v>
      </c>
      <c r="D208" s="7" t="s">
        <v>706</v>
      </c>
      <c r="E208" s="7" t="s">
        <v>189</v>
      </c>
      <c r="F208" s="7" t="s">
        <v>1296</v>
      </c>
      <c r="G208" s="22">
        <v>1</v>
      </c>
      <c r="H208" s="22">
        <v>2</v>
      </c>
      <c r="I208" s="23">
        <v>1</v>
      </c>
      <c r="J208" s="24">
        <v>0</v>
      </c>
      <c r="K208" s="25">
        <v>0</v>
      </c>
      <c r="L208" s="26">
        <v>0</v>
      </c>
      <c r="M208" s="28" t="s">
        <v>1888</v>
      </c>
      <c r="N208" s="28"/>
    </row>
    <row r="209" spans="1:14" x14ac:dyDescent="0.3">
      <c r="A209" s="7" t="s">
        <v>191</v>
      </c>
      <c r="B209" s="7" t="s">
        <v>1297</v>
      </c>
      <c r="C209" s="7" t="s">
        <v>1298</v>
      </c>
      <c r="D209" s="7" t="s">
        <v>538</v>
      </c>
      <c r="E209" s="7" t="s">
        <v>193</v>
      </c>
      <c r="F209" s="7" t="s">
        <v>1299</v>
      </c>
      <c r="G209" s="22">
        <v>1</v>
      </c>
      <c r="H209" s="22">
        <v>1</v>
      </c>
      <c r="I209" s="23">
        <v>0</v>
      </c>
      <c r="J209" s="24">
        <v>0</v>
      </c>
      <c r="K209" s="25">
        <v>1</v>
      </c>
      <c r="L209" s="26">
        <v>0</v>
      </c>
      <c r="M209" s="28" t="s">
        <v>1891</v>
      </c>
      <c r="N209" s="28"/>
    </row>
    <row r="210" spans="1:14" x14ac:dyDescent="0.3">
      <c r="A210" s="7" t="s">
        <v>1300</v>
      </c>
      <c r="B210" s="7" t="s">
        <v>1301</v>
      </c>
      <c r="C210" s="7" t="s">
        <v>1302</v>
      </c>
      <c r="D210" s="7" t="s">
        <v>538</v>
      </c>
      <c r="E210" s="7" t="s">
        <v>144</v>
      </c>
      <c r="F210" s="7" t="s">
        <v>1303</v>
      </c>
      <c r="G210" s="22">
        <v>1</v>
      </c>
      <c r="H210" s="22">
        <v>1</v>
      </c>
      <c r="I210" s="23">
        <v>0</v>
      </c>
      <c r="J210" s="24">
        <v>1</v>
      </c>
      <c r="K210" s="25">
        <v>0</v>
      </c>
      <c r="L210" s="26">
        <v>0</v>
      </c>
      <c r="M210" s="28" t="s">
        <v>1893</v>
      </c>
      <c r="N210" s="28"/>
    </row>
    <row r="211" spans="1:14" x14ac:dyDescent="0.3">
      <c r="A211" s="7" t="s">
        <v>1304</v>
      </c>
      <c r="B211" s="7" t="s">
        <v>1305</v>
      </c>
      <c r="C211" s="7" t="s">
        <v>554</v>
      </c>
      <c r="D211" s="7" t="s">
        <v>1306</v>
      </c>
      <c r="E211" s="7" t="s">
        <v>1307</v>
      </c>
      <c r="F211" s="7" t="s">
        <v>1308</v>
      </c>
      <c r="G211" s="22">
        <v>1</v>
      </c>
      <c r="H211" s="22">
        <v>1</v>
      </c>
      <c r="I211" s="23">
        <v>0</v>
      </c>
      <c r="J211" s="24">
        <v>1</v>
      </c>
      <c r="K211" s="25">
        <v>0</v>
      </c>
      <c r="L211" s="26">
        <v>0</v>
      </c>
      <c r="M211" s="28" t="s">
        <v>1893</v>
      </c>
      <c r="N211" s="28"/>
    </row>
    <row r="212" spans="1:14" x14ac:dyDescent="0.3">
      <c r="A212" s="7" t="s">
        <v>1309</v>
      </c>
      <c r="B212" s="7" t="s">
        <v>1310</v>
      </c>
      <c r="C212" s="7" t="s">
        <v>1311</v>
      </c>
      <c r="D212" s="7" t="s">
        <v>555</v>
      </c>
      <c r="E212" s="7" t="s">
        <v>206</v>
      </c>
      <c r="F212" s="7" t="s">
        <v>1312</v>
      </c>
      <c r="G212" s="22">
        <v>1</v>
      </c>
      <c r="H212" s="22">
        <v>1</v>
      </c>
      <c r="I212" s="23">
        <v>0</v>
      </c>
      <c r="J212" s="24">
        <v>1</v>
      </c>
      <c r="K212" s="25">
        <v>0</v>
      </c>
      <c r="L212" s="26">
        <v>0</v>
      </c>
      <c r="M212" s="28" t="s">
        <v>1893</v>
      </c>
      <c r="N212" s="28"/>
    </row>
    <row r="213" spans="1:14" x14ac:dyDescent="0.3">
      <c r="A213" s="7" t="s">
        <v>1313</v>
      </c>
      <c r="B213" s="7" t="s">
        <v>1314</v>
      </c>
      <c r="C213" s="7" t="s">
        <v>554</v>
      </c>
      <c r="D213" s="7" t="s">
        <v>1315</v>
      </c>
      <c r="E213" s="7" t="s">
        <v>178</v>
      </c>
      <c r="F213" s="7" t="s">
        <v>1316</v>
      </c>
      <c r="G213" s="22">
        <v>1</v>
      </c>
      <c r="H213" s="22">
        <v>1</v>
      </c>
      <c r="I213" s="23">
        <v>0</v>
      </c>
      <c r="J213" s="24">
        <v>1</v>
      </c>
      <c r="K213" s="25">
        <v>0</v>
      </c>
      <c r="L213" s="26">
        <v>0</v>
      </c>
      <c r="M213" s="28" t="s">
        <v>1893</v>
      </c>
      <c r="N213" s="28"/>
    </row>
    <row r="214" spans="1:14" x14ac:dyDescent="0.3">
      <c r="A214" s="7" t="s">
        <v>1317</v>
      </c>
      <c r="B214" s="7" t="s">
        <v>1318</v>
      </c>
      <c r="C214" s="7" t="s">
        <v>784</v>
      </c>
      <c r="D214" s="7" t="s">
        <v>606</v>
      </c>
      <c r="E214" s="7" t="s">
        <v>66</v>
      </c>
      <c r="F214" s="7" t="s">
        <v>1319</v>
      </c>
      <c r="G214" s="22">
        <v>1</v>
      </c>
      <c r="H214" s="22">
        <v>6</v>
      </c>
      <c r="I214" s="23">
        <v>0</v>
      </c>
      <c r="J214" s="24">
        <v>1</v>
      </c>
      <c r="K214" s="25">
        <v>0</v>
      </c>
      <c r="L214" s="26">
        <v>0</v>
      </c>
      <c r="M214" s="28" t="s">
        <v>1892</v>
      </c>
      <c r="N214" s="28"/>
    </row>
    <row r="215" spans="1:14" x14ac:dyDescent="0.3">
      <c r="A215" s="7" t="s">
        <v>1320</v>
      </c>
      <c r="B215" s="7" t="s">
        <v>1321</v>
      </c>
      <c r="C215" s="7" t="s">
        <v>1322</v>
      </c>
      <c r="D215" s="7" t="s">
        <v>621</v>
      </c>
      <c r="E215" s="7" t="s">
        <v>80</v>
      </c>
      <c r="F215" s="7" t="s">
        <v>1323</v>
      </c>
      <c r="G215" s="22">
        <v>1</v>
      </c>
      <c r="H215" s="22">
        <v>1</v>
      </c>
      <c r="I215" s="23">
        <v>0</v>
      </c>
      <c r="J215" s="24">
        <v>1</v>
      </c>
      <c r="K215" s="25">
        <v>0</v>
      </c>
      <c r="L215" s="26">
        <v>0</v>
      </c>
      <c r="M215" s="28" t="s">
        <v>1892</v>
      </c>
      <c r="N215" s="28"/>
    </row>
    <row r="216" spans="1:14" x14ac:dyDescent="0.3">
      <c r="A216" s="7" t="s">
        <v>356</v>
      </c>
      <c r="B216" s="7" t="s">
        <v>1324</v>
      </c>
      <c r="C216" s="7" t="s">
        <v>554</v>
      </c>
      <c r="D216" s="7" t="s">
        <v>594</v>
      </c>
      <c r="E216" s="7" t="s">
        <v>71</v>
      </c>
      <c r="F216" s="7" t="s">
        <v>1325</v>
      </c>
      <c r="G216" s="22">
        <v>1</v>
      </c>
      <c r="H216" s="22">
        <v>7</v>
      </c>
      <c r="I216" s="23">
        <v>0</v>
      </c>
      <c r="J216" s="24">
        <v>0</v>
      </c>
      <c r="K216" s="25">
        <v>0</v>
      </c>
      <c r="L216" s="26">
        <v>1</v>
      </c>
      <c r="M216" s="28" t="s">
        <v>1891</v>
      </c>
      <c r="N216" s="28"/>
    </row>
    <row r="217" spans="1:14" x14ac:dyDescent="0.3">
      <c r="A217" s="7" t="s">
        <v>1326</v>
      </c>
      <c r="B217" s="7" t="s">
        <v>1327</v>
      </c>
      <c r="C217" s="7" t="s">
        <v>554</v>
      </c>
      <c r="D217" s="7" t="s">
        <v>555</v>
      </c>
      <c r="E217" s="7" t="s">
        <v>1328</v>
      </c>
      <c r="F217" s="7" t="s">
        <v>1329</v>
      </c>
      <c r="G217" s="22">
        <v>1</v>
      </c>
      <c r="H217" s="22">
        <v>1</v>
      </c>
      <c r="I217" s="23">
        <v>0</v>
      </c>
      <c r="J217" s="24">
        <v>1</v>
      </c>
      <c r="K217" s="25">
        <v>0</v>
      </c>
      <c r="L217" s="26">
        <v>0</v>
      </c>
      <c r="M217" s="28" t="s">
        <v>1892</v>
      </c>
      <c r="N217" s="28"/>
    </row>
    <row r="218" spans="1:14" x14ac:dyDescent="0.3">
      <c r="A218" s="7" t="s">
        <v>1330</v>
      </c>
      <c r="B218" s="7" t="s">
        <v>1331</v>
      </c>
      <c r="C218" s="7" t="s">
        <v>1332</v>
      </c>
      <c r="D218" s="7" t="s">
        <v>1333</v>
      </c>
      <c r="E218" s="7" t="s">
        <v>107</v>
      </c>
      <c r="F218" s="7" t="s">
        <v>1334</v>
      </c>
      <c r="G218" s="22">
        <v>1</v>
      </c>
      <c r="H218" s="22">
        <v>1</v>
      </c>
      <c r="I218" s="23">
        <v>0</v>
      </c>
      <c r="J218" s="24">
        <v>1</v>
      </c>
      <c r="K218" s="25">
        <v>0</v>
      </c>
      <c r="L218" s="26">
        <v>0</v>
      </c>
      <c r="M218" s="28" t="s">
        <v>1893</v>
      </c>
      <c r="N218" s="28"/>
    </row>
    <row r="219" spans="1:14" x14ac:dyDescent="0.3">
      <c r="A219" s="7" t="s">
        <v>1335</v>
      </c>
      <c r="B219" s="7" t="s">
        <v>1336</v>
      </c>
      <c r="C219" s="7" t="s">
        <v>1337</v>
      </c>
      <c r="D219" s="7" t="s">
        <v>506</v>
      </c>
      <c r="E219" s="7" t="s">
        <v>285</v>
      </c>
      <c r="F219" s="7" t="s">
        <v>1338</v>
      </c>
      <c r="G219" s="22">
        <v>1</v>
      </c>
      <c r="H219" s="22">
        <v>1</v>
      </c>
      <c r="I219" s="23">
        <v>1</v>
      </c>
      <c r="J219" s="24">
        <v>0</v>
      </c>
      <c r="K219" s="25">
        <v>0</v>
      </c>
      <c r="L219" s="26">
        <v>0</v>
      </c>
      <c r="M219" s="28" t="s">
        <v>1892</v>
      </c>
      <c r="N219" s="28"/>
    </row>
    <row r="220" spans="1:14" x14ac:dyDescent="0.3">
      <c r="A220" s="7" t="s">
        <v>194</v>
      </c>
      <c r="B220" s="7" t="s">
        <v>1339</v>
      </c>
      <c r="C220" s="7" t="s">
        <v>1340</v>
      </c>
      <c r="D220" s="7" t="s">
        <v>1341</v>
      </c>
      <c r="E220" s="7" t="s">
        <v>196</v>
      </c>
      <c r="F220" s="7" t="s">
        <v>1342</v>
      </c>
      <c r="G220" s="22">
        <v>1</v>
      </c>
      <c r="H220" s="22">
        <v>1</v>
      </c>
      <c r="I220" s="23">
        <v>0</v>
      </c>
      <c r="J220" s="24">
        <v>0</v>
      </c>
      <c r="K220" s="25">
        <v>1</v>
      </c>
      <c r="L220" s="26">
        <v>0</v>
      </c>
      <c r="M220" s="28" t="s">
        <v>1891</v>
      </c>
      <c r="N220" s="28"/>
    </row>
    <row r="221" spans="1:14" x14ac:dyDescent="0.3">
      <c r="A221" s="7" t="s">
        <v>1343</v>
      </c>
      <c r="B221" s="7" t="s">
        <v>1344</v>
      </c>
      <c r="C221" s="7" t="s">
        <v>1345</v>
      </c>
      <c r="D221" s="7" t="s">
        <v>1346</v>
      </c>
      <c r="E221" s="7" t="s">
        <v>178</v>
      </c>
      <c r="F221" s="7" t="s">
        <v>1347</v>
      </c>
      <c r="G221" s="22">
        <v>1</v>
      </c>
      <c r="H221" s="22">
        <v>1</v>
      </c>
      <c r="I221" s="23">
        <v>0</v>
      </c>
      <c r="J221" s="24">
        <v>1</v>
      </c>
      <c r="K221" s="25">
        <v>0</v>
      </c>
      <c r="L221" s="26">
        <v>0</v>
      </c>
      <c r="M221" s="28" t="s">
        <v>1893</v>
      </c>
      <c r="N221" s="28"/>
    </row>
    <row r="222" spans="1:14" x14ac:dyDescent="0.3">
      <c r="A222" s="7" t="s">
        <v>1348</v>
      </c>
      <c r="B222" s="7" t="s">
        <v>1349</v>
      </c>
      <c r="C222" s="7" t="s">
        <v>1350</v>
      </c>
      <c r="D222" s="7" t="s">
        <v>572</v>
      </c>
      <c r="E222" s="7" t="s">
        <v>189</v>
      </c>
      <c r="F222" s="7" t="s">
        <v>1351</v>
      </c>
      <c r="G222" s="22">
        <v>1</v>
      </c>
      <c r="H222" s="22">
        <v>1</v>
      </c>
      <c r="I222" s="23">
        <v>1</v>
      </c>
      <c r="J222" s="24">
        <v>0</v>
      </c>
      <c r="K222" s="25">
        <v>0</v>
      </c>
      <c r="L222" s="26">
        <v>0</v>
      </c>
      <c r="M222" s="28" t="s">
        <v>1893</v>
      </c>
      <c r="N222" s="28"/>
    </row>
    <row r="223" spans="1:14" x14ac:dyDescent="0.3">
      <c r="A223" s="7" t="s">
        <v>450</v>
      </c>
      <c r="B223" s="7" t="s">
        <v>1352</v>
      </c>
      <c r="C223" s="7" t="s">
        <v>554</v>
      </c>
      <c r="D223" s="7" t="s">
        <v>506</v>
      </c>
      <c r="E223" s="7" t="s">
        <v>98</v>
      </c>
      <c r="F223" s="7" t="s">
        <v>1353</v>
      </c>
      <c r="G223" s="22">
        <v>1</v>
      </c>
      <c r="H223" s="22">
        <v>1</v>
      </c>
      <c r="I223" s="23">
        <v>0</v>
      </c>
      <c r="J223" s="24">
        <v>0</v>
      </c>
      <c r="K223" s="25">
        <v>0</v>
      </c>
      <c r="L223" s="26">
        <v>1</v>
      </c>
      <c r="M223" s="28" t="s">
        <v>1891</v>
      </c>
      <c r="N223" s="28"/>
    </row>
    <row r="224" spans="1:14" x14ac:dyDescent="0.3">
      <c r="A224" s="7" t="s">
        <v>431</v>
      </c>
      <c r="B224" s="7" t="s">
        <v>1354</v>
      </c>
      <c r="C224" s="7" t="s">
        <v>1355</v>
      </c>
      <c r="D224" s="7" t="s">
        <v>741</v>
      </c>
      <c r="E224" s="7" t="s">
        <v>66</v>
      </c>
      <c r="F224" s="7" t="s">
        <v>923</v>
      </c>
      <c r="G224" s="22">
        <v>1</v>
      </c>
      <c r="H224" s="22">
        <v>1</v>
      </c>
      <c r="I224" s="23">
        <v>0</v>
      </c>
      <c r="J224" s="24">
        <v>0</v>
      </c>
      <c r="K224" s="25">
        <v>0</v>
      </c>
      <c r="L224" s="26">
        <v>1</v>
      </c>
      <c r="M224" s="28" t="s">
        <v>1891</v>
      </c>
      <c r="N224" s="28"/>
    </row>
    <row r="225" spans="1:14" x14ac:dyDescent="0.3">
      <c r="A225" s="7" t="s">
        <v>412</v>
      </c>
      <c r="B225" s="7" t="s">
        <v>1356</v>
      </c>
      <c r="C225" s="7" t="s">
        <v>526</v>
      </c>
      <c r="D225" s="7" t="s">
        <v>594</v>
      </c>
      <c r="E225" s="7" t="s">
        <v>107</v>
      </c>
      <c r="F225" s="7" t="s">
        <v>1357</v>
      </c>
      <c r="G225" s="22">
        <v>1</v>
      </c>
      <c r="H225" s="22">
        <v>1</v>
      </c>
      <c r="I225" s="23">
        <v>0</v>
      </c>
      <c r="J225" s="24">
        <v>0</v>
      </c>
      <c r="K225" s="25">
        <v>0</v>
      </c>
      <c r="L225" s="26">
        <v>1</v>
      </c>
      <c r="M225" s="28" t="s">
        <v>1891</v>
      </c>
      <c r="N225" s="28"/>
    </row>
    <row r="226" spans="1:14" x14ac:dyDescent="0.3">
      <c r="A226" s="7" t="s">
        <v>296</v>
      </c>
      <c r="B226" s="7" t="s">
        <v>1358</v>
      </c>
      <c r="C226" s="7" t="s">
        <v>710</v>
      </c>
      <c r="D226" s="7" t="s">
        <v>1359</v>
      </c>
      <c r="E226" s="7" t="s">
        <v>298</v>
      </c>
      <c r="F226" s="7" t="s">
        <v>1360</v>
      </c>
      <c r="G226" s="22">
        <v>1</v>
      </c>
      <c r="H226" s="22">
        <v>2</v>
      </c>
      <c r="I226" s="23">
        <v>0</v>
      </c>
      <c r="J226" s="24">
        <v>0</v>
      </c>
      <c r="K226" s="25">
        <v>1</v>
      </c>
      <c r="L226" s="26">
        <v>0</v>
      </c>
      <c r="M226" s="28" t="s">
        <v>1891</v>
      </c>
      <c r="N226" s="28"/>
    </row>
    <row r="227" spans="1:14" x14ac:dyDescent="0.3">
      <c r="A227" s="7" t="s">
        <v>1361</v>
      </c>
      <c r="B227" s="7" t="s">
        <v>1362</v>
      </c>
      <c r="C227" s="7" t="s">
        <v>1363</v>
      </c>
      <c r="D227" s="7" t="s">
        <v>677</v>
      </c>
      <c r="E227" s="7" t="s">
        <v>66</v>
      </c>
      <c r="F227" s="7" t="s">
        <v>1364</v>
      </c>
      <c r="G227" s="22">
        <v>1</v>
      </c>
      <c r="H227" s="22">
        <v>2</v>
      </c>
      <c r="I227" s="23">
        <v>0</v>
      </c>
      <c r="J227" s="24">
        <v>1</v>
      </c>
      <c r="K227" s="25">
        <v>0</v>
      </c>
      <c r="L227" s="26">
        <v>0</v>
      </c>
      <c r="M227" s="28" t="s">
        <v>1892</v>
      </c>
      <c r="N227" s="28"/>
    </row>
    <row r="228" spans="1:14" x14ac:dyDescent="0.3">
      <c r="A228" s="7" t="s">
        <v>122</v>
      </c>
      <c r="B228" s="7" t="s">
        <v>793</v>
      </c>
      <c r="C228" s="7" t="s">
        <v>1365</v>
      </c>
      <c r="D228" s="7" t="s">
        <v>506</v>
      </c>
      <c r="E228" s="7" t="s">
        <v>124</v>
      </c>
      <c r="F228" s="7" t="s">
        <v>1366</v>
      </c>
      <c r="G228" s="22">
        <v>1</v>
      </c>
      <c r="H228" s="22">
        <v>1</v>
      </c>
      <c r="I228" s="23">
        <v>0</v>
      </c>
      <c r="J228" s="24">
        <v>0</v>
      </c>
      <c r="K228" s="25">
        <v>1</v>
      </c>
      <c r="L228" s="26">
        <v>0</v>
      </c>
      <c r="M228" s="28" t="s">
        <v>1891</v>
      </c>
      <c r="N228" s="28"/>
    </row>
    <row r="229" spans="1:14" x14ac:dyDescent="0.3">
      <c r="A229" s="7" t="s">
        <v>1367</v>
      </c>
      <c r="B229" s="7" t="s">
        <v>1368</v>
      </c>
      <c r="C229" s="7" t="s">
        <v>1369</v>
      </c>
      <c r="D229" s="7" t="s">
        <v>606</v>
      </c>
      <c r="E229" s="7" t="s">
        <v>66</v>
      </c>
      <c r="F229" s="7" t="s">
        <v>1370</v>
      </c>
      <c r="G229" s="22">
        <v>1</v>
      </c>
      <c r="H229" s="22">
        <v>2</v>
      </c>
      <c r="I229" s="23">
        <v>1</v>
      </c>
      <c r="J229" s="24">
        <v>0</v>
      </c>
      <c r="K229" s="25">
        <v>0</v>
      </c>
      <c r="L229" s="26">
        <v>0</v>
      </c>
      <c r="M229" s="28" t="s">
        <v>1892</v>
      </c>
      <c r="N229" s="28"/>
    </row>
    <row r="230" spans="1:14" x14ac:dyDescent="0.3">
      <c r="A230" s="7" t="s">
        <v>210</v>
      </c>
      <c r="B230" s="7" t="s">
        <v>1371</v>
      </c>
      <c r="C230" s="7" t="s">
        <v>1372</v>
      </c>
      <c r="D230" s="7" t="s">
        <v>572</v>
      </c>
      <c r="E230" s="7" t="s">
        <v>144</v>
      </c>
      <c r="F230" s="7" t="s">
        <v>1373</v>
      </c>
      <c r="G230" s="22">
        <v>1</v>
      </c>
      <c r="H230" s="22">
        <v>1</v>
      </c>
      <c r="I230" s="23">
        <v>0</v>
      </c>
      <c r="J230" s="24">
        <v>0</v>
      </c>
      <c r="K230" s="25">
        <v>1</v>
      </c>
      <c r="L230" s="26">
        <v>0</v>
      </c>
      <c r="M230" s="28" t="s">
        <v>1891</v>
      </c>
      <c r="N230" s="28"/>
    </row>
    <row r="231" spans="1:14" x14ac:dyDescent="0.3">
      <c r="A231" s="7" t="s">
        <v>1374</v>
      </c>
      <c r="B231" s="7" t="s">
        <v>1019</v>
      </c>
      <c r="C231" s="7" t="s">
        <v>1375</v>
      </c>
      <c r="D231" s="7" t="s">
        <v>741</v>
      </c>
      <c r="E231" s="7" t="s">
        <v>66</v>
      </c>
      <c r="F231" s="7" t="s">
        <v>1376</v>
      </c>
      <c r="G231" s="22">
        <v>1</v>
      </c>
      <c r="H231" s="22">
        <v>1</v>
      </c>
      <c r="I231" s="23">
        <v>0</v>
      </c>
      <c r="J231" s="24">
        <v>1</v>
      </c>
      <c r="K231" s="25">
        <v>0</v>
      </c>
      <c r="L231" s="26">
        <v>0</v>
      </c>
      <c r="M231" s="28" t="s">
        <v>1893</v>
      </c>
      <c r="N231" s="28"/>
    </row>
    <row r="232" spans="1:14" x14ac:dyDescent="0.3">
      <c r="A232" s="7" t="s">
        <v>1377</v>
      </c>
      <c r="B232" s="7" t="s">
        <v>1378</v>
      </c>
      <c r="C232" s="7" t="s">
        <v>1379</v>
      </c>
      <c r="D232" s="7" t="s">
        <v>1380</v>
      </c>
      <c r="E232" s="7" t="s">
        <v>285</v>
      </c>
      <c r="F232" s="7" t="s">
        <v>1381</v>
      </c>
      <c r="G232" s="22">
        <v>1</v>
      </c>
      <c r="H232" s="22">
        <v>1</v>
      </c>
      <c r="I232" s="23">
        <v>0</v>
      </c>
      <c r="J232" s="24">
        <v>1</v>
      </c>
      <c r="K232" s="25">
        <v>0</v>
      </c>
      <c r="L232" s="26">
        <v>0</v>
      </c>
      <c r="M232" s="28" t="s">
        <v>1893</v>
      </c>
      <c r="N232" s="28"/>
    </row>
    <row r="233" spans="1:14" x14ac:dyDescent="0.3">
      <c r="A233" s="7" t="s">
        <v>1382</v>
      </c>
      <c r="B233" s="7" t="s">
        <v>1383</v>
      </c>
      <c r="C233" s="7" t="s">
        <v>995</v>
      </c>
      <c r="D233" s="7" t="s">
        <v>811</v>
      </c>
      <c r="E233" s="7" t="s">
        <v>107</v>
      </c>
      <c r="F233" s="7" t="s">
        <v>1384</v>
      </c>
      <c r="G233" s="22">
        <v>1</v>
      </c>
      <c r="H233" s="22">
        <v>1</v>
      </c>
      <c r="I233" s="23">
        <v>1</v>
      </c>
      <c r="J233" s="24">
        <v>0</v>
      </c>
      <c r="K233" s="25">
        <v>0</v>
      </c>
      <c r="L233" s="26">
        <v>0</v>
      </c>
      <c r="M233" s="28" t="s">
        <v>1892</v>
      </c>
      <c r="N233" s="28"/>
    </row>
    <row r="234" spans="1:14" x14ac:dyDescent="0.3">
      <c r="A234" s="7" t="s">
        <v>1385</v>
      </c>
      <c r="B234" s="7" t="s">
        <v>1386</v>
      </c>
      <c r="C234" s="7" t="s">
        <v>1387</v>
      </c>
      <c r="D234" s="7" t="s">
        <v>506</v>
      </c>
      <c r="E234" s="7" t="s">
        <v>107</v>
      </c>
      <c r="F234" s="7" t="s">
        <v>1388</v>
      </c>
      <c r="G234" s="22">
        <v>1</v>
      </c>
      <c r="H234" s="22">
        <v>1</v>
      </c>
      <c r="I234" s="23">
        <v>0</v>
      </c>
      <c r="J234" s="24">
        <v>1</v>
      </c>
      <c r="K234" s="25">
        <v>0</v>
      </c>
      <c r="L234" s="26">
        <v>0</v>
      </c>
      <c r="M234" s="28" t="s">
        <v>1893</v>
      </c>
      <c r="N234" s="28"/>
    </row>
    <row r="235" spans="1:14" x14ac:dyDescent="0.3">
      <c r="A235" s="7" t="s">
        <v>1389</v>
      </c>
      <c r="B235" s="7" t="s">
        <v>1390</v>
      </c>
      <c r="C235" s="7" t="s">
        <v>1391</v>
      </c>
      <c r="D235" s="7" t="s">
        <v>1086</v>
      </c>
      <c r="E235" s="7" t="s">
        <v>147</v>
      </c>
      <c r="F235" s="7" t="s">
        <v>1392</v>
      </c>
      <c r="G235" s="22">
        <v>1</v>
      </c>
      <c r="H235" s="22">
        <v>1</v>
      </c>
      <c r="I235" s="23">
        <v>0</v>
      </c>
      <c r="J235" s="24">
        <v>1</v>
      </c>
      <c r="K235" s="25">
        <v>0</v>
      </c>
      <c r="L235" s="26">
        <v>0</v>
      </c>
      <c r="M235" s="28" t="s">
        <v>1893</v>
      </c>
      <c r="N235" s="28"/>
    </row>
    <row r="236" spans="1:14" x14ac:dyDescent="0.3">
      <c r="A236" s="7" t="s">
        <v>1393</v>
      </c>
      <c r="B236" s="7" t="s">
        <v>1394</v>
      </c>
      <c r="C236" s="7" t="s">
        <v>1395</v>
      </c>
      <c r="D236" s="7" t="s">
        <v>606</v>
      </c>
      <c r="E236" s="7" t="s">
        <v>66</v>
      </c>
      <c r="F236" s="7" t="s">
        <v>1396</v>
      </c>
      <c r="G236" s="22">
        <v>1</v>
      </c>
      <c r="H236" s="22">
        <v>1</v>
      </c>
      <c r="I236" s="23">
        <v>0</v>
      </c>
      <c r="J236" s="24">
        <v>1</v>
      </c>
      <c r="K236" s="25">
        <v>0</v>
      </c>
      <c r="L236" s="26">
        <v>0</v>
      </c>
      <c r="M236" s="28" t="s">
        <v>1893</v>
      </c>
      <c r="N236" s="28"/>
    </row>
    <row r="237" spans="1:14" x14ac:dyDescent="0.3">
      <c r="A237" s="7" t="s">
        <v>1397</v>
      </c>
      <c r="B237" s="7" t="s">
        <v>1398</v>
      </c>
      <c r="C237" s="7" t="s">
        <v>752</v>
      </c>
      <c r="D237" s="7" t="s">
        <v>538</v>
      </c>
      <c r="E237" s="7" t="s">
        <v>144</v>
      </c>
      <c r="F237" s="7" t="s">
        <v>1399</v>
      </c>
      <c r="G237" s="22">
        <v>1</v>
      </c>
      <c r="H237" s="22">
        <v>1</v>
      </c>
      <c r="I237" s="23">
        <v>0</v>
      </c>
      <c r="J237" s="24">
        <v>1</v>
      </c>
      <c r="K237" s="25">
        <v>0</v>
      </c>
      <c r="L237" s="26">
        <v>0</v>
      </c>
      <c r="M237" s="28" t="s">
        <v>1893</v>
      </c>
      <c r="N237" s="28"/>
    </row>
    <row r="238" spans="1:14" x14ac:dyDescent="0.3">
      <c r="A238" s="7" t="s">
        <v>1400</v>
      </c>
      <c r="B238" s="7" t="s">
        <v>1401</v>
      </c>
      <c r="C238" s="7" t="s">
        <v>1402</v>
      </c>
      <c r="D238" s="7" t="s">
        <v>506</v>
      </c>
      <c r="E238" s="7" t="s">
        <v>107</v>
      </c>
      <c r="F238" s="7" t="s">
        <v>1403</v>
      </c>
      <c r="G238" s="22">
        <v>1</v>
      </c>
      <c r="H238" s="22">
        <v>1</v>
      </c>
      <c r="I238" s="23">
        <v>1</v>
      </c>
      <c r="J238" s="24">
        <v>0</v>
      </c>
      <c r="K238" s="25">
        <v>0</v>
      </c>
      <c r="L238" s="26">
        <v>0</v>
      </c>
      <c r="M238" s="28" t="s">
        <v>1892</v>
      </c>
      <c r="N238" s="28"/>
    </row>
    <row r="239" spans="1:14" x14ac:dyDescent="0.3">
      <c r="A239" s="7" t="s">
        <v>1404</v>
      </c>
      <c r="B239" s="7" t="s">
        <v>1405</v>
      </c>
      <c r="C239" s="7" t="s">
        <v>1406</v>
      </c>
      <c r="D239" s="7" t="s">
        <v>527</v>
      </c>
      <c r="E239" s="7" t="s">
        <v>966</v>
      </c>
      <c r="F239" s="7" t="s">
        <v>1407</v>
      </c>
      <c r="G239" s="22">
        <v>1</v>
      </c>
      <c r="H239" s="22">
        <v>2</v>
      </c>
      <c r="I239" s="23">
        <v>0</v>
      </c>
      <c r="J239" s="24">
        <v>1</v>
      </c>
      <c r="K239" s="25">
        <v>0</v>
      </c>
      <c r="L239" s="26">
        <v>0</v>
      </c>
      <c r="M239" s="28" t="s">
        <v>1893</v>
      </c>
      <c r="N239" s="28"/>
    </row>
    <row r="240" spans="1:14" x14ac:dyDescent="0.3">
      <c r="A240" s="7" t="s">
        <v>1408</v>
      </c>
      <c r="B240" s="7" t="s">
        <v>1409</v>
      </c>
      <c r="C240" s="7" t="s">
        <v>1410</v>
      </c>
      <c r="D240" s="7" t="s">
        <v>658</v>
      </c>
      <c r="E240" s="7" t="s">
        <v>512</v>
      </c>
      <c r="F240" s="7" t="s">
        <v>1411</v>
      </c>
      <c r="G240" s="22">
        <v>1</v>
      </c>
      <c r="H240" s="22">
        <v>2</v>
      </c>
      <c r="I240" s="23">
        <v>0</v>
      </c>
      <c r="J240" s="24">
        <v>1</v>
      </c>
      <c r="K240" s="25">
        <v>0</v>
      </c>
      <c r="L240" s="26">
        <v>0</v>
      </c>
      <c r="M240" s="28" t="s">
        <v>1892</v>
      </c>
      <c r="N240" s="28"/>
    </row>
    <row r="241" spans="1:14" x14ac:dyDescent="0.3">
      <c r="A241" s="7" t="s">
        <v>1412</v>
      </c>
      <c r="B241" s="7" t="s">
        <v>1413</v>
      </c>
      <c r="C241" s="7" t="s">
        <v>1414</v>
      </c>
      <c r="D241" s="7" t="s">
        <v>741</v>
      </c>
      <c r="E241" s="7" t="s">
        <v>66</v>
      </c>
      <c r="F241" s="7" t="s">
        <v>1415</v>
      </c>
      <c r="G241" s="22">
        <v>1</v>
      </c>
      <c r="H241" s="22">
        <v>2</v>
      </c>
      <c r="I241" s="23">
        <v>0</v>
      </c>
      <c r="J241" s="24">
        <v>1</v>
      </c>
      <c r="K241" s="25">
        <v>0</v>
      </c>
      <c r="L241" s="26">
        <v>0</v>
      </c>
      <c r="M241" s="28" t="s">
        <v>1892</v>
      </c>
      <c r="N241" s="28"/>
    </row>
    <row r="242" spans="1:14" x14ac:dyDescent="0.3">
      <c r="A242" s="7" t="s">
        <v>391</v>
      </c>
      <c r="B242" s="7" t="s">
        <v>1416</v>
      </c>
      <c r="C242" s="7" t="s">
        <v>1417</v>
      </c>
      <c r="D242" s="7" t="s">
        <v>1418</v>
      </c>
      <c r="E242" s="7" t="s">
        <v>393</v>
      </c>
      <c r="F242" s="7" t="s">
        <v>1419</v>
      </c>
      <c r="G242" s="22">
        <v>1</v>
      </c>
      <c r="H242" s="22">
        <v>1</v>
      </c>
      <c r="I242" s="23">
        <v>0</v>
      </c>
      <c r="J242" s="24">
        <v>0</v>
      </c>
      <c r="K242" s="25">
        <v>0</v>
      </c>
      <c r="L242" s="26">
        <v>1</v>
      </c>
      <c r="M242" s="28" t="s">
        <v>1891</v>
      </c>
      <c r="N242" s="28"/>
    </row>
    <row r="243" spans="1:14" x14ac:dyDescent="0.3">
      <c r="A243" s="7" t="s">
        <v>374</v>
      </c>
      <c r="B243" s="7" t="s">
        <v>1420</v>
      </c>
      <c r="C243" s="7" t="s">
        <v>825</v>
      </c>
      <c r="D243" s="7" t="s">
        <v>741</v>
      </c>
      <c r="E243" s="7" t="s">
        <v>66</v>
      </c>
      <c r="F243" s="7" t="s">
        <v>1421</v>
      </c>
      <c r="G243" s="22">
        <v>1</v>
      </c>
      <c r="H243" s="22">
        <v>1</v>
      </c>
      <c r="I243" s="23">
        <v>0</v>
      </c>
      <c r="J243" s="24">
        <v>0</v>
      </c>
      <c r="K243" s="25">
        <v>0</v>
      </c>
      <c r="L243" s="26">
        <v>1</v>
      </c>
      <c r="M243" s="28" t="s">
        <v>1891</v>
      </c>
      <c r="N243" s="28"/>
    </row>
    <row r="244" spans="1:14" x14ac:dyDescent="0.3">
      <c r="A244" s="7" t="s">
        <v>452</v>
      </c>
      <c r="B244" s="7" t="s">
        <v>1422</v>
      </c>
      <c r="C244" s="7" t="s">
        <v>1423</v>
      </c>
      <c r="D244" s="7" t="s">
        <v>594</v>
      </c>
      <c r="E244" s="7" t="s">
        <v>402</v>
      </c>
      <c r="F244" s="7" t="s">
        <v>1424</v>
      </c>
      <c r="G244" s="22">
        <v>1</v>
      </c>
      <c r="H244" s="22">
        <v>2</v>
      </c>
      <c r="I244" s="23">
        <v>0</v>
      </c>
      <c r="J244" s="24">
        <v>0</v>
      </c>
      <c r="K244" s="25">
        <v>0</v>
      </c>
      <c r="L244" s="26">
        <v>1</v>
      </c>
      <c r="M244" s="28" t="s">
        <v>1894</v>
      </c>
      <c r="N244" s="28"/>
    </row>
    <row r="245" spans="1:14" x14ac:dyDescent="0.3">
      <c r="A245" s="7" t="s">
        <v>1425</v>
      </c>
      <c r="B245" s="7" t="s">
        <v>1426</v>
      </c>
      <c r="C245" s="7" t="s">
        <v>1427</v>
      </c>
      <c r="D245" s="7" t="s">
        <v>538</v>
      </c>
      <c r="E245" s="7" t="s">
        <v>147</v>
      </c>
      <c r="F245" s="7" t="s">
        <v>1428</v>
      </c>
      <c r="G245" s="22">
        <v>1</v>
      </c>
      <c r="H245" s="22">
        <v>1</v>
      </c>
      <c r="I245" s="23">
        <v>0</v>
      </c>
      <c r="J245" s="24">
        <v>1</v>
      </c>
      <c r="K245" s="25">
        <v>0</v>
      </c>
      <c r="L245" s="26">
        <v>0</v>
      </c>
      <c r="M245" s="28" t="s">
        <v>1893</v>
      </c>
      <c r="N245" s="28"/>
    </row>
    <row r="246" spans="1:14" x14ac:dyDescent="0.3">
      <c r="A246" s="7" t="s">
        <v>1429</v>
      </c>
      <c r="B246" s="7" t="s">
        <v>1430</v>
      </c>
      <c r="C246" s="7" t="s">
        <v>554</v>
      </c>
      <c r="D246" s="7" t="s">
        <v>981</v>
      </c>
      <c r="E246" s="7" t="s">
        <v>285</v>
      </c>
      <c r="F246" s="7" t="s">
        <v>1431</v>
      </c>
      <c r="G246" s="22">
        <v>1</v>
      </c>
      <c r="H246" s="22">
        <v>2</v>
      </c>
      <c r="I246" s="23">
        <v>0</v>
      </c>
      <c r="J246" s="24">
        <v>1</v>
      </c>
      <c r="K246" s="25">
        <v>0</v>
      </c>
      <c r="L246" s="26">
        <v>0</v>
      </c>
      <c r="M246" s="28" t="s">
        <v>1893</v>
      </c>
      <c r="N246" s="28"/>
    </row>
    <row r="247" spans="1:14" x14ac:dyDescent="0.3">
      <c r="A247" s="7" t="s">
        <v>1432</v>
      </c>
      <c r="B247" s="7" t="s">
        <v>1433</v>
      </c>
      <c r="C247" s="7" t="s">
        <v>1434</v>
      </c>
      <c r="D247" s="7" t="s">
        <v>1435</v>
      </c>
      <c r="E247" s="7" t="s">
        <v>147</v>
      </c>
      <c r="F247" s="7" t="s">
        <v>1436</v>
      </c>
      <c r="G247" s="22">
        <v>1</v>
      </c>
      <c r="H247" s="22">
        <v>5</v>
      </c>
      <c r="I247" s="23">
        <v>1</v>
      </c>
      <c r="J247" s="24">
        <v>0</v>
      </c>
      <c r="K247" s="25">
        <v>0</v>
      </c>
      <c r="L247" s="26">
        <v>0</v>
      </c>
      <c r="M247" s="28" t="s">
        <v>1892</v>
      </c>
      <c r="N247" s="28"/>
    </row>
    <row r="248" spans="1:14" x14ac:dyDescent="0.3">
      <c r="A248" s="7" t="s">
        <v>1437</v>
      </c>
      <c r="B248" s="7" t="s">
        <v>1438</v>
      </c>
      <c r="C248" s="7" t="s">
        <v>554</v>
      </c>
      <c r="D248" s="7" t="s">
        <v>621</v>
      </c>
      <c r="E248" s="7" t="s">
        <v>1439</v>
      </c>
      <c r="F248" s="7" t="s">
        <v>1440</v>
      </c>
      <c r="G248" s="22">
        <v>1</v>
      </c>
      <c r="H248" s="22">
        <v>1</v>
      </c>
      <c r="I248" s="23">
        <v>0</v>
      </c>
      <c r="J248" s="24">
        <v>1</v>
      </c>
      <c r="K248" s="25">
        <v>0</v>
      </c>
      <c r="L248" s="26">
        <v>0</v>
      </c>
      <c r="M248" s="28" t="s">
        <v>1893</v>
      </c>
      <c r="N248" s="28"/>
    </row>
    <row r="249" spans="1:14" x14ac:dyDescent="0.3">
      <c r="A249" s="7" t="s">
        <v>1441</v>
      </c>
      <c r="B249" s="7" t="s">
        <v>1442</v>
      </c>
      <c r="C249" s="7" t="s">
        <v>1295</v>
      </c>
      <c r="D249" s="7" t="s">
        <v>1443</v>
      </c>
      <c r="E249" s="7" t="s">
        <v>1444</v>
      </c>
      <c r="F249" s="7" t="s">
        <v>1445</v>
      </c>
      <c r="G249" s="22">
        <v>1</v>
      </c>
      <c r="H249" s="22">
        <v>10</v>
      </c>
      <c r="I249" s="23">
        <v>0</v>
      </c>
      <c r="J249" s="24">
        <v>1</v>
      </c>
      <c r="K249" s="25">
        <v>0</v>
      </c>
      <c r="L249" s="26">
        <v>0</v>
      </c>
      <c r="M249" s="28" t="s">
        <v>1892</v>
      </c>
      <c r="N249" s="28"/>
    </row>
    <row r="250" spans="1:14" x14ac:dyDescent="0.3">
      <c r="A250" s="7" t="s">
        <v>1446</v>
      </c>
      <c r="B250" s="7" t="s">
        <v>1447</v>
      </c>
      <c r="C250" s="7" t="s">
        <v>554</v>
      </c>
      <c r="D250" s="7" t="s">
        <v>811</v>
      </c>
      <c r="E250" s="7" t="s">
        <v>178</v>
      </c>
      <c r="F250" s="7" t="s">
        <v>1448</v>
      </c>
      <c r="G250" s="22">
        <v>1</v>
      </c>
      <c r="H250" s="22">
        <v>3</v>
      </c>
      <c r="I250" s="23">
        <v>1</v>
      </c>
      <c r="J250" s="24">
        <v>0</v>
      </c>
      <c r="K250" s="25">
        <v>0</v>
      </c>
      <c r="L250" s="26">
        <v>0</v>
      </c>
      <c r="M250" s="28" t="s">
        <v>1892</v>
      </c>
      <c r="N250" s="28"/>
    </row>
    <row r="251" spans="1:14" x14ac:dyDescent="0.3">
      <c r="A251" s="7" t="s">
        <v>1449</v>
      </c>
      <c r="B251" s="7" t="s">
        <v>1450</v>
      </c>
      <c r="C251" s="7" t="s">
        <v>554</v>
      </c>
      <c r="D251" s="7" t="s">
        <v>594</v>
      </c>
      <c r="E251" s="7" t="s">
        <v>178</v>
      </c>
      <c r="F251" s="7" t="s">
        <v>1451</v>
      </c>
      <c r="G251" s="22">
        <v>1</v>
      </c>
      <c r="H251" s="22">
        <v>14</v>
      </c>
      <c r="I251" s="23">
        <v>0</v>
      </c>
      <c r="J251" s="24">
        <v>1</v>
      </c>
      <c r="K251" s="25">
        <v>0</v>
      </c>
      <c r="L251" s="26">
        <v>0</v>
      </c>
      <c r="M251" s="28" t="s">
        <v>1892</v>
      </c>
      <c r="N251" s="28"/>
    </row>
    <row r="252" spans="1:14" x14ac:dyDescent="0.3">
      <c r="A252" s="7" t="s">
        <v>1452</v>
      </c>
      <c r="B252" s="7" t="s">
        <v>1453</v>
      </c>
      <c r="C252" s="7" t="s">
        <v>1454</v>
      </c>
      <c r="D252" s="7" t="s">
        <v>741</v>
      </c>
      <c r="E252" s="7" t="s">
        <v>66</v>
      </c>
      <c r="F252" s="7" t="s">
        <v>1455</v>
      </c>
      <c r="G252" s="22">
        <v>1</v>
      </c>
      <c r="H252" s="22">
        <v>1</v>
      </c>
      <c r="I252" s="23">
        <v>0</v>
      </c>
      <c r="J252" s="24">
        <v>1</v>
      </c>
      <c r="K252" s="25">
        <v>0</v>
      </c>
      <c r="L252" s="26">
        <v>0</v>
      </c>
      <c r="M252" s="28" t="s">
        <v>1893</v>
      </c>
      <c r="N252" s="28"/>
    </row>
    <row r="253" spans="1:14" x14ac:dyDescent="0.3">
      <c r="A253" s="7" t="s">
        <v>281</v>
      </c>
      <c r="B253" s="7" t="s">
        <v>282</v>
      </c>
      <c r="C253" s="7" t="s">
        <v>1456</v>
      </c>
      <c r="D253" s="7" t="s">
        <v>1457</v>
      </c>
      <c r="E253" s="7" t="s">
        <v>94</v>
      </c>
      <c r="F253" s="7" t="s">
        <v>1458</v>
      </c>
      <c r="G253" s="22">
        <v>1</v>
      </c>
      <c r="H253" s="22">
        <v>2</v>
      </c>
      <c r="I253" s="23">
        <v>0</v>
      </c>
      <c r="J253" s="24">
        <v>0</v>
      </c>
      <c r="K253" s="25">
        <v>1</v>
      </c>
      <c r="L253" s="26">
        <v>0</v>
      </c>
      <c r="M253" s="28" t="s">
        <v>1890</v>
      </c>
      <c r="N253" s="28"/>
    </row>
    <row r="254" spans="1:14" x14ac:dyDescent="0.3">
      <c r="A254" s="7" t="s">
        <v>1459</v>
      </c>
      <c r="B254" s="7" t="s">
        <v>1460</v>
      </c>
      <c r="C254" s="7" t="s">
        <v>1461</v>
      </c>
      <c r="D254" s="7" t="s">
        <v>555</v>
      </c>
      <c r="E254" s="7" t="s">
        <v>124</v>
      </c>
      <c r="F254" s="7" t="s">
        <v>1462</v>
      </c>
      <c r="G254" s="22">
        <v>1</v>
      </c>
      <c r="H254" s="22">
        <v>10</v>
      </c>
      <c r="I254" s="23">
        <v>0</v>
      </c>
      <c r="J254" s="24">
        <v>1</v>
      </c>
      <c r="K254" s="25">
        <v>0</v>
      </c>
      <c r="L254" s="26">
        <v>0</v>
      </c>
      <c r="M254" s="28" t="s">
        <v>1892</v>
      </c>
      <c r="N254" s="28"/>
    </row>
    <row r="255" spans="1:14" x14ac:dyDescent="0.3">
      <c r="A255" s="7" t="s">
        <v>1463</v>
      </c>
      <c r="B255" s="7" t="s">
        <v>1464</v>
      </c>
      <c r="C255" s="7" t="s">
        <v>784</v>
      </c>
      <c r="D255" s="7" t="s">
        <v>606</v>
      </c>
      <c r="E255" s="7" t="s">
        <v>66</v>
      </c>
      <c r="F255" s="7" t="s">
        <v>1465</v>
      </c>
      <c r="G255" s="22">
        <v>1</v>
      </c>
      <c r="H255" s="22">
        <v>1</v>
      </c>
      <c r="I255" s="23">
        <v>0</v>
      </c>
      <c r="J255" s="24">
        <v>1</v>
      </c>
      <c r="K255" s="25">
        <v>0</v>
      </c>
      <c r="L255" s="26">
        <v>0</v>
      </c>
      <c r="M255" s="28" t="s">
        <v>1893</v>
      </c>
      <c r="N255" s="28"/>
    </row>
    <row r="256" spans="1:14" x14ac:dyDescent="0.3">
      <c r="A256" s="7" t="s">
        <v>1466</v>
      </c>
      <c r="B256" s="7" t="s">
        <v>1467</v>
      </c>
      <c r="C256" s="7" t="s">
        <v>1468</v>
      </c>
      <c r="D256" s="7" t="s">
        <v>1469</v>
      </c>
      <c r="E256" s="7" t="s">
        <v>1470</v>
      </c>
      <c r="F256" s="7" t="s">
        <v>1471</v>
      </c>
      <c r="G256" s="22">
        <v>1</v>
      </c>
      <c r="H256" s="22">
        <v>1</v>
      </c>
      <c r="I256" s="23">
        <v>0</v>
      </c>
      <c r="J256" s="24">
        <v>1</v>
      </c>
      <c r="K256" s="25">
        <v>0</v>
      </c>
      <c r="L256" s="26">
        <v>0</v>
      </c>
      <c r="M256" s="28" t="s">
        <v>1893</v>
      </c>
      <c r="N256" s="28"/>
    </row>
    <row r="257" spans="1:14" x14ac:dyDescent="0.3">
      <c r="A257" s="7" t="s">
        <v>1472</v>
      </c>
      <c r="B257" s="7" t="s">
        <v>1473</v>
      </c>
      <c r="C257" s="7" t="s">
        <v>1474</v>
      </c>
      <c r="D257" s="7" t="s">
        <v>594</v>
      </c>
      <c r="E257" s="7" t="s">
        <v>362</v>
      </c>
      <c r="F257" s="7" t="s">
        <v>1475</v>
      </c>
      <c r="G257" s="22">
        <v>1</v>
      </c>
      <c r="H257" s="22">
        <v>1</v>
      </c>
      <c r="I257" s="23">
        <v>0</v>
      </c>
      <c r="J257" s="24">
        <v>1</v>
      </c>
      <c r="K257" s="25">
        <v>0</v>
      </c>
      <c r="L257" s="26">
        <v>0</v>
      </c>
      <c r="M257" s="28" t="s">
        <v>1893</v>
      </c>
      <c r="N257" s="28"/>
    </row>
    <row r="258" spans="1:14" x14ac:dyDescent="0.3">
      <c r="A258" s="7" t="s">
        <v>91</v>
      </c>
      <c r="B258" s="7" t="s">
        <v>1476</v>
      </c>
      <c r="C258" s="7" t="s">
        <v>554</v>
      </c>
      <c r="D258" s="7" t="s">
        <v>506</v>
      </c>
      <c r="E258" s="7" t="s">
        <v>94</v>
      </c>
      <c r="F258" s="7" t="s">
        <v>1477</v>
      </c>
      <c r="G258" s="22">
        <v>1</v>
      </c>
      <c r="H258" s="22">
        <v>2</v>
      </c>
      <c r="I258" s="23">
        <v>0</v>
      </c>
      <c r="J258" s="24">
        <v>0</v>
      </c>
      <c r="K258" s="25">
        <v>1</v>
      </c>
      <c r="L258" s="26">
        <v>0</v>
      </c>
      <c r="M258" s="28" t="s">
        <v>1891</v>
      </c>
      <c r="N258" s="28"/>
    </row>
    <row r="259" spans="1:14" x14ac:dyDescent="0.3">
      <c r="A259" s="7" t="s">
        <v>324</v>
      </c>
      <c r="B259" s="7" t="s">
        <v>1478</v>
      </c>
      <c r="C259" s="7" t="s">
        <v>1479</v>
      </c>
      <c r="D259" s="7" t="s">
        <v>612</v>
      </c>
      <c r="E259" s="7" t="s">
        <v>326</v>
      </c>
      <c r="F259" s="7" t="s">
        <v>1480</v>
      </c>
      <c r="G259" s="22">
        <v>1</v>
      </c>
      <c r="H259" s="22">
        <v>1</v>
      </c>
      <c r="I259" s="23">
        <v>0</v>
      </c>
      <c r="J259" s="24">
        <v>0</v>
      </c>
      <c r="K259" s="25">
        <v>1</v>
      </c>
      <c r="L259" s="26">
        <v>0</v>
      </c>
      <c r="M259" s="28" t="s">
        <v>1891</v>
      </c>
      <c r="N259" s="28"/>
    </row>
    <row r="260" spans="1:14" x14ac:dyDescent="0.3">
      <c r="A260" s="7" t="s">
        <v>1481</v>
      </c>
      <c r="B260" s="7" t="s">
        <v>1482</v>
      </c>
      <c r="C260" s="7" t="s">
        <v>1483</v>
      </c>
      <c r="D260" s="7" t="s">
        <v>538</v>
      </c>
      <c r="E260" s="7" t="s">
        <v>80</v>
      </c>
      <c r="F260" s="7" t="s">
        <v>1484</v>
      </c>
      <c r="G260" s="22">
        <v>1</v>
      </c>
      <c r="H260" s="22">
        <v>1</v>
      </c>
      <c r="I260" s="23">
        <v>1</v>
      </c>
      <c r="J260" s="24">
        <v>0</v>
      </c>
      <c r="K260" s="25">
        <v>0</v>
      </c>
      <c r="L260" s="26">
        <v>0</v>
      </c>
      <c r="M260" s="28" t="s">
        <v>1893</v>
      </c>
      <c r="N260" s="28"/>
    </row>
    <row r="261" spans="1:14" x14ac:dyDescent="0.3">
      <c r="A261" s="7" t="s">
        <v>1485</v>
      </c>
      <c r="B261" s="7" t="s">
        <v>1486</v>
      </c>
      <c r="C261" s="7" t="s">
        <v>1487</v>
      </c>
      <c r="D261" s="7" t="s">
        <v>511</v>
      </c>
      <c r="E261" s="7" t="s">
        <v>275</v>
      </c>
      <c r="F261" s="7" t="s">
        <v>1488</v>
      </c>
      <c r="G261" s="22">
        <v>1</v>
      </c>
      <c r="H261" s="22">
        <v>1</v>
      </c>
      <c r="I261" s="23">
        <v>0</v>
      </c>
      <c r="J261" s="24">
        <v>1</v>
      </c>
      <c r="K261" s="25">
        <v>0</v>
      </c>
      <c r="L261" s="26">
        <v>0</v>
      </c>
      <c r="M261" s="28" t="s">
        <v>1893</v>
      </c>
      <c r="N261" s="28"/>
    </row>
    <row r="262" spans="1:14" x14ac:dyDescent="0.3">
      <c r="A262" s="7" t="s">
        <v>1489</v>
      </c>
      <c r="B262" s="7" t="s">
        <v>1490</v>
      </c>
      <c r="C262" s="7" t="s">
        <v>1491</v>
      </c>
      <c r="D262" s="7" t="s">
        <v>555</v>
      </c>
      <c r="E262" s="7" t="s">
        <v>80</v>
      </c>
      <c r="F262" s="7" t="s">
        <v>1492</v>
      </c>
      <c r="G262" s="22">
        <v>1</v>
      </c>
      <c r="H262" s="22">
        <v>2</v>
      </c>
      <c r="I262" s="23">
        <v>0</v>
      </c>
      <c r="J262" s="24">
        <v>1</v>
      </c>
      <c r="K262" s="25">
        <v>0</v>
      </c>
      <c r="L262" s="26">
        <v>0</v>
      </c>
      <c r="M262" s="28" t="s">
        <v>1892</v>
      </c>
      <c r="N262" s="28"/>
    </row>
    <row r="263" spans="1:14" x14ac:dyDescent="0.3">
      <c r="A263" s="7" t="s">
        <v>1493</v>
      </c>
      <c r="B263" s="7" t="s">
        <v>1494</v>
      </c>
      <c r="C263" s="7" t="s">
        <v>1495</v>
      </c>
      <c r="D263" s="7" t="s">
        <v>1443</v>
      </c>
      <c r="E263" s="7" t="s">
        <v>1496</v>
      </c>
      <c r="F263" s="7" t="s">
        <v>1497</v>
      </c>
      <c r="G263" s="22">
        <v>1</v>
      </c>
      <c r="H263" s="22">
        <v>1</v>
      </c>
      <c r="I263" s="23">
        <v>0</v>
      </c>
      <c r="J263" s="24">
        <v>1</v>
      </c>
      <c r="K263" s="25">
        <v>0</v>
      </c>
      <c r="L263" s="26">
        <v>0</v>
      </c>
      <c r="M263" s="28" t="s">
        <v>1893</v>
      </c>
      <c r="N263" s="28"/>
    </row>
    <row r="264" spans="1:14" x14ac:dyDescent="0.3">
      <c r="A264" s="7" t="s">
        <v>1498</v>
      </c>
      <c r="B264" s="7" t="s">
        <v>1499</v>
      </c>
      <c r="C264" s="7" t="s">
        <v>554</v>
      </c>
      <c r="D264" s="7" t="s">
        <v>538</v>
      </c>
      <c r="E264" s="7" t="s">
        <v>144</v>
      </c>
      <c r="F264" s="7" t="s">
        <v>1500</v>
      </c>
      <c r="G264" s="22">
        <v>1</v>
      </c>
      <c r="H264" s="22">
        <v>1</v>
      </c>
      <c r="I264" s="23">
        <v>0</v>
      </c>
      <c r="J264" s="24">
        <v>1</v>
      </c>
      <c r="K264" s="25">
        <v>0</v>
      </c>
      <c r="L264" s="26">
        <v>0</v>
      </c>
      <c r="M264" s="28" t="s">
        <v>1893</v>
      </c>
      <c r="N264" s="28"/>
    </row>
    <row r="265" spans="1:14" x14ac:dyDescent="0.3">
      <c r="A265" s="7" t="s">
        <v>1501</v>
      </c>
      <c r="B265" s="7" t="s">
        <v>1502</v>
      </c>
      <c r="C265" s="7" t="s">
        <v>1503</v>
      </c>
      <c r="D265" s="7" t="s">
        <v>811</v>
      </c>
      <c r="E265" s="7" t="s">
        <v>285</v>
      </c>
      <c r="F265" s="7" t="s">
        <v>1504</v>
      </c>
      <c r="G265" s="22">
        <v>1</v>
      </c>
      <c r="H265" s="22">
        <v>7</v>
      </c>
      <c r="I265" s="23">
        <v>0</v>
      </c>
      <c r="J265" s="24">
        <v>1</v>
      </c>
      <c r="K265" s="25">
        <v>0</v>
      </c>
      <c r="L265" s="26">
        <v>0</v>
      </c>
      <c r="M265" s="28" t="s">
        <v>1892</v>
      </c>
      <c r="N265" s="28"/>
    </row>
    <row r="266" spans="1:14" x14ac:dyDescent="0.3">
      <c r="A266" s="7" t="s">
        <v>141</v>
      </c>
      <c r="B266" s="7" t="s">
        <v>1505</v>
      </c>
      <c r="C266" s="7" t="s">
        <v>1506</v>
      </c>
      <c r="D266" s="7" t="s">
        <v>606</v>
      </c>
      <c r="E266" s="7" t="s">
        <v>144</v>
      </c>
      <c r="F266" s="7" t="s">
        <v>1507</v>
      </c>
      <c r="G266" s="22">
        <v>1</v>
      </c>
      <c r="H266" s="22">
        <v>1</v>
      </c>
      <c r="I266" s="23">
        <v>0</v>
      </c>
      <c r="J266" s="24">
        <v>0</v>
      </c>
      <c r="K266" s="25">
        <v>1</v>
      </c>
      <c r="L266" s="26">
        <v>0</v>
      </c>
      <c r="M266" s="28" t="s">
        <v>1891</v>
      </c>
      <c r="N266" s="28"/>
    </row>
    <row r="267" spans="1:14" x14ac:dyDescent="0.3">
      <c r="A267" s="7" t="s">
        <v>305</v>
      </c>
      <c r="B267" s="7" t="s">
        <v>1508</v>
      </c>
      <c r="C267" s="7" t="s">
        <v>1509</v>
      </c>
      <c r="D267" s="7" t="s">
        <v>589</v>
      </c>
      <c r="E267" s="7" t="s">
        <v>307</v>
      </c>
      <c r="F267" s="7" t="s">
        <v>1510</v>
      </c>
      <c r="G267" s="22">
        <v>1</v>
      </c>
      <c r="H267" s="22">
        <v>1</v>
      </c>
      <c r="I267" s="23">
        <v>0</v>
      </c>
      <c r="J267" s="24">
        <v>0</v>
      </c>
      <c r="K267" s="25">
        <v>1</v>
      </c>
      <c r="L267" s="26">
        <v>0</v>
      </c>
      <c r="M267" s="28" t="s">
        <v>1891</v>
      </c>
      <c r="N267" s="28"/>
    </row>
    <row r="268" spans="1:14" x14ac:dyDescent="0.3">
      <c r="A268" s="7" t="s">
        <v>128</v>
      </c>
      <c r="B268" s="7" t="s">
        <v>1511</v>
      </c>
      <c r="C268" s="7" t="s">
        <v>554</v>
      </c>
      <c r="D268" s="7" t="s">
        <v>1512</v>
      </c>
      <c r="E268" s="7" t="s">
        <v>131</v>
      </c>
      <c r="F268" s="7" t="s">
        <v>1513</v>
      </c>
      <c r="G268" s="22">
        <v>1</v>
      </c>
      <c r="H268" s="22">
        <v>1</v>
      </c>
      <c r="I268" s="23">
        <v>0</v>
      </c>
      <c r="J268" s="24">
        <v>0</v>
      </c>
      <c r="K268" s="25">
        <v>1</v>
      </c>
      <c r="L268" s="26">
        <v>0</v>
      </c>
      <c r="M268" s="28" t="s">
        <v>1891</v>
      </c>
      <c r="N268" s="28"/>
    </row>
    <row r="269" spans="1:14" x14ac:dyDescent="0.3">
      <c r="A269" s="7" t="s">
        <v>1514</v>
      </c>
      <c r="B269" s="7" t="s">
        <v>688</v>
      </c>
      <c r="C269" s="7" t="s">
        <v>1515</v>
      </c>
      <c r="D269" s="7" t="s">
        <v>538</v>
      </c>
      <c r="E269" s="7" t="s">
        <v>144</v>
      </c>
      <c r="F269" s="7" t="s">
        <v>1516</v>
      </c>
      <c r="G269" s="22">
        <v>1</v>
      </c>
      <c r="H269" s="22">
        <v>1</v>
      </c>
      <c r="I269" s="23">
        <v>0</v>
      </c>
      <c r="J269" s="24">
        <v>1</v>
      </c>
      <c r="K269" s="25">
        <v>0</v>
      </c>
      <c r="L269" s="26">
        <v>0</v>
      </c>
      <c r="M269" s="28" t="s">
        <v>1892</v>
      </c>
      <c r="N269" s="28"/>
    </row>
    <row r="270" spans="1:14" x14ac:dyDescent="0.3">
      <c r="A270" s="7" t="s">
        <v>238</v>
      </c>
      <c r="B270" s="7" t="s">
        <v>1517</v>
      </c>
      <c r="C270" s="7" t="s">
        <v>1518</v>
      </c>
      <c r="D270" s="7" t="s">
        <v>811</v>
      </c>
      <c r="E270" s="7" t="s">
        <v>240</v>
      </c>
      <c r="F270" s="7" t="s">
        <v>1519</v>
      </c>
      <c r="G270" s="22">
        <v>1</v>
      </c>
      <c r="H270" s="22">
        <v>1</v>
      </c>
      <c r="I270" s="23">
        <v>0</v>
      </c>
      <c r="J270" s="24">
        <v>0</v>
      </c>
      <c r="K270" s="25">
        <v>1</v>
      </c>
      <c r="L270" s="26">
        <v>0</v>
      </c>
      <c r="M270" s="28" t="s">
        <v>1891</v>
      </c>
      <c r="N270" s="28"/>
    </row>
    <row r="271" spans="1:14" x14ac:dyDescent="0.3">
      <c r="A271" s="7" t="s">
        <v>1520</v>
      </c>
      <c r="B271" s="7" t="s">
        <v>1521</v>
      </c>
      <c r="C271" s="7" t="s">
        <v>825</v>
      </c>
      <c r="D271" s="7" t="s">
        <v>606</v>
      </c>
      <c r="E271" s="7" t="s">
        <v>66</v>
      </c>
      <c r="F271" s="7" t="s">
        <v>1522</v>
      </c>
      <c r="G271" s="22">
        <v>1</v>
      </c>
      <c r="H271" s="22">
        <v>1</v>
      </c>
      <c r="I271" s="23">
        <v>0</v>
      </c>
      <c r="J271" s="24">
        <v>1</v>
      </c>
      <c r="K271" s="25">
        <v>0</v>
      </c>
      <c r="L271" s="26">
        <v>0</v>
      </c>
      <c r="M271" s="28" t="s">
        <v>1893</v>
      </c>
      <c r="N271" s="28"/>
    </row>
    <row r="272" spans="1:14" x14ac:dyDescent="0.3">
      <c r="A272" s="7" t="s">
        <v>1523</v>
      </c>
      <c r="B272" s="7" t="s">
        <v>1310</v>
      </c>
      <c r="C272" s="7" t="s">
        <v>1524</v>
      </c>
      <c r="D272" s="7" t="s">
        <v>555</v>
      </c>
      <c r="E272" s="7" t="s">
        <v>206</v>
      </c>
      <c r="F272" s="7" t="s">
        <v>1525</v>
      </c>
      <c r="G272" s="22">
        <v>1</v>
      </c>
      <c r="H272" s="22">
        <v>2</v>
      </c>
      <c r="I272" s="23">
        <v>0</v>
      </c>
      <c r="J272" s="24">
        <v>1</v>
      </c>
      <c r="K272" s="25">
        <v>0</v>
      </c>
      <c r="L272" s="26">
        <v>0</v>
      </c>
      <c r="M272" s="28" t="s">
        <v>1893</v>
      </c>
      <c r="N272" s="28"/>
    </row>
    <row r="273" spans="1:14" x14ac:dyDescent="0.3">
      <c r="A273" s="7" t="s">
        <v>1526</v>
      </c>
      <c r="B273" s="7" t="s">
        <v>1527</v>
      </c>
      <c r="C273" s="7" t="s">
        <v>1528</v>
      </c>
      <c r="D273" s="7" t="s">
        <v>1529</v>
      </c>
      <c r="E273" s="7" t="s">
        <v>189</v>
      </c>
      <c r="F273" s="7" t="s">
        <v>1530</v>
      </c>
      <c r="G273" s="22">
        <v>1</v>
      </c>
      <c r="H273" s="22">
        <v>3</v>
      </c>
      <c r="I273" s="23">
        <v>0</v>
      </c>
      <c r="J273" s="24">
        <v>1</v>
      </c>
      <c r="K273" s="25">
        <v>0</v>
      </c>
      <c r="L273" s="26">
        <v>0</v>
      </c>
      <c r="M273" s="28" t="s">
        <v>1893</v>
      </c>
      <c r="N273" s="28"/>
    </row>
    <row r="274" spans="1:14" x14ac:dyDescent="0.3">
      <c r="A274" s="7" t="s">
        <v>1531</v>
      </c>
      <c r="B274" s="7" t="s">
        <v>1532</v>
      </c>
      <c r="C274" s="7" t="s">
        <v>1533</v>
      </c>
      <c r="D274" s="7" t="s">
        <v>706</v>
      </c>
      <c r="E274" s="7" t="s">
        <v>1534</v>
      </c>
      <c r="F274" s="7" t="s">
        <v>1535</v>
      </c>
      <c r="G274" s="22">
        <v>1</v>
      </c>
      <c r="H274" s="22">
        <v>1</v>
      </c>
      <c r="I274" s="23">
        <v>0</v>
      </c>
      <c r="J274" s="24">
        <v>1</v>
      </c>
      <c r="K274" s="25">
        <v>0</v>
      </c>
      <c r="L274" s="26">
        <v>0</v>
      </c>
      <c r="M274" s="28" t="s">
        <v>1893</v>
      </c>
      <c r="N274" s="28"/>
    </row>
    <row r="275" spans="1:14" x14ac:dyDescent="0.3">
      <c r="A275" s="7" t="s">
        <v>1536</v>
      </c>
      <c r="B275" s="7" t="s">
        <v>1537</v>
      </c>
      <c r="C275" s="7" t="s">
        <v>1538</v>
      </c>
      <c r="D275" s="7" t="s">
        <v>706</v>
      </c>
      <c r="E275" s="7" t="s">
        <v>101</v>
      </c>
      <c r="F275" s="7" t="s">
        <v>1539</v>
      </c>
      <c r="G275" s="22">
        <v>1</v>
      </c>
      <c r="H275" s="22">
        <v>1</v>
      </c>
      <c r="I275" s="23">
        <v>0</v>
      </c>
      <c r="J275" s="24">
        <v>1</v>
      </c>
      <c r="K275" s="25">
        <v>0</v>
      </c>
      <c r="L275" s="26">
        <v>0</v>
      </c>
      <c r="M275" s="28" t="s">
        <v>1893</v>
      </c>
      <c r="N275" s="28"/>
    </row>
    <row r="276" spans="1:14" x14ac:dyDescent="0.3">
      <c r="A276" s="7" t="s">
        <v>454</v>
      </c>
      <c r="B276" s="7" t="s">
        <v>1540</v>
      </c>
      <c r="C276" s="7" t="s">
        <v>1541</v>
      </c>
      <c r="D276" s="7" t="s">
        <v>584</v>
      </c>
      <c r="E276" s="7" t="s">
        <v>107</v>
      </c>
      <c r="F276" s="7" t="s">
        <v>1542</v>
      </c>
      <c r="G276" s="22">
        <v>1</v>
      </c>
      <c r="H276" s="22">
        <v>1</v>
      </c>
      <c r="I276" s="23">
        <v>0</v>
      </c>
      <c r="J276" s="24">
        <v>0</v>
      </c>
      <c r="K276" s="25">
        <v>0</v>
      </c>
      <c r="L276" s="26">
        <v>1</v>
      </c>
      <c r="M276" s="28" t="s">
        <v>1891</v>
      </c>
      <c r="N276" s="28"/>
    </row>
    <row r="277" spans="1:14" x14ac:dyDescent="0.3">
      <c r="A277" s="7" t="s">
        <v>1543</v>
      </c>
      <c r="B277" s="7" t="s">
        <v>1544</v>
      </c>
      <c r="C277" s="7" t="s">
        <v>1545</v>
      </c>
      <c r="D277" s="7" t="s">
        <v>682</v>
      </c>
      <c r="E277" s="7" t="s">
        <v>512</v>
      </c>
      <c r="F277" s="7" t="s">
        <v>1546</v>
      </c>
      <c r="G277" s="22">
        <v>1</v>
      </c>
      <c r="H277" s="22">
        <v>2</v>
      </c>
      <c r="I277" s="23">
        <v>0</v>
      </c>
      <c r="J277" s="24">
        <v>1</v>
      </c>
      <c r="K277" s="25">
        <v>0</v>
      </c>
      <c r="L277" s="26">
        <v>0</v>
      </c>
      <c r="M277" s="28" t="s">
        <v>1892</v>
      </c>
      <c r="N277" s="28"/>
    </row>
    <row r="278" spans="1:14" x14ac:dyDescent="0.3">
      <c r="A278" s="7" t="s">
        <v>1547</v>
      </c>
      <c r="B278" s="7" t="s">
        <v>1548</v>
      </c>
      <c r="C278" s="7" t="s">
        <v>1549</v>
      </c>
      <c r="D278" s="7" t="s">
        <v>522</v>
      </c>
      <c r="E278" s="7" t="s">
        <v>66</v>
      </c>
      <c r="F278" s="7" t="s">
        <v>1550</v>
      </c>
      <c r="G278" s="22">
        <v>1</v>
      </c>
      <c r="H278" s="22">
        <v>3</v>
      </c>
      <c r="I278" s="23">
        <v>0</v>
      </c>
      <c r="J278" s="24">
        <v>1</v>
      </c>
      <c r="K278" s="25">
        <v>0</v>
      </c>
      <c r="L278" s="26">
        <v>0</v>
      </c>
      <c r="M278" s="28" t="s">
        <v>1892</v>
      </c>
      <c r="N278" s="28"/>
    </row>
    <row r="279" spans="1:14" x14ac:dyDescent="0.3">
      <c r="A279" s="7" t="s">
        <v>1551</v>
      </c>
      <c r="B279" s="7" t="s">
        <v>1552</v>
      </c>
      <c r="C279" s="7" t="s">
        <v>1553</v>
      </c>
      <c r="D279" s="7" t="s">
        <v>606</v>
      </c>
      <c r="E279" s="7" t="s">
        <v>66</v>
      </c>
      <c r="F279" s="7" t="s">
        <v>1554</v>
      </c>
      <c r="G279" s="22">
        <v>1</v>
      </c>
      <c r="H279" s="22">
        <v>1</v>
      </c>
      <c r="I279" s="23">
        <v>0</v>
      </c>
      <c r="J279" s="24">
        <v>1</v>
      </c>
      <c r="K279" s="25">
        <v>0</v>
      </c>
      <c r="L279" s="26">
        <v>0</v>
      </c>
      <c r="M279" s="28" t="s">
        <v>1893</v>
      </c>
      <c r="N279" s="28"/>
    </row>
    <row r="280" spans="1:14" x14ac:dyDescent="0.3">
      <c r="A280" s="7" t="s">
        <v>1555</v>
      </c>
      <c r="B280" s="7" t="s">
        <v>1556</v>
      </c>
      <c r="C280" s="7" t="s">
        <v>1557</v>
      </c>
      <c r="D280" s="7" t="s">
        <v>603</v>
      </c>
      <c r="E280" s="7" t="s">
        <v>94</v>
      </c>
      <c r="F280" s="7" t="s">
        <v>1558</v>
      </c>
      <c r="G280" s="22">
        <v>1</v>
      </c>
      <c r="H280" s="22">
        <v>8</v>
      </c>
      <c r="I280" s="23">
        <v>0</v>
      </c>
      <c r="J280" s="24">
        <v>1</v>
      </c>
      <c r="K280" s="25">
        <v>0</v>
      </c>
      <c r="L280" s="26">
        <v>0</v>
      </c>
      <c r="M280" s="28" t="s">
        <v>1892</v>
      </c>
      <c r="N280" s="28"/>
    </row>
    <row r="281" spans="1:14" x14ac:dyDescent="0.3">
      <c r="A281" s="7" t="s">
        <v>315</v>
      </c>
      <c r="B281" s="7" t="s">
        <v>1559</v>
      </c>
      <c r="C281" s="7" t="s">
        <v>1560</v>
      </c>
      <c r="D281" s="7" t="s">
        <v>1561</v>
      </c>
      <c r="E281" s="7" t="s">
        <v>178</v>
      </c>
      <c r="F281" s="7" t="s">
        <v>1562</v>
      </c>
      <c r="G281" s="22">
        <v>1</v>
      </c>
      <c r="H281" s="22">
        <v>1</v>
      </c>
      <c r="I281" s="23">
        <v>0</v>
      </c>
      <c r="J281" s="24">
        <v>0</v>
      </c>
      <c r="K281" s="25">
        <v>1</v>
      </c>
      <c r="L281" s="26">
        <v>0</v>
      </c>
      <c r="M281" s="28" t="s">
        <v>1891</v>
      </c>
      <c r="N281" s="28"/>
    </row>
    <row r="282" spans="1:14" x14ac:dyDescent="0.3">
      <c r="A282" s="7" t="s">
        <v>464</v>
      </c>
      <c r="B282" s="7" t="s">
        <v>1563</v>
      </c>
      <c r="C282" s="7" t="s">
        <v>1564</v>
      </c>
      <c r="D282" s="7" t="s">
        <v>506</v>
      </c>
      <c r="E282" s="7" t="s">
        <v>466</v>
      </c>
      <c r="F282" s="7" t="s">
        <v>1565</v>
      </c>
      <c r="G282" s="22">
        <v>1</v>
      </c>
      <c r="H282" s="22">
        <v>1</v>
      </c>
      <c r="I282" s="23">
        <v>0</v>
      </c>
      <c r="J282" s="24">
        <v>0</v>
      </c>
      <c r="K282" s="25">
        <v>0</v>
      </c>
      <c r="L282" s="26">
        <v>1</v>
      </c>
      <c r="M282" s="28" t="s">
        <v>1891</v>
      </c>
      <c r="N282" s="28"/>
    </row>
    <row r="283" spans="1:14" x14ac:dyDescent="0.3">
      <c r="A283" s="7" t="s">
        <v>1566</v>
      </c>
      <c r="B283" s="7" t="s">
        <v>1567</v>
      </c>
      <c r="C283" s="7" t="s">
        <v>1568</v>
      </c>
      <c r="D283" s="7" t="s">
        <v>706</v>
      </c>
      <c r="E283" s="7" t="s">
        <v>94</v>
      </c>
      <c r="F283" s="7" t="s">
        <v>1569</v>
      </c>
      <c r="G283" s="22">
        <v>1</v>
      </c>
      <c r="H283" s="22">
        <v>1</v>
      </c>
      <c r="I283" s="23">
        <v>0</v>
      </c>
      <c r="J283" s="24">
        <v>1</v>
      </c>
      <c r="K283" s="25">
        <v>0</v>
      </c>
      <c r="L283" s="26">
        <v>0</v>
      </c>
      <c r="M283" s="28" t="s">
        <v>1893</v>
      </c>
      <c r="N283" s="28"/>
    </row>
    <row r="284" spans="1:14" x14ac:dyDescent="0.3">
      <c r="A284" s="7" t="s">
        <v>427</v>
      </c>
      <c r="B284" s="7" t="s">
        <v>1570</v>
      </c>
      <c r="C284" s="7" t="s">
        <v>1571</v>
      </c>
      <c r="D284" s="7" t="s">
        <v>606</v>
      </c>
      <c r="E284" s="7" t="s">
        <v>429</v>
      </c>
      <c r="F284" s="7" t="s">
        <v>1572</v>
      </c>
      <c r="G284" s="22">
        <v>1</v>
      </c>
      <c r="H284" s="22">
        <v>1</v>
      </c>
      <c r="I284" s="23">
        <v>0</v>
      </c>
      <c r="J284" s="24">
        <v>0</v>
      </c>
      <c r="K284" s="25">
        <v>0</v>
      </c>
      <c r="L284" s="26">
        <v>1</v>
      </c>
      <c r="M284" s="28" t="s">
        <v>1891</v>
      </c>
      <c r="N284" s="28"/>
    </row>
    <row r="285" spans="1:14" x14ac:dyDescent="0.3">
      <c r="A285" s="7" t="s">
        <v>360</v>
      </c>
      <c r="B285" s="7" t="s">
        <v>1573</v>
      </c>
      <c r="C285" s="7" t="s">
        <v>554</v>
      </c>
      <c r="D285" s="7" t="s">
        <v>517</v>
      </c>
      <c r="E285" s="7" t="s">
        <v>362</v>
      </c>
      <c r="F285" s="7" t="s">
        <v>1574</v>
      </c>
      <c r="G285" s="22">
        <v>1</v>
      </c>
      <c r="H285" s="22">
        <v>1</v>
      </c>
      <c r="I285" s="23">
        <v>0</v>
      </c>
      <c r="J285" s="24">
        <v>0</v>
      </c>
      <c r="K285" s="25">
        <v>0</v>
      </c>
      <c r="L285" s="26">
        <v>1</v>
      </c>
      <c r="M285" s="28" t="s">
        <v>1891</v>
      </c>
      <c r="N285" s="28"/>
    </row>
    <row r="286" spans="1:14" x14ac:dyDescent="0.3">
      <c r="A286" s="7" t="s">
        <v>1575</v>
      </c>
      <c r="B286" s="7" t="s">
        <v>1576</v>
      </c>
      <c r="C286" s="7" t="s">
        <v>1577</v>
      </c>
      <c r="D286" s="7" t="s">
        <v>506</v>
      </c>
      <c r="E286" s="7" t="s">
        <v>71</v>
      </c>
      <c r="F286" s="7" t="s">
        <v>1578</v>
      </c>
      <c r="G286" s="22">
        <v>1</v>
      </c>
      <c r="H286" s="22">
        <v>1</v>
      </c>
      <c r="I286" s="23">
        <v>0</v>
      </c>
      <c r="J286" s="24">
        <v>1</v>
      </c>
      <c r="K286" s="25">
        <v>0</v>
      </c>
      <c r="L286" s="26">
        <v>0</v>
      </c>
      <c r="M286" s="28" t="s">
        <v>1893</v>
      </c>
      <c r="N286" s="28"/>
    </row>
    <row r="287" spans="1:14" x14ac:dyDescent="0.3">
      <c r="A287" s="7" t="s">
        <v>422</v>
      </c>
      <c r="B287" s="7" t="s">
        <v>1579</v>
      </c>
      <c r="C287" s="7" t="s">
        <v>1580</v>
      </c>
      <c r="D287" s="7" t="s">
        <v>725</v>
      </c>
      <c r="E287" s="7" t="s">
        <v>424</v>
      </c>
      <c r="F287" s="7" t="s">
        <v>1581</v>
      </c>
      <c r="G287" s="22">
        <v>1</v>
      </c>
      <c r="H287" s="22">
        <v>2</v>
      </c>
      <c r="I287" s="23">
        <v>0</v>
      </c>
      <c r="J287" s="24">
        <v>0</v>
      </c>
      <c r="K287" s="25">
        <v>0</v>
      </c>
      <c r="L287" s="26">
        <v>1</v>
      </c>
      <c r="M287" s="28" t="s">
        <v>1891</v>
      </c>
      <c r="N287" s="28"/>
    </row>
    <row r="288" spans="1:14" x14ac:dyDescent="0.3">
      <c r="A288" s="7" t="s">
        <v>442</v>
      </c>
      <c r="B288" s="7" t="s">
        <v>443</v>
      </c>
      <c r="C288" s="7" t="s">
        <v>1582</v>
      </c>
      <c r="D288" s="7" t="s">
        <v>641</v>
      </c>
      <c r="E288" s="7" t="s">
        <v>107</v>
      </c>
      <c r="F288" s="7" t="s">
        <v>1583</v>
      </c>
      <c r="G288" s="22">
        <v>1</v>
      </c>
      <c r="H288" s="22">
        <v>1</v>
      </c>
      <c r="I288" s="23">
        <v>0</v>
      </c>
      <c r="J288" s="24">
        <v>0</v>
      </c>
      <c r="K288" s="25">
        <v>0</v>
      </c>
      <c r="L288" s="26">
        <v>1</v>
      </c>
      <c r="M288" s="28" t="s">
        <v>1891</v>
      </c>
      <c r="N288" s="28"/>
    </row>
    <row r="289" spans="1:14" x14ac:dyDescent="0.3">
      <c r="A289" s="7" t="s">
        <v>1584</v>
      </c>
      <c r="B289" s="7" t="s">
        <v>1585</v>
      </c>
      <c r="C289" s="7" t="s">
        <v>1586</v>
      </c>
      <c r="D289" s="7" t="s">
        <v>594</v>
      </c>
      <c r="E289" s="7" t="s">
        <v>94</v>
      </c>
      <c r="F289" s="7" t="s">
        <v>1587</v>
      </c>
      <c r="G289" s="22">
        <v>1</v>
      </c>
      <c r="H289" s="22">
        <v>12</v>
      </c>
      <c r="I289" s="23">
        <v>0</v>
      </c>
      <c r="J289" s="24">
        <v>1</v>
      </c>
      <c r="K289" s="25">
        <v>0</v>
      </c>
      <c r="L289" s="26">
        <v>0</v>
      </c>
      <c r="M289" s="28" t="s">
        <v>1893</v>
      </c>
      <c r="N289" s="28"/>
    </row>
    <row r="290" spans="1:14" x14ac:dyDescent="0.3">
      <c r="A290" s="7" t="s">
        <v>155</v>
      </c>
      <c r="B290" s="7" t="s">
        <v>1588</v>
      </c>
      <c r="C290" s="7" t="s">
        <v>749</v>
      </c>
      <c r="D290" s="7" t="s">
        <v>506</v>
      </c>
      <c r="E290" s="7" t="s">
        <v>101</v>
      </c>
      <c r="F290" s="7" t="s">
        <v>1589</v>
      </c>
      <c r="G290" s="22">
        <v>1</v>
      </c>
      <c r="H290" s="22">
        <v>2</v>
      </c>
      <c r="I290" s="23">
        <v>0</v>
      </c>
      <c r="J290" s="24">
        <v>0</v>
      </c>
      <c r="K290" s="25">
        <v>1</v>
      </c>
      <c r="L290" s="26">
        <v>0</v>
      </c>
      <c r="M290" s="28" t="s">
        <v>1891</v>
      </c>
      <c r="N290" s="28"/>
    </row>
    <row r="291" spans="1:14" x14ac:dyDescent="0.3">
      <c r="A291" s="7" t="s">
        <v>292</v>
      </c>
      <c r="B291" s="7" t="s">
        <v>1590</v>
      </c>
      <c r="C291" s="7" t="s">
        <v>554</v>
      </c>
      <c r="D291" s="7" t="s">
        <v>706</v>
      </c>
      <c r="E291" s="7" t="s">
        <v>101</v>
      </c>
      <c r="F291" s="7" t="s">
        <v>1591</v>
      </c>
      <c r="G291" s="22">
        <v>1</v>
      </c>
      <c r="H291" s="22">
        <v>4</v>
      </c>
      <c r="I291" s="23">
        <v>0</v>
      </c>
      <c r="J291" s="24">
        <v>0</v>
      </c>
      <c r="K291" s="25">
        <v>1</v>
      </c>
      <c r="L291" s="26">
        <v>0</v>
      </c>
      <c r="M291" s="28" t="s">
        <v>1895</v>
      </c>
      <c r="N291" s="28"/>
    </row>
    <row r="292" spans="1:14" x14ac:dyDescent="0.3">
      <c r="A292" s="7" t="s">
        <v>105</v>
      </c>
      <c r="B292" s="7" t="s">
        <v>1592</v>
      </c>
      <c r="C292" s="7" t="s">
        <v>1593</v>
      </c>
      <c r="D292" s="7" t="s">
        <v>606</v>
      </c>
      <c r="E292" s="7" t="s">
        <v>107</v>
      </c>
      <c r="F292" s="7" t="s">
        <v>1594</v>
      </c>
      <c r="G292" s="22">
        <v>1</v>
      </c>
      <c r="H292" s="22">
        <v>2</v>
      </c>
      <c r="I292" s="23">
        <v>0</v>
      </c>
      <c r="J292" s="24">
        <v>0</v>
      </c>
      <c r="K292" s="25">
        <v>1</v>
      </c>
      <c r="L292" s="26">
        <v>0</v>
      </c>
      <c r="M292" s="28" t="s">
        <v>1891</v>
      </c>
      <c r="N292" s="28"/>
    </row>
    <row r="293" spans="1:14" x14ac:dyDescent="0.3">
      <c r="A293" s="7" t="s">
        <v>1595</v>
      </c>
      <c r="B293" s="7" t="s">
        <v>1596</v>
      </c>
      <c r="C293" s="7" t="s">
        <v>784</v>
      </c>
      <c r="D293" s="7" t="s">
        <v>606</v>
      </c>
      <c r="E293" s="7" t="s">
        <v>66</v>
      </c>
      <c r="F293" s="7" t="s">
        <v>1597</v>
      </c>
      <c r="G293" s="22">
        <v>1</v>
      </c>
      <c r="H293" s="22">
        <v>1</v>
      </c>
      <c r="I293" s="23">
        <v>0</v>
      </c>
      <c r="J293" s="24">
        <v>1</v>
      </c>
      <c r="K293" s="25">
        <v>0</v>
      </c>
      <c r="L293" s="26">
        <v>0</v>
      </c>
      <c r="M293" s="28" t="s">
        <v>1892</v>
      </c>
      <c r="N293" s="28"/>
    </row>
    <row r="294" spans="1:14" x14ac:dyDescent="0.3">
      <c r="A294" s="7" t="s">
        <v>365</v>
      </c>
      <c r="B294" s="7" t="s">
        <v>1598</v>
      </c>
      <c r="C294" s="7" t="s">
        <v>1599</v>
      </c>
      <c r="D294" s="7" t="s">
        <v>594</v>
      </c>
      <c r="E294" s="7" t="s">
        <v>362</v>
      </c>
      <c r="F294" s="7" t="s">
        <v>1600</v>
      </c>
      <c r="G294" s="22">
        <v>1</v>
      </c>
      <c r="H294" s="22">
        <v>1</v>
      </c>
      <c r="I294" s="23">
        <v>0</v>
      </c>
      <c r="J294" s="24">
        <v>0</v>
      </c>
      <c r="K294" s="25">
        <v>0</v>
      </c>
      <c r="L294" s="26">
        <v>1</v>
      </c>
      <c r="M294" s="28" t="s">
        <v>1891</v>
      </c>
      <c r="N294" s="28"/>
    </row>
    <row r="295" spans="1:14" x14ac:dyDescent="0.3">
      <c r="A295" s="7" t="s">
        <v>478</v>
      </c>
      <c r="B295" s="7" t="s">
        <v>1601</v>
      </c>
      <c r="C295" s="7" t="s">
        <v>554</v>
      </c>
      <c r="D295" s="7" t="s">
        <v>811</v>
      </c>
      <c r="E295" s="7" t="s">
        <v>178</v>
      </c>
      <c r="F295" s="7" t="s">
        <v>1602</v>
      </c>
      <c r="G295" s="22">
        <v>1</v>
      </c>
      <c r="H295" s="22">
        <v>1</v>
      </c>
      <c r="I295" s="23">
        <v>0</v>
      </c>
      <c r="J295" s="24">
        <v>0</v>
      </c>
      <c r="K295" s="25">
        <v>0</v>
      </c>
      <c r="L295" s="26">
        <v>1</v>
      </c>
      <c r="M295" s="28" t="s">
        <v>1891</v>
      </c>
      <c r="N295" s="28"/>
    </row>
    <row r="296" spans="1:14" x14ac:dyDescent="0.3">
      <c r="A296" s="7" t="s">
        <v>1603</v>
      </c>
      <c r="B296" s="7" t="s">
        <v>1604</v>
      </c>
      <c r="C296" s="7" t="s">
        <v>1605</v>
      </c>
      <c r="D296" s="7" t="s">
        <v>594</v>
      </c>
      <c r="E296" s="7" t="s">
        <v>1606</v>
      </c>
      <c r="F296" s="7" t="s">
        <v>1607</v>
      </c>
      <c r="G296" s="22">
        <v>1</v>
      </c>
      <c r="H296" s="22">
        <v>2</v>
      </c>
      <c r="I296" s="23">
        <v>0</v>
      </c>
      <c r="J296" s="24">
        <v>1</v>
      </c>
      <c r="K296" s="25">
        <v>0</v>
      </c>
      <c r="L296" s="26">
        <v>0</v>
      </c>
      <c r="M296" s="28" t="s">
        <v>1893</v>
      </c>
      <c r="N296" s="28"/>
    </row>
    <row r="297" spans="1:14" x14ac:dyDescent="0.3">
      <c r="A297" s="7" t="s">
        <v>1608</v>
      </c>
      <c r="B297" s="7" t="s">
        <v>1609</v>
      </c>
      <c r="C297" s="7" t="s">
        <v>554</v>
      </c>
      <c r="D297" s="7" t="s">
        <v>1610</v>
      </c>
      <c r="E297" s="7" t="s">
        <v>107</v>
      </c>
      <c r="F297" s="7" t="s">
        <v>1611</v>
      </c>
      <c r="G297" s="22">
        <v>1</v>
      </c>
      <c r="H297" s="22">
        <v>1</v>
      </c>
      <c r="I297" s="23">
        <v>0</v>
      </c>
      <c r="J297" s="24">
        <v>1</v>
      </c>
      <c r="K297" s="25">
        <v>0</v>
      </c>
      <c r="L297" s="26">
        <v>0</v>
      </c>
      <c r="M297" s="28" t="s">
        <v>1893</v>
      </c>
      <c r="N297" s="28"/>
    </row>
    <row r="298" spans="1:14" x14ac:dyDescent="0.3">
      <c r="A298" s="7" t="s">
        <v>1612</v>
      </c>
      <c r="B298" s="7" t="s">
        <v>1613</v>
      </c>
      <c r="C298" s="7" t="s">
        <v>1614</v>
      </c>
      <c r="D298" s="7" t="s">
        <v>1615</v>
      </c>
      <c r="E298" s="7" t="s">
        <v>1616</v>
      </c>
      <c r="F298" s="7" t="s">
        <v>1617</v>
      </c>
      <c r="G298" s="22">
        <v>1</v>
      </c>
      <c r="H298" s="22">
        <v>1</v>
      </c>
      <c r="I298" s="23">
        <v>0</v>
      </c>
      <c r="J298" s="24">
        <v>1</v>
      </c>
      <c r="K298" s="25">
        <v>0</v>
      </c>
      <c r="L298" s="26">
        <v>0</v>
      </c>
      <c r="M298" s="28" t="s">
        <v>1893</v>
      </c>
      <c r="N298" s="28"/>
    </row>
    <row r="299" spans="1:14" x14ac:dyDescent="0.3">
      <c r="A299" s="7" t="s">
        <v>1618</v>
      </c>
      <c r="B299" s="7" t="s">
        <v>1619</v>
      </c>
      <c r="C299" s="7" t="s">
        <v>554</v>
      </c>
      <c r="D299" s="7" t="s">
        <v>682</v>
      </c>
      <c r="E299" s="7" t="s">
        <v>107</v>
      </c>
      <c r="F299" s="7" t="s">
        <v>1620</v>
      </c>
      <c r="G299" s="22">
        <v>1</v>
      </c>
      <c r="H299" s="22">
        <v>1</v>
      </c>
      <c r="I299" s="23">
        <v>0</v>
      </c>
      <c r="J299" s="24">
        <v>1</v>
      </c>
      <c r="K299" s="25">
        <v>0</v>
      </c>
      <c r="L299" s="26">
        <v>0</v>
      </c>
      <c r="M299" s="28" t="s">
        <v>1892</v>
      </c>
      <c r="N299" s="28"/>
    </row>
    <row r="300" spans="1:14" x14ac:dyDescent="0.3">
      <c r="A300" s="7" t="s">
        <v>1621</v>
      </c>
      <c r="B300" s="7" t="s">
        <v>1622</v>
      </c>
      <c r="C300" s="7" t="s">
        <v>1623</v>
      </c>
      <c r="D300" s="7" t="s">
        <v>594</v>
      </c>
      <c r="E300" s="7" t="s">
        <v>1624</v>
      </c>
      <c r="F300" s="7" t="s">
        <v>1625</v>
      </c>
      <c r="G300" s="22">
        <v>1</v>
      </c>
      <c r="H300" s="22">
        <v>10</v>
      </c>
      <c r="I300" s="23">
        <v>0</v>
      </c>
      <c r="J300" s="24">
        <v>1</v>
      </c>
      <c r="K300" s="25">
        <v>0</v>
      </c>
      <c r="L300" s="26">
        <v>0</v>
      </c>
      <c r="M300" s="28" t="s">
        <v>1893</v>
      </c>
      <c r="N300" s="28"/>
    </row>
    <row r="301" spans="1:14" x14ac:dyDescent="0.3">
      <c r="A301" s="7" t="s">
        <v>1626</v>
      </c>
      <c r="B301" s="7" t="s">
        <v>1627</v>
      </c>
      <c r="C301" s="7" t="s">
        <v>1628</v>
      </c>
      <c r="D301" s="7" t="s">
        <v>1629</v>
      </c>
      <c r="E301" s="7" t="s">
        <v>1630</v>
      </c>
      <c r="F301" s="7" t="s">
        <v>1631</v>
      </c>
      <c r="G301" s="22">
        <v>1</v>
      </c>
      <c r="H301" s="22">
        <v>2</v>
      </c>
      <c r="I301" s="23">
        <v>1</v>
      </c>
      <c r="J301" s="24">
        <v>0</v>
      </c>
      <c r="K301" s="25">
        <v>0</v>
      </c>
      <c r="L301" s="26">
        <v>0</v>
      </c>
      <c r="M301" s="28" t="s">
        <v>1892</v>
      </c>
      <c r="N301" s="28"/>
    </row>
    <row r="302" spans="1:14" x14ac:dyDescent="0.3">
      <c r="A302" s="7" t="s">
        <v>1632</v>
      </c>
      <c r="B302" s="7" t="s">
        <v>1633</v>
      </c>
      <c r="C302" s="7" t="s">
        <v>1634</v>
      </c>
      <c r="D302" s="7" t="s">
        <v>682</v>
      </c>
      <c r="E302" s="7" t="s">
        <v>66</v>
      </c>
      <c r="F302" s="7" t="s">
        <v>1635</v>
      </c>
      <c r="G302" s="22">
        <v>1</v>
      </c>
      <c r="H302" s="22">
        <v>1</v>
      </c>
      <c r="I302" s="23">
        <v>0</v>
      </c>
      <c r="J302" s="24">
        <v>1</v>
      </c>
      <c r="K302" s="25">
        <v>0</v>
      </c>
      <c r="L302" s="26">
        <v>0</v>
      </c>
      <c r="M302" s="28" t="s">
        <v>1893</v>
      </c>
      <c r="N302" s="28"/>
    </row>
    <row r="303" spans="1:14" x14ac:dyDescent="0.3">
      <c r="A303" s="7" t="s">
        <v>447</v>
      </c>
      <c r="B303" s="7" t="s">
        <v>1636</v>
      </c>
      <c r="C303" s="7" t="s">
        <v>554</v>
      </c>
      <c r="D303" s="7" t="s">
        <v>594</v>
      </c>
      <c r="E303" s="7" t="s">
        <v>449</v>
      </c>
      <c r="F303" s="7" t="s">
        <v>1637</v>
      </c>
      <c r="G303" s="22">
        <v>1</v>
      </c>
      <c r="H303" s="22">
        <v>10</v>
      </c>
      <c r="I303" s="23">
        <v>0</v>
      </c>
      <c r="J303" s="24">
        <v>0</v>
      </c>
      <c r="K303" s="25">
        <v>0</v>
      </c>
      <c r="L303" s="26">
        <v>1</v>
      </c>
      <c r="M303" s="28" t="s">
        <v>1891</v>
      </c>
      <c r="N303" s="28"/>
    </row>
    <row r="304" spans="1:14" x14ac:dyDescent="0.3">
      <c r="A304" s="7" t="s">
        <v>1638</v>
      </c>
      <c r="B304" s="7" t="s">
        <v>1639</v>
      </c>
      <c r="C304" s="7" t="s">
        <v>1640</v>
      </c>
      <c r="D304" s="7" t="s">
        <v>1641</v>
      </c>
      <c r="E304" s="7" t="s">
        <v>94</v>
      </c>
      <c r="F304" s="7" t="s">
        <v>1642</v>
      </c>
      <c r="G304" s="22">
        <v>1</v>
      </c>
      <c r="H304" s="22">
        <v>2</v>
      </c>
      <c r="I304" s="23">
        <v>1</v>
      </c>
      <c r="J304" s="24">
        <v>0</v>
      </c>
      <c r="K304" s="25">
        <v>0</v>
      </c>
      <c r="L304" s="26">
        <v>0</v>
      </c>
      <c r="M304" s="28" t="s">
        <v>1893</v>
      </c>
      <c r="N304" s="28"/>
    </row>
    <row r="305" spans="1:14" x14ac:dyDescent="0.3">
      <c r="A305" s="7" t="s">
        <v>283</v>
      </c>
      <c r="B305" s="7" t="s">
        <v>1643</v>
      </c>
      <c r="C305" s="7" t="s">
        <v>1644</v>
      </c>
      <c r="D305" s="7" t="s">
        <v>658</v>
      </c>
      <c r="E305" s="7" t="s">
        <v>285</v>
      </c>
      <c r="F305" s="7" t="s">
        <v>1645</v>
      </c>
      <c r="G305" s="22">
        <v>1</v>
      </c>
      <c r="H305" s="22">
        <v>2</v>
      </c>
      <c r="I305" s="23">
        <v>0</v>
      </c>
      <c r="J305" s="24">
        <v>0</v>
      </c>
      <c r="K305" s="25">
        <v>1</v>
      </c>
      <c r="L305" s="26">
        <v>0</v>
      </c>
      <c r="M305" s="28" t="s">
        <v>1891</v>
      </c>
      <c r="N305" s="28"/>
    </row>
    <row r="306" spans="1:14" x14ac:dyDescent="0.3">
      <c r="A306" s="7" t="s">
        <v>367</v>
      </c>
      <c r="B306" s="7" t="s">
        <v>1646</v>
      </c>
      <c r="C306" s="7" t="s">
        <v>1647</v>
      </c>
      <c r="D306" s="7" t="s">
        <v>682</v>
      </c>
      <c r="E306" s="7" t="s">
        <v>369</v>
      </c>
      <c r="F306" s="7" t="s">
        <v>1648</v>
      </c>
      <c r="G306" s="22">
        <v>1</v>
      </c>
      <c r="H306" s="22">
        <v>1</v>
      </c>
      <c r="I306" s="23">
        <v>0</v>
      </c>
      <c r="J306" s="24">
        <v>0</v>
      </c>
      <c r="K306" s="25">
        <v>0</v>
      </c>
      <c r="L306" s="26">
        <v>1</v>
      </c>
      <c r="M306" s="28" t="s">
        <v>1891</v>
      </c>
      <c r="N306" s="28"/>
    </row>
    <row r="307" spans="1:14" x14ac:dyDescent="0.3">
      <c r="A307" s="7" t="s">
        <v>118</v>
      </c>
      <c r="B307" s="7" t="s">
        <v>1649</v>
      </c>
      <c r="C307" s="7" t="s">
        <v>554</v>
      </c>
      <c r="D307" s="7" t="s">
        <v>811</v>
      </c>
      <c r="E307" s="7" t="s">
        <v>101</v>
      </c>
      <c r="F307" s="7" t="s">
        <v>1650</v>
      </c>
      <c r="G307" s="22">
        <v>1</v>
      </c>
      <c r="H307" s="22">
        <v>1</v>
      </c>
      <c r="I307" s="23">
        <v>0</v>
      </c>
      <c r="J307" s="24">
        <v>0</v>
      </c>
      <c r="K307" s="25">
        <v>1</v>
      </c>
      <c r="L307" s="26">
        <v>0</v>
      </c>
      <c r="M307" s="28" t="s">
        <v>1891</v>
      </c>
      <c r="N307" s="28"/>
    </row>
    <row r="308" spans="1:14" x14ac:dyDescent="0.3">
      <c r="A308" s="7" t="s">
        <v>152</v>
      </c>
      <c r="B308" s="7" t="s">
        <v>1651</v>
      </c>
      <c r="C308" s="7" t="s">
        <v>1652</v>
      </c>
      <c r="D308" s="7" t="s">
        <v>839</v>
      </c>
      <c r="E308" s="7" t="s">
        <v>107</v>
      </c>
      <c r="F308" s="7" t="s">
        <v>1653</v>
      </c>
      <c r="G308" s="22">
        <v>1</v>
      </c>
      <c r="H308" s="22">
        <v>2</v>
      </c>
      <c r="I308" s="23">
        <v>0</v>
      </c>
      <c r="J308" s="24">
        <v>0</v>
      </c>
      <c r="K308" s="25">
        <v>1</v>
      </c>
      <c r="L308" s="26">
        <v>0</v>
      </c>
      <c r="M308" s="28" t="s">
        <v>1891</v>
      </c>
      <c r="N308" s="28"/>
    </row>
    <row r="309" spans="1:14" x14ac:dyDescent="0.3">
      <c r="A309" s="7" t="s">
        <v>1654</v>
      </c>
      <c r="B309" s="7" t="s">
        <v>1655</v>
      </c>
      <c r="C309" s="7" t="s">
        <v>784</v>
      </c>
      <c r="D309" s="7" t="s">
        <v>606</v>
      </c>
      <c r="E309" s="7" t="s">
        <v>66</v>
      </c>
      <c r="F309" s="7" t="s">
        <v>1656</v>
      </c>
      <c r="G309" s="22">
        <v>1</v>
      </c>
      <c r="H309" s="22">
        <v>1</v>
      </c>
      <c r="I309" s="23">
        <v>0</v>
      </c>
      <c r="J309" s="24">
        <v>1</v>
      </c>
      <c r="K309" s="25">
        <v>0</v>
      </c>
      <c r="L309" s="26">
        <v>0</v>
      </c>
      <c r="M309" s="28" t="s">
        <v>1893</v>
      </c>
      <c r="N309" s="28"/>
    </row>
    <row r="310" spans="1:14" x14ac:dyDescent="0.3">
      <c r="A310" s="7" t="s">
        <v>1657</v>
      </c>
      <c r="B310" s="7" t="s">
        <v>1658</v>
      </c>
      <c r="C310" s="7" t="s">
        <v>554</v>
      </c>
      <c r="D310" s="7" t="s">
        <v>887</v>
      </c>
      <c r="E310" s="7" t="s">
        <v>1659</v>
      </c>
      <c r="F310" s="7" t="s">
        <v>1660</v>
      </c>
      <c r="G310" s="22">
        <v>1</v>
      </c>
      <c r="H310" s="22">
        <v>1</v>
      </c>
      <c r="I310" s="23">
        <v>0</v>
      </c>
      <c r="J310" s="24">
        <v>1</v>
      </c>
      <c r="K310" s="25">
        <v>0</v>
      </c>
      <c r="L310" s="26">
        <v>0</v>
      </c>
      <c r="M310" s="28" t="s">
        <v>1893</v>
      </c>
      <c r="N310" s="28"/>
    </row>
    <row r="311" spans="1:14" x14ac:dyDescent="0.3">
      <c r="A311" s="7" t="s">
        <v>125</v>
      </c>
      <c r="B311" s="7" t="s">
        <v>1661</v>
      </c>
      <c r="C311" s="7" t="s">
        <v>1372</v>
      </c>
      <c r="D311" s="7" t="s">
        <v>606</v>
      </c>
      <c r="E311" s="7" t="s">
        <v>66</v>
      </c>
      <c r="F311" s="7" t="s">
        <v>1662</v>
      </c>
      <c r="G311" s="22">
        <v>1</v>
      </c>
      <c r="H311" s="22">
        <v>1</v>
      </c>
      <c r="I311" s="23">
        <v>0</v>
      </c>
      <c r="J311" s="24">
        <v>0</v>
      </c>
      <c r="K311" s="25">
        <v>1</v>
      </c>
      <c r="L311" s="26">
        <v>0</v>
      </c>
      <c r="M311" s="28" t="s">
        <v>1891</v>
      </c>
      <c r="N311" s="28"/>
    </row>
    <row r="312" spans="1:14" x14ac:dyDescent="0.3">
      <c r="A312" s="7" t="s">
        <v>1663</v>
      </c>
      <c r="B312" s="7" t="s">
        <v>1246</v>
      </c>
      <c r="C312" s="7" t="s">
        <v>1664</v>
      </c>
      <c r="D312" s="7" t="s">
        <v>1248</v>
      </c>
      <c r="E312" s="7" t="s">
        <v>1249</v>
      </c>
      <c r="F312" s="7" t="s">
        <v>1665</v>
      </c>
      <c r="G312" s="22">
        <v>1</v>
      </c>
      <c r="H312" s="22">
        <v>2</v>
      </c>
      <c r="I312" s="23">
        <v>0</v>
      </c>
      <c r="J312" s="24">
        <v>1</v>
      </c>
      <c r="K312" s="25">
        <v>0</v>
      </c>
      <c r="L312" s="26">
        <v>0</v>
      </c>
      <c r="M312" s="28" t="s">
        <v>1893</v>
      </c>
      <c r="N312" s="28"/>
    </row>
    <row r="313" spans="1:14" x14ac:dyDescent="0.3">
      <c r="A313" s="7" t="s">
        <v>470</v>
      </c>
      <c r="B313" s="7" t="s">
        <v>1666</v>
      </c>
      <c r="C313" s="7" t="s">
        <v>1667</v>
      </c>
      <c r="D313" s="7" t="s">
        <v>741</v>
      </c>
      <c r="E313" s="7" t="s">
        <v>66</v>
      </c>
      <c r="F313" s="7" t="s">
        <v>1668</v>
      </c>
      <c r="G313" s="22">
        <v>1</v>
      </c>
      <c r="H313" s="22">
        <v>1</v>
      </c>
      <c r="I313" s="23">
        <v>0</v>
      </c>
      <c r="J313" s="24">
        <v>0</v>
      </c>
      <c r="K313" s="25">
        <v>0</v>
      </c>
      <c r="L313" s="26">
        <v>1</v>
      </c>
      <c r="M313" s="28" t="s">
        <v>1891</v>
      </c>
      <c r="N313" s="28"/>
    </row>
    <row r="314" spans="1:14" x14ac:dyDescent="0.3">
      <c r="A314" s="7" t="s">
        <v>204</v>
      </c>
      <c r="B314" s="7" t="s">
        <v>205</v>
      </c>
      <c r="C314" s="7" t="s">
        <v>1669</v>
      </c>
      <c r="D314" s="7" t="s">
        <v>1670</v>
      </c>
      <c r="E314" s="7" t="s">
        <v>206</v>
      </c>
      <c r="F314" s="7" t="s">
        <v>1671</v>
      </c>
      <c r="G314" s="22">
        <v>1</v>
      </c>
      <c r="H314" s="22">
        <v>1</v>
      </c>
      <c r="I314" s="23">
        <v>0</v>
      </c>
      <c r="J314" s="24">
        <v>0</v>
      </c>
      <c r="K314" s="25">
        <v>1</v>
      </c>
      <c r="L314" s="26">
        <v>0</v>
      </c>
      <c r="M314" s="28" t="s">
        <v>1891</v>
      </c>
      <c r="N314" s="28"/>
    </row>
    <row r="315" spans="1:14" x14ac:dyDescent="0.3">
      <c r="A315" s="7" t="s">
        <v>1672</v>
      </c>
      <c r="B315" s="7" t="s">
        <v>1673</v>
      </c>
      <c r="C315" s="7" t="s">
        <v>554</v>
      </c>
      <c r="D315" s="7" t="s">
        <v>594</v>
      </c>
      <c r="E315" s="7" t="s">
        <v>362</v>
      </c>
      <c r="F315" s="7" t="s">
        <v>1674</v>
      </c>
      <c r="G315" s="22">
        <v>1</v>
      </c>
      <c r="H315" s="22">
        <v>1</v>
      </c>
      <c r="I315" s="23">
        <v>0</v>
      </c>
      <c r="J315" s="24">
        <v>1</v>
      </c>
      <c r="K315" s="25">
        <v>0</v>
      </c>
      <c r="L315" s="26">
        <v>0</v>
      </c>
      <c r="M315" s="28" t="s">
        <v>1893</v>
      </c>
      <c r="N315" s="28"/>
    </row>
    <row r="316" spans="1:14" x14ac:dyDescent="0.3">
      <c r="A316" s="7" t="s">
        <v>1675</v>
      </c>
      <c r="B316" s="7" t="s">
        <v>1676</v>
      </c>
      <c r="C316" s="7" t="s">
        <v>554</v>
      </c>
      <c r="D316" s="7" t="s">
        <v>612</v>
      </c>
      <c r="E316" s="7" t="s">
        <v>107</v>
      </c>
      <c r="F316" s="7" t="s">
        <v>1677</v>
      </c>
      <c r="G316" s="22">
        <v>1</v>
      </c>
      <c r="H316" s="22">
        <v>3</v>
      </c>
      <c r="I316" s="23">
        <v>0</v>
      </c>
      <c r="J316" s="24">
        <v>1</v>
      </c>
      <c r="K316" s="25">
        <v>0</v>
      </c>
      <c r="L316" s="26">
        <v>0</v>
      </c>
      <c r="M316" s="28" t="s">
        <v>1892</v>
      </c>
      <c r="N316" s="28"/>
    </row>
    <row r="317" spans="1:14" x14ac:dyDescent="0.3">
      <c r="A317" s="7" t="s">
        <v>1678</v>
      </c>
      <c r="B317" s="7" t="s">
        <v>1679</v>
      </c>
      <c r="C317" s="7" t="s">
        <v>1680</v>
      </c>
      <c r="D317" s="7" t="s">
        <v>780</v>
      </c>
      <c r="E317" s="7" t="s">
        <v>107</v>
      </c>
      <c r="F317" s="7" t="s">
        <v>1681</v>
      </c>
      <c r="G317" s="22">
        <v>1</v>
      </c>
      <c r="H317" s="22">
        <v>1</v>
      </c>
      <c r="I317" s="23">
        <v>0</v>
      </c>
      <c r="J317" s="24">
        <v>1</v>
      </c>
      <c r="K317" s="25">
        <v>0</v>
      </c>
      <c r="L317" s="26">
        <v>0</v>
      </c>
      <c r="M317" s="28" t="s">
        <v>1893</v>
      </c>
      <c r="N317" s="28"/>
    </row>
    <row r="318" spans="1:14" x14ac:dyDescent="0.3">
      <c r="A318" s="7" t="s">
        <v>1682</v>
      </c>
      <c r="B318" s="7" t="s">
        <v>1426</v>
      </c>
      <c r="C318" s="7" t="s">
        <v>1683</v>
      </c>
      <c r="D318" s="7" t="s">
        <v>538</v>
      </c>
      <c r="E318" s="7" t="s">
        <v>147</v>
      </c>
      <c r="F318" s="7" t="s">
        <v>1684</v>
      </c>
      <c r="G318" s="22">
        <v>1</v>
      </c>
      <c r="H318" s="22">
        <v>2</v>
      </c>
      <c r="I318" s="23">
        <v>0</v>
      </c>
      <c r="J318" s="24">
        <v>1</v>
      </c>
      <c r="K318" s="25">
        <v>0</v>
      </c>
      <c r="L318" s="26">
        <v>0</v>
      </c>
      <c r="M318" s="28" t="s">
        <v>1893</v>
      </c>
      <c r="N318" s="28"/>
    </row>
    <row r="319" spans="1:14" x14ac:dyDescent="0.3">
      <c r="A319" s="7" t="s">
        <v>1685</v>
      </c>
      <c r="B319" s="7" t="s">
        <v>1686</v>
      </c>
      <c r="C319" s="7" t="s">
        <v>1687</v>
      </c>
      <c r="D319" s="7" t="s">
        <v>572</v>
      </c>
      <c r="E319" s="7" t="s">
        <v>178</v>
      </c>
      <c r="F319" s="7" t="s">
        <v>1688</v>
      </c>
      <c r="G319" s="22">
        <v>1</v>
      </c>
      <c r="H319" s="22">
        <v>1</v>
      </c>
      <c r="I319" s="23">
        <v>0</v>
      </c>
      <c r="J319" s="24">
        <v>1</v>
      </c>
      <c r="K319" s="25">
        <v>0</v>
      </c>
      <c r="L319" s="26">
        <v>0</v>
      </c>
      <c r="M319" s="28" t="s">
        <v>1893</v>
      </c>
      <c r="N319" s="28"/>
    </row>
    <row r="320" spans="1:14" x14ac:dyDescent="0.3">
      <c r="A320" s="7" t="s">
        <v>1689</v>
      </c>
      <c r="B320" s="7" t="s">
        <v>1690</v>
      </c>
      <c r="C320" s="7" t="s">
        <v>554</v>
      </c>
      <c r="D320" s="7" t="s">
        <v>811</v>
      </c>
      <c r="E320" s="7" t="s">
        <v>107</v>
      </c>
      <c r="F320" s="7" t="s">
        <v>1691</v>
      </c>
      <c r="G320" s="22">
        <v>1</v>
      </c>
      <c r="H320" s="22">
        <v>1</v>
      </c>
      <c r="I320" s="23">
        <v>0</v>
      </c>
      <c r="J320" s="24">
        <v>1</v>
      </c>
      <c r="K320" s="25">
        <v>0</v>
      </c>
      <c r="L320" s="26">
        <v>0</v>
      </c>
      <c r="M320" s="28" t="s">
        <v>1891</v>
      </c>
      <c r="N320" s="28"/>
    </row>
    <row r="321" spans="1:14" x14ac:dyDescent="0.3">
      <c r="A321" s="7" t="s">
        <v>400</v>
      </c>
      <c r="B321" s="7" t="s">
        <v>1692</v>
      </c>
      <c r="C321" s="7" t="s">
        <v>554</v>
      </c>
      <c r="D321" s="7" t="s">
        <v>621</v>
      </c>
      <c r="E321" s="7" t="s">
        <v>402</v>
      </c>
      <c r="F321" s="7" t="s">
        <v>1693</v>
      </c>
      <c r="G321" s="22">
        <v>1</v>
      </c>
      <c r="H321" s="22">
        <v>4</v>
      </c>
      <c r="I321" s="23">
        <v>0</v>
      </c>
      <c r="J321" s="24">
        <v>0</v>
      </c>
      <c r="K321" s="25">
        <v>0</v>
      </c>
      <c r="L321" s="26">
        <v>1</v>
      </c>
      <c r="M321" s="28" t="s">
        <v>1894</v>
      </c>
      <c r="N321" s="28"/>
    </row>
    <row r="322" spans="1:14" x14ac:dyDescent="0.3">
      <c r="A322" s="7" t="s">
        <v>1694</v>
      </c>
      <c r="B322" s="7" t="s">
        <v>1695</v>
      </c>
      <c r="C322" s="7" t="s">
        <v>1696</v>
      </c>
      <c r="D322" s="7" t="s">
        <v>1512</v>
      </c>
      <c r="E322" s="7" t="s">
        <v>131</v>
      </c>
      <c r="F322" s="7" t="s">
        <v>1697</v>
      </c>
      <c r="G322" s="22">
        <v>1</v>
      </c>
      <c r="H322" s="22">
        <v>1</v>
      </c>
      <c r="I322" s="23">
        <v>1</v>
      </c>
      <c r="J322" s="24">
        <v>0</v>
      </c>
      <c r="K322" s="25">
        <v>0</v>
      </c>
      <c r="L322" s="26">
        <v>0</v>
      </c>
      <c r="M322" s="28" t="s">
        <v>1893</v>
      </c>
      <c r="N322" s="28"/>
    </row>
    <row r="323" spans="1:14" x14ac:dyDescent="0.3">
      <c r="A323" s="7" t="s">
        <v>1698</v>
      </c>
      <c r="B323" s="7" t="s">
        <v>772</v>
      </c>
      <c r="C323" s="7" t="s">
        <v>1533</v>
      </c>
      <c r="D323" s="7" t="s">
        <v>1699</v>
      </c>
      <c r="E323" s="7" t="s">
        <v>469</v>
      </c>
      <c r="F323" s="7" t="s">
        <v>1700</v>
      </c>
      <c r="G323" s="22">
        <v>1</v>
      </c>
      <c r="H323" s="22">
        <v>1</v>
      </c>
      <c r="I323" s="23">
        <v>0</v>
      </c>
      <c r="J323" s="24">
        <v>1</v>
      </c>
      <c r="K323" s="25">
        <v>0</v>
      </c>
      <c r="L323" s="26">
        <v>0</v>
      </c>
      <c r="M323" s="28" t="s">
        <v>1893</v>
      </c>
      <c r="N323" s="28"/>
    </row>
    <row r="324" spans="1:14" x14ac:dyDescent="0.3">
      <c r="A324" s="7" t="s">
        <v>1701</v>
      </c>
      <c r="B324" s="7" t="s">
        <v>1702</v>
      </c>
      <c r="C324" s="7" t="s">
        <v>1703</v>
      </c>
      <c r="D324" s="7" t="s">
        <v>1704</v>
      </c>
      <c r="E324" s="7" t="s">
        <v>285</v>
      </c>
      <c r="F324" s="7" t="s">
        <v>1705</v>
      </c>
      <c r="G324" s="22">
        <v>1</v>
      </c>
      <c r="H324" s="22">
        <v>1</v>
      </c>
      <c r="I324" s="23">
        <v>0</v>
      </c>
      <c r="J324" s="24">
        <v>1</v>
      </c>
      <c r="K324" s="25">
        <v>0</v>
      </c>
      <c r="L324" s="26">
        <v>0</v>
      </c>
      <c r="M324" s="28" t="s">
        <v>1892</v>
      </c>
      <c r="N324" s="28"/>
    </row>
    <row r="325" spans="1:14" x14ac:dyDescent="0.3">
      <c r="A325" s="7" t="s">
        <v>371</v>
      </c>
      <c r="B325" s="7" t="s">
        <v>1706</v>
      </c>
      <c r="C325" s="7" t="s">
        <v>554</v>
      </c>
      <c r="D325" s="7" t="s">
        <v>594</v>
      </c>
      <c r="E325" s="7" t="s">
        <v>373</v>
      </c>
      <c r="F325" s="7" t="s">
        <v>1707</v>
      </c>
      <c r="G325" s="22">
        <v>1</v>
      </c>
      <c r="H325" s="22">
        <v>1</v>
      </c>
      <c r="I325" s="23">
        <v>0</v>
      </c>
      <c r="J325" s="24">
        <v>0</v>
      </c>
      <c r="K325" s="25">
        <v>0</v>
      </c>
      <c r="L325" s="26">
        <v>1</v>
      </c>
      <c r="M325" s="28" t="s">
        <v>1891</v>
      </c>
      <c r="N325" s="28"/>
    </row>
    <row r="326" spans="1:14" x14ac:dyDescent="0.3">
      <c r="A326" s="7" t="s">
        <v>417</v>
      </c>
      <c r="B326" s="7" t="s">
        <v>1708</v>
      </c>
      <c r="C326" s="7" t="s">
        <v>554</v>
      </c>
      <c r="D326" s="7" t="s">
        <v>594</v>
      </c>
      <c r="E326" s="7" t="s">
        <v>202</v>
      </c>
      <c r="F326" s="7" t="s">
        <v>1709</v>
      </c>
      <c r="G326" s="22">
        <v>1</v>
      </c>
      <c r="H326" s="22">
        <v>3</v>
      </c>
      <c r="I326" s="23">
        <v>0</v>
      </c>
      <c r="J326" s="24">
        <v>0</v>
      </c>
      <c r="K326" s="25">
        <v>0</v>
      </c>
      <c r="L326" s="26">
        <v>1</v>
      </c>
      <c r="M326" s="28" t="s">
        <v>1891</v>
      </c>
      <c r="N326" s="28"/>
    </row>
    <row r="327" spans="1:14" x14ac:dyDescent="0.3">
      <c r="A327" s="7" t="s">
        <v>1710</v>
      </c>
      <c r="B327" s="7" t="s">
        <v>1711</v>
      </c>
      <c r="C327" s="7" t="s">
        <v>1712</v>
      </c>
      <c r="D327" s="7" t="s">
        <v>506</v>
      </c>
      <c r="E327" s="7" t="s">
        <v>107</v>
      </c>
      <c r="F327" s="7" t="s">
        <v>1713</v>
      </c>
      <c r="G327" s="22">
        <v>1</v>
      </c>
      <c r="H327" s="22">
        <v>1</v>
      </c>
      <c r="I327" s="23">
        <v>0</v>
      </c>
      <c r="J327" s="24">
        <v>1</v>
      </c>
      <c r="K327" s="25">
        <v>0</v>
      </c>
      <c r="L327" s="26">
        <v>0</v>
      </c>
      <c r="M327" s="28" t="s">
        <v>1893</v>
      </c>
      <c r="N327" s="28"/>
    </row>
    <row r="328" spans="1:14" x14ac:dyDescent="0.3">
      <c r="A328" s="7" t="s">
        <v>1714</v>
      </c>
      <c r="B328" s="7" t="s">
        <v>1279</v>
      </c>
      <c r="C328" s="7" t="s">
        <v>1715</v>
      </c>
      <c r="D328" s="7" t="s">
        <v>1716</v>
      </c>
      <c r="E328" s="7" t="s">
        <v>178</v>
      </c>
      <c r="F328" s="7" t="s">
        <v>1717</v>
      </c>
      <c r="G328" s="22">
        <v>1</v>
      </c>
      <c r="H328" s="22">
        <v>1</v>
      </c>
      <c r="I328" s="23">
        <v>0</v>
      </c>
      <c r="J328" s="24">
        <v>1</v>
      </c>
      <c r="K328" s="25">
        <v>0</v>
      </c>
      <c r="L328" s="26">
        <v>0</v>
      </c>
      <c r="M328" s="28" t="s">
        <v>1893</v>
      </c>
      <c r="N328" s="28"/>
    </row>
    <row r="329" spans="1:14" x14ac:dyDescent="0.3">
      <c r="A329" s="7" t="s">
        <v>311</v>
      </c>
      <c r="B329" s="7" t="s">
        <v>1368</v>
      </c>
      <c r="C329" s="7" t="s">
        <v>1113</v>
      </c>
      <c r="D329" s="7" t="s">
        <v>606</v>
      </c>
      <c r="E329" s="7" t="s">
        <v>66</v>
      </c>
      <c r="F329" s="7" t="s">
        <v>1718</v>
      </c>
      <c r="G329" s="22">
        <v>1</v>
      </c>
      <c r="H329" s="22">
        <v>1</v>
      </c>
      <c r="I329" s="23">
        <v>0</v>
      </c>
      <c r="J329" s="24">
        <v>0</v>
      </c>
      <c r="K329" s="25">
        <v>1</v>
      </c>
      <c r="L329" s="26">
        <v>0</v>
      </c>
      <c r="M329" s="28" t="s">
        <v>1891</v>
      </c>
      <c r="N329" s="28"/>
    </row>
    <row r="330" spans="1:14" x14ac:dyDescent="0.3">
      <c r="A330" s="7" t="s">
        <v>1719</v>
      </c>
      <c r="B330" s="7" t="s">
        <v>1720</v>
      </c>
      <c r="C330" s="7" t="s">
        <v>1721</v>
      </c>
      <c r="D330" s="7" t="s">
        <v>584</v>
      </c>
      <c r="E330" s="7" t="s">
        <v>178</v>
      </c>
      <c r="F330" s="7" t="s">
        <v>1722</v>
      </c>
      <c r="G330" s="22">
        <v>1</v>
      </c>
      <c r="H330" s="22">
        <v>1</v>
      </c>
      <c r="I330" s="23">
        <v>0</v>
      </c>
      <c r="J330" s="24">
        <v>1</v>
      </c>
      <c r="K330" s="25">
        <v>0</v>
      </c>
      <c r="L330" s="26">
        <v>0</v>
      </c>
      <c r="M330" s="28" t="s">
        <v>1893</v>
      </c>
      <c r="N330" s="28"/>
    </row>
    <row r="331" spans="1:14" x14ac:dyDescent="0.3">
      <c r="A331" s="7" t="s">
        <v>1723</v>
      </c>
      <c r="B331" s="7" t="s">
        <v>1724</v>
      </c>
      <c r="C331" s="7" t="s">
        <v>1725</v>
      </c>
      <c r="D331" s="7" t="s">
        <v>603</v>
      </c>
      <c r="E331" s="7" t="s">
        <v>1726</v>
      </c>
      <c r="F331" s="7" t="s">
        <v>1727</v>
      </c>
      <c r="G331" s="22">
        <v>1</v>
      </c>
      <c r="H331" s="22">
        <v>4</v>
      </c>
      <c r="I331" s="23">
        <v>0</v>
      </c>
      <c r="J331" s="24">
        <v>1</v>
      </c>
      <c r="K331" s="25">
        <v>0</v>
      </c>
      <c r="L331" s="26">
        <v>0</v>
      </c>
      <c r="M331" s="28" t="s">
        <v>1892</v>
      </c>
      <c r="N331" s="28"/>
    </row>
    <row r="332" spans="1:14" x14ac:dyDescent="0.3">
      <c r="A332" s="7" t="s">
        <v>1728</v>
      </c>
      <c r="B332" s="7" t="s">
        <v>1729</v>
      </c>
      <c r="C332" s="7" t="s">
        <v>1730</v>
      </c>
      <c r="D332" s="7" t="s">
        <v>584</v>
      </c>
      <c r="E332" s="7" t="s">
        <v>285</v>
      </c>
      <c r="F332" s="7" t="s">
        <v>1731</v>
      </c>
      <c r="G332" s="22">
        <v>1</v>
      </c>
      <c r="H332" s="22">
        <v>2</v>
      </c>
      <c r="I332" s="23">
        <v>1</v>
      </c>
      <c r="J332" s="24">
        <v>0</v>
      </c>
      <c r="K332" s="25">
        <v>0</v>
      </c>
      <c r="L332" s="26">
        <v>0</v>
      </c>
      <c r="M332" s="28" t="s">
        <v>1892</v>
      </c>
      <c r="N332" s="28"/>
    </row>
    <row r="333" spans="1:14" x14ac:dyDescent="0.3">
      <c r="A333" s="7" t="s">
        <v>1732</v>
      </c>
      <c r="B333" s="7" t="s">
        <v>1733</v>
      </c>
      <c r="C333" s="7" t="s">
        <v>1332</v>
      </c>
      <c r="D333" s="7" t="s">
        <v>555</v>
      </c>
      <c r="E333" s="7" t="s">
        <v>147</v>
      </c>
      <c r="F333" s="7" t="s">
        <v>1734</v>
      </c>
      <c r="G333" s="22">
        <v>1</v>
      </c>
      <c r="H333" s="22">
        <v>3</v>
      </c>
      <c r="I333" s="23">
        <v>0</v>
      </c>
      <c r="J333" s="24">
        <v>1</v>
      </c>
      <c r="K333" s="25">
        <v>0</v>
      </c>
      <c r="L333" s="26">
        <v>0</v>
      </c>
      <c r="M333" s="28" t="s">
        <v>1892</v>
      </c>
      <c r="N333" s="28"/>
    </row>
    <row r="334" spans="1:14" x14ac:dyDescent="0.3">
      <c r="A334" s="7" t="s">
        <v>133</v>
      </c>
      <c r="B334" s="7" t="s">
        <v>1735</v>
      </c>
      <c r="C334" s="7" t="s">
        <v>1736</v>
      </c>
      <c r="D334" s="7" t="s">
        <v>746</v>
      </c>
      <c r="E334" s="7" t="s">
        <v>101</v>
      </c>
      <c r="F334" s="7" t="s">
        <v>1737</v>
      </c>
      <c r="G334" s="22">
        <v>1</v>
      </c>
      <c r="H334" s="22">
        <v>1</v>
      </c>
      <c r="I334" s="23">
        <v>0</v>
      </c>
      <c r="J334" s="24">
        <v>0</v>
      </c>
      <c r="K334" s="25">
        <v>1</v>
      </c>
      <c r="L334" s="26">
        <v>0</v>
      </c>
      <c r="M334" s="28" t="s">
        <v>1891</v>
      </c>
      <c r="N334" s="28"/>
    </row>
    <row r="335" spans="1:14" x14ac:dyDescent="0.3">
      <c r="A335" s="7" t="s">
        <v>242</v>
      </c>
      <c r="B335" s="7" t="s">
        <v>243</v>
      </c>
      <c r="C335" s="7" t="s">
        <v>1423</v>
      </c>
      <c r="D335" s="7" t="s">
        <v>594</v>
      </c>
      <c r="E335" s="7" t="s">
        <v>94</v>
      </c>
      <c r="F335" s="7" t="s">
        <v>1738</v>
      </c>
      <c r="G335" s="22">
        <v>1</v>
      </c>
      <c r="H335" s="22">
        <v>2</v>
      </c>
      <c r="I335" s="23">
        <v>0</v>
      </c>
      <c r="J335" s="24">
        <v>0</v>
      </c>
      <c r="K335" s="25">
        <v>1</v>
      </c>
      <c r="L335" s="26">
        <v>0</v>
      </c>
      <c r="M335" s="28" t="s">
        <v>1891</v>
      </c>
      <c r="N335" s="28"/>
    </row>
    <row r="336" spans="1:14" x14ac:dyDescent="0.3">
      <c r="A336" s="7" t="s">
        <v>388</v>
      </c>
      <c r="B336" s="7" t="s">
        <v>389</v>
      </c>
      <c r="C336" s="7" t="s">
        <v>1739</v>
      </c>
      <c r="D336" s="7" t="s">
        <v>594</v>
      </c>
      <c r="E336" s="7" t="s">
        <v>390</v>
      </c>
      <c r="F336" s="7" t="s">
        <v>1740</v>
      </c>
      <c r="G336" s="22">
        <v>1</v>
      </c>
      <c r="H336" s="22">
        <v>2</v>
      </c>
      <c r="I336" s="23">
        <v>0</v>
      </c>
      <c r="J336" s="24">
        <v>0</v>
      </c>
      <c r="K336" s="25">
        <v>0</v>
      </c>
      <c r="L336" s="26">
        <v>1</v>
      </c>
      <c r="M336" s="28" t="s">
        <v>1891</v>
      </c>
      <c r="N336" s="28"/>
    </row>
    <row r="337" spans="1:14" x14ac:dyDescent="0.3">
      <c r="A337" s="7" t="s">
        <v>1741</v>
      </c>
      <c r="B337" s="7" t="s">
        <v>1742</v>
      </c>
      <c r="C337" s="7" t="s">
        <v>949</v>
      </c>
      <c r="D337" s="7" t="s">
        <v>594</v>
      </c>
      <c r="E337" s="7" t="s">
        <v>98</v>
      </c>
      <c r="F337" s="7" t="s">
        <v>1743</v>
      </c>
      <c r="G337" s="22">
        <v>1</v>
      </c>
      <c r="H337" s="22">
        <v>25</v>
      </c>
      <c r="I337" s="23">
        <v>1</v>
      </c>
      <c r="J337" s="24">
        <v>0</v>
      </c>
      <c r="K337" s="25">
        <v>0</v>
      </c>
      <c r="L337" s="26">
        <v>0</v>
      </c>
      <c r="M337" s="28" t="s">
        <v>1893</v>
      </c>
      <c r="N337" s="28"/>
    </row>
    <row r="338" spans="1:14" x14ac:dyDescent="0.3">
      <c r="A338" s="7" t="s">
        <v>102</v>
      </c>
      <c r="B338" s="7" t="s">
        <v>1744</v>
      </c>
      <c r="C338" s="7" t="s">
        <v>1745</v>
      </c>
      <c r="D338" s="7" t="s">
        <v>506</v>
      </c>
      <c r="E338" s="7" t="s">
        <v>71</v>
      </c>
      <c r="F338" s="7" t="s">
        <v>1746</v>
      </c>
      <c r="G338" s="22">
        <v>1</v>
      </c>
      <c r="H338" s="22">
        <v>1</v>
      </c>
      <c r="I338" s="23">
        <v>0</v>
      </c>
      <c r="J338" s="24">
        <v>0</v>
      </c>
      <c r="K338" s="25">
        <v>1</v>
      </c>
      <c r="L338" s="26">
        <v>0</v>
      </c>
      <c r="M338" s="28" t="s">
        <v>1891</v>
      </c>
      <c r="N338" s="28"/>
    </row>
    <row r="339" spans="1:14" x14ac:dyDescent="0.3">
      <c r="A339" s="7" t="s">
        <v>270</v>
      </c>
      <c r="B339" s="7" t="s">
        <v>1037</v>
      </c>
      <c r="C339" s="7" t="s">
        <v>1515</v>
      </c>
      <c r="D339" s="7" t="s">
        <v>538</v>
      </c>
      <c r="E339" s="7" t="s">
        <v>144</v>
      </c>
      <c r="F339" s="7" t="s">
        <v>1747</v>
      </c>
      <c r="G339" s="22">
        <v>1</v>
      </c>
      <c r="H339" s="22">
        <v>1</v>
      </c>
      <c r="I339" s="23">
        <v>0</v>
      </c>
      <c r="J339" s="24">
        <v>0</v>
      </c>
      <c r="K339" s="25">
        <v>1</v>
      </c>
      <c r="L339" s="26">
        <v>0</v>
      </c>
      <c r="M339" s="28" t="s">
        <v>1891</v>
      </c>
      <c r="N339" s="28"/>
    </row>
    <row r="340" spans="1:14" x14ac:dyDescent="0.3">
      <c r="A340" s="7" t="s">
        <v>1748</v>
      </c>
      <c r="B340" s="7" t="s">
        <v>1749</v>
      </c>
      <c r="C340" s="7" t="s">
        <v>1750</v>
      </c>
      <c r="D340" s="7" t="s">
        <v>1751</v>
      </c>
      <c r="E340" s="7" t="s">
        <v>1752</v>
      </c>
      <c r="F340" s="7" t="s">
        <v>1753</v>
      </c>
      <c r="G340" s="22">
        <v>1</v>
      </c>
      <c r="H340" s="22">
        <v>1</v>
      </c>
      <c r="I340" s="23">
        <v>0</v>
      </c>
      <c r="J340" s="24">
        <v>1</v>
      </c>
      <c r="K340" s="25">
        <v>0</v>
      </c>
      <c r="L340" s="26">
        <v>0</v>
      </c>
      <c r="M340" s="28" t="s">
        <v>1893</v>
      </c>
      <c r="N340" s="28"/>
    </row>
    <row r="341" spans="1:14" x14ac:dyDescent="0.3">
      <c r="A341" s="7" t="s">
        <v>235</v>
      </c>
      <c r="B341" s="7" t="s">
        <v>1754</v>
      </c>
      <c r="C341" s="7" t="s">
        <v>1755</v>
      </c>
      <c r="D341" s="7" t="s">
        <v>572</v>
      </c>
      <c r="E341" s="7" t="s">
        <v>178</v>
      </c>
      <c r="F341" s="7" t="s">
        <v>1756</v>
      </c>
      <c r="G341" s="22">
        <v>1</v>
      </c>
      <c r="H341" s="22">
        <v>1</v>
      </c>
      <c r="I341" s="23">
        <v>0</v>
      </c>
      <c r="J341" s="24">
        <v>0</v>
      </c>
      <c r="K341" s="25">
        <v>1</v>
      </c>
      <c r="L341" s="26">
        <v>0</v>
      </c>
      <c r="M341" s="28" t="s">
        <v>1891</v>
      </c>
      <c r="N341" s="28"/>
    </row>
    <row r="342" spans="1:14" x14ac:dyDescent="0.3">
      <c r="A342" s="7" t="s">
        <v>1757</v>
      </c>
      <c r="B342" s="7" t="s">
        <v>1758</v>
      </c>
      <c r="C342" s="7" t="s">
        <v>554</v>
      </c>
      <c r="D342" s="7" t="s">
        <v>1759</v>
      </c>
      <c r="E342" s="7" t="s">
        <v>1760</v>
      </c>
      <c r="F342" s="7" t="s">
        <v>1761</v>
      </c>
      <c r="G342" s="22">
        <v>1</v>
      </c>
      <c r="H342" s="22">
        <v>3</v>
      </c>
      <c r="I342" s="23">
        <v>0</v>
      </c>
      <c r="J342" s="24">
        <v>1</v>
      </c>
      <c r="K342" s="25">
        <v>0</v>
      </c>
      <c r="L342" s="26">
        <v>0</v>
      </c>
      <c r="M342" s="28" t="s">
        <v>1893</v>
      </c>
      <c r="N342" s="28"/>
    </row>
    <row r="343" spans="1:14" x14ac:dyDescent="0.3">
      <c r="A343" s="7" t="s">
        <v>1762</v>
      </c>
      <c r="B343" s="7" t="s">
        <v>1763</v>
      </c>
      <c r="C343" s="7" t="s">
        <v>554</v>
      </c>
      <c r="D343" s="7" t="s">
        <v>1764</v>
      </c>
      <c r="E343" s="7" t="s">
        <v>94</v>
      </c>
      <c r="F343" s="7" t="s">
        <v>1765</v>
      </c>
      <c r="G343" s="22">
        <v>1</v>
      </c>
      <c r="H343" s="22">
        <v>10</v>
      </c>
      <c r="I343" s="23">
        <v>0</v>
      </c>
      <c r="J343" s="24">
        <v>1</v>
      </c>
      <c r="K343" s="25">
        <v>0</v>
      </c>
      <c r="L343" s="26">
        <v>0</v>
      </c>
      <c r="M343" s="28" t="s">
        <v>1892</v>
      </c>
      <c r="N343" s="28"/>
    </row>
    <row r="344" spans="1:14" x14ac:dyDescent="0.3">
      <c r="A344" s="7" t="s">
        <v>1766</v>
      </c>
      <c r="B344" s="7" t="s">
        <v>1767</v>
      </c>
      <c r="C344" s="7" t="s">
        <v>645</v>
      </c>
      <c r="D344" s="7" t="s">
        <v>1768</v>
      </c>
      <c r="E344" s="7" t="s">
        <v>206</v>
      </c>
      <c r="F344" s="7" t="s">
        <v>1769</v>
      </c>
      <c r="G344" s="22">
        <v>1</v>
      </c>
      <c r="H344" s="22">
        <v>4</v>
      </c>
      <c r="I344" s="23">
        <v>0</v>
      </c>
      <c r="J344" s="24">
        <v>1</v>
      </c>
      <c r="K344" s="25">
        <v>0</v>
      </c>
      <c r="L344" s="26">
        <v>0</v>
      </c>
      <c r="M344" s="28" t="s">
        <v>1893</v>
      </c>
      <c r="N344" s="28"/>
    </row>
    <row r="345" spans="1:14" x14ac:dyDescent="0.3">
      <c r="A345" s="7" t="s">
        <v>218</v>
      </c>
      <c r="B345" s="7" t="s">
        <v>1770</v>
      </c>
      <c r="C345" s="7" t="s">
        <v>554</v>
      </c>
      <c r="D345" s="7" t="s">
        <v>1771</v>
      </c>
      <c r="E345" s="7" t="s">
        <v>220</v>
      </c>
      <c r="F345" s="7" t="s">
        <v>1772</v>
      </c>
      <c r="G345" s="22">
        <v>1</v>
      </c>
      <c r="H345" s="22">
        <v>4</v>
      </c>
      <c r="I345" s="23">
        <v>0</v>
      </c>
      <c r="J345" s="24">
        <v>0</v>
      </c>
      <c r="K345" s="25">
        <v>1</v>
      </c>
      <c r="L345" s="26">
        <v>0</v>
      </c>
      <c r="M345" s="28" t="s">
        <v>1891</v>
      </c>
      <c r="N345" s="28"/>
    </row>
    <row r="346" spans="1:14" x14ac:dyDescent="0.3">
      <c r="A346" s="7" t="s">
        <v>1773</v>
      </c>
      <c r="B346" s="7" t="s">
        <v>1774</v>
      </c>
      <c r="C346" s="7" t="s">
        <v>554</v>
      </c>
      <c r="D346" s="7" t="s">
        <v>538</v>
      </c>
      <c r="E346" s="7" t="s">
        <v>147</v>
      </c>
      <c r="F346" s="7" t="s">
        <v>1775</v>
      </c>
      <c r="G346" s="22">
        <v>1</v>
      </c>
      <c r="H346" s="22">
        <v>2</v>
      </c>
      <c r="I346" s="23">
        <v>0</v>
      </c>
      <c r="J346" s="24">
        <v>1</v>
      </c>
      <c r="K346" s="25">
        <v>0</v>
      </c>
      <c r="L346" s="26">
        <v>0</v>
      </c>
      <c r="M346" s="28" t="s">
        <v>1893</v>
      </c>
      <c r="N346" s="28"/>
    </row>
    <row r="347" spans="1:14" x14ac:dyDescent="0.3">
      <c r="A347" s="7" t="s">
        <v>1776</v>
      </c>
      <c r="B347" s="7" t="s">
        <v>1777</v>
      </c>
      <c r="C347" s="7" t="s">
        <v>1778</v>
      </c>
      <c r="D347" s="7" t="s">
        <v>981</v>
      </c>
      <c r="E347" s="7" t="s">
        <v>107</v>
      </c>
      <c r="F347" s="7" t="s">
        <v>1779</v>
      </c>
      <c r="G347" s="22">
        <v>1</v>
      </c>
      <c r="H347" s="22">
        <v>1</v>
      </c>
      <c r="I347" s="23">
        <v>1</v>
      </c>
      <c r="J347" s="24">
        <v>0</v>
      </c>
      <c r="K347" s="25">
        <v>0</v>
      </c>
      <c r="L347" s="26">
        <v>0</v>
      </c>
      <c r="M347" s="28" t="s">
        <v>1893</v>
      </c>
      <c r="N347" s="28"/>
    </row>
    <row r="348" spans="1:14" x14ac:dyDescent="0.3">
      <c r="A348" s="7" t="s">
        <v>1780</v>
      </c>
      <c r="B348" s="7" t="s">
        <v>1271</v>
      </c>
      <c r="C348" s="7" t="s">
        <v>1781</v>
      </c>
      <c r="D348" s="7" t="s">
        <v>1272</v>
      </c>
      <c r="E348" s="7" t="s">
        <v>147</v>
      </c>
      <c r="F348" s="7" t="s">
        <v>1782</v>
      </c>
      <c r="G348" s="22">
        <v>1</v>
      </c>
      <c r="H348" s="22">
        <v>1</v>
      </c>
      <c r="I348" s="23">
        <v>0</v>
      </c>
      <c r="J348" s="24">
        <v>1</v>
      </c>
      <c r="K348" s="25">
        <v>0</v>
      </c>
      <c r="L348" s="26">
        <v>0</v>
      </c>
      <c r="M348" s="28" t="s">
        <v>1893</v>
      </c>
      <c r="N348" s="28"/>
    </row>
    <row r="349" spans="1:14" x14ac:dyDescent="0.3">
      <c r="A349" s="7" t="s">
        <v>1783</v>
      </c>
      <c r="B349" s="7" t="s">
        <v>1464</v>
      </c>
      <c r="C349" s="7" t="s">
        <v>1784</v>
      </c>
      <c r="D349" s="7" t="s">
        <v>606</v>
      </c>
      <c r="E349" s="7" t="s">
        <v>66</v>
      </c>
      <c r="F349" s="7" t="s">
        <v>1785</v>
      </c>
      <c r="G349" s="22">
        <v>1</v>
      </c>
      <c r="H349" s="22">
        <v>12</v>
      </c>
      <c r="I349" s="23">
        <v>1</v>
      </c>
      <c r="J349" s="24">
        <v>0</v>
      </c>
      <c r="K349" s="25">
        <v>0</v>
      </c>
      <c r="L349" s="26">
        <v>0</v>
      </c>
      <c r="M349" s="28" t="s">
        <v>1892</v>
      </c>
      <c r="N349" s="28"/>
    </row>
    <row r="350" spans="1:14" x14ac:dyDescent="0.3">
      <c r="A350" s="7" t="s">
        <v>1786</v>
      </c>
      <c r="B350" s="7" t="s">
        <v>1787</v>
      </c>
      <c r="C350" s="7" t="s">
        <v>554</v>
      </c>
      <c r="D350" s="7" t="s">
        <v>584</v>
      </c>
      <c r="E350" s="7" t="s">
        <v>107</v>
      </c>
      <c r="F350" s="7" t="s">
        <v>1788</v>
      </c>
      <c r="G350" s="22">
        <v>1</v>
      </c>
      <c r="H350" s="22">
        <v>1</v>
      </c>
      <c r="I350" s="23">
        <v>1</v>
      </c>
      <c r="J350" s="24">
        <v>0</v>
      </c>
      <c r="K350" s="25">
        <v>0</v>
      </c>
      <c r="L350" s="26">
        <v>0</v>
      </c>
      <c r="M350" s="28" t="s">
        <v>1893</v>
      </c>
      <c r="N350" s="28"/>
    </row>
    <row r="351" spans="1:14" x14ac:dyDescent="0.3">
      <c r="A351" s="7" t="s">
        <v>1789</v>
      </c>
      <c r="B351" s="7" t="s">
        <v>1790</v>
      </c>
      <c r="C351" s="7" t="s">
        <v>1791</v>
      </c>
      <c r="D351" s="7" t="s">
        <v>594</v>
      </c>
      <c r="E351" s="7" t="s">
        <v>262</v>
      </c>
      <c r="F351" s="7" t="s">
        <v>1792</v>
      </c>
      <c r="G351" s="22">
        <v>1</v>
      </c>
      <c r="H351" s="22">
        <v>1</v>
      </c>
      <c r="I351" s="23">
        <v>0</v>
      </c>
      <c r="J351" s="24">
        <v>1</v>
      </c>
      <c r="K351" s="25">
        <v>0</v>
      </c>
      <c r="L351" s="26">
        <v>0</v>
      </c>
      <c r="M351" s="28" t="s">
        <v>1890</v>
      </c>
      <c r="N351" s="28"/>
    </row>
    <row r="352" spans="1:14" x14ac:dyDescent="0.3">
      <c r="A352" s="7" t="s">
        <v>1793</v>
      </c>
      <c r="B352" s="7" t="s">
        <v>1794</v>
      </c>
      <c r="C352" s="7" t="s">
        <v>1795</v>
      </c>
      <c r="D352" s="7" t="s">
        <v>594</v>
      </c>
      <c r="E352" s="7" t="s">
        <v>147</v>
      </c>
      <c r="F352" s="7" t="s">
        <v>1796</v>
      </c>
      <c r="G352" s="22">
        <v>1</v>
      </c>
      <c r="H352" s="22">
        <v>18</v>
      </c>
      <c r="I352" s="23">
        <v>0</v>
      </c>
      <c r="J352" s="24">
        <v>1</v>
      </c>
      <c r="K352" s="25">
        <v>0</v>
      </c>
      <c r="L352" s="26">
        <v>0</v>
      </c>
      <c r="M352" s="28" t="s">
        <v>1892</v>
      </c>
      <c r="N352" s="28"/>
    </row>
    <row r="353" spans="1:14" x14ac:dyDescent="0.3">
      <c r="A353" s="7" t="s">
        <v>1797</v>
      </c>
      <c r="B353" s="7" t="s">
        <v>1798</v>
      </c>
      <c r="C353" s="7" t="s">
        <v>1799</v>
      </c>
      <c r="D353" s="7" t="s">
        <v>506</v>
      </c>
      <c r="E353" s="7" t="s">
        <v>107</v>
      </c>
      <c r="F353" s="7" t="s">
        <v>1800</v>
      </c>
      <c r="G353" s="22">
        <v>1</v>
      </c>
      <c r="H353" s="22">
        <v>1</v>
      </c>
      <c r="I353" s="23">
        <v>0</v>
      </c>
      <c r="J353" s="24">
        <v>1</v>
      </c>
      <c r="K353" s="25">
        <v>0</v>
      </c>
      <c r="L353" s="26">
        <v>0</v>
      </c>
      <c r="M353" s="28" t="s">
        <v>1893</v>
      </c>
      <c r="N353" s="28"/>
    </row>
    <row r="354" spans="1:14" x14ac:dyDescent="0.3">
      <c r="A354" s="7" t="s">
        <v>344</v>
      </c>
      <c r="B354" s="7" t="s">
        <v>1801</v>
      </c>
      <c r="C354" s="7" t="s">
        <v>554</v>
      </c>
      <c r="D354" s="7" t="s">
        <v>1802</v>
      </c>
      <c r="E354" s="7" t="s">
        <v>206</v>
      </c>
      <c r="F354" s="7" t="s">
        <v>1803</v>
      </c>
      <c r="G354" s="22">
        <v>1</v>
      </c>
      <c r="H354" s="22">
        <v>1</v>
      </c>
      <c r="I354" s="23">
        <v>0</v>
      </c>
      <c r="J354" s="24">
        <v>0</v>
      </c>
      <c r="K354" s="25">
        <v>1</v>
      </c>
      <c r="L354" s="26">
        <v>0</v>
      </c>
      <c r="M354" s="28" t="s">
        <v>1891</v>
      </c>
      <c r="N354" s="28"/>
    </row>
    <row r="355" spans="1:14" x14ac:dyDescent="0.3">
      <c r="A355" s="7" t="s">
        <v>347</v>
      </c>
      <c r="B355" s="7" t="s">
        <v>348</v>
      </c>
      <c r="C355" s="7" t="s">
        <v>1804</v>
      </c>
      <c r="D355" s="7" t="s">
        <v>594</v>
      </c>
      <c r="E355" s="7" t="s">
        <v>98</v>
      </c>
      <c r="F355" s="7" t="s">
        <v>1805</v>
      </c>
      <c r="G355" s="22">
        <v>1</v>
      </c>
      <c r="H355" s="22">
        <v>1</v>
      </c>
      <c r="I355" s="23">
        <v>0</v>
      </c>
      <c r="J355" s="24">
        <v>0</v>
      </c>
      <c r="K355" s="25">
        <v>1</v>
      </c>
      <c r="L355" s="26">
        <v>0</v>
      </c>
      <c r="M355" s="28" t="s">
        <v>1891</v>
      </c>
      <c r="N355" s="28"/>
    </row>
    <row r="356" spans="1:14" x14ac:dyDescent="0.3">
      <c r="A356" s="7" t="s">
        <v>157</v>
      </c>
      <c r="B356" s="7" t="s">
        <v>1639</v>
      </c>
      <c r="C356" s="7" t="s">
        <v>1640</v>
      </c>
      <c r="D356" s="7" t="s">
        <v>549</v>
      </c>
      <c r="E356" s="7" t="s">
        <v>94</v>
      </c>
      <c r="F356" s="7" t="s">
        <v>1806</v>
      </c>
      <c r="G356" s="22">
        <v>1</v>
      </c>
      <c r="H356" s="22">
        <v>2</v>
      </c>
      <c r="I356" s="23">
        <v>0</v>
      </c>
      <c r="J356" s="24">
        <v>0</v>
      </c>
      <c r="K356" s="25">
        <v>1</v>
      </c>
      <c r="L356" s="26">
        <v>0</v>
      </c>
      <c r="M356" s="28" t="s">
        <v>1891</v>
      </c>
      <c r="N356" s="28"/>
    </row>
    <row r="357" spans="1:14" x14ac:dyDescent="0.3">
      <c r="A357" s="7" t="s">
        <v>222</v>
      </c>
      <c r="B357" s="7" t="s">
        <v>1807</v>
      </c>
      <c r="C357" s="7" t="s">
        <v>1808</v>
      </c>
      <c r="D357" s="7" t="s">
        <v>1809</v>
      </c>
      <c r="E357" s="7" t="s">
        <v>224</v>
      </c>
      <c r="F357" s="7" t="s">
        <v>1810</v>
      </c>
      <c r="G357" s="22">
        <v>1</v>
      </c>
      <c r="H357" s="22">
        <v>1</v>
      </c>
      <c r="I357" s="23">
        <v>0</v>
      </c>
      <c r="J357" s="24">
        <v>0</v>
      </c>
      <c r="K357" s="25">
        <v>1</v>
      </c>
      <c r="L357" s="26">
        <v>0</v>
      </c>
      <c r="M357" s="28" t="s">
        <v>1891</v>
      </c>
      <c r="N357" s="28"/>
    </row>
    <row r="358" spans="1:14" x14ac:dyDescent="0.3">
      <c r="A358" s="7" t="s">
        <v>1811</v>
      </c>
      <c r="B358" s="7" t="s">
        <v>1812</v>
      </c>
      <c r="C358" s="7" t="s">
        <v>1813</v>
      </c>
      <c r="D358" s="7" t="s">
        <v>811</v>
      </c>
      <c r="E358" s="7" t="s">
        <v>94</v>
      </c>
      <c r="F358" s="7" t="s">
        <v>1814</v>
      </c>
      <c r="G358" s="22">
        <v>1</v>
      </c>
      <c r="H358" s="22">
        <v>1</v>
      </c>
      <c r="I358" s="23">
        <v>0</v>
      </c>
      <c r="J358" s="24">
        <v>1</v>
      </c>
      <c r="K358" s="25">
        <v>0</v>
      </c>
      <c r="L358" s="26">
        <v>0</v>
      </c>
      <c r="M358" s="28" t="s">
        <v>1893</v>
      </c>
      <c r="N358" s="28"/>
    </row>
    <row r="359" spans="1:14" x14ac:dyDescent="0.3">
      <c r="A359" s="7" t="s">
        <v>408</v>
      </c>
      <c r="B359" s="7" t="s">
        <v>1815</v>
      </c>
      <c r="C359" s="7" t="s">
        <v>1816</v>
      </c>
      <c r="D359" s="7" t="s">
        <v>1817</v>
      </c>
      <c r="E359" s="7" t="s">
        <v>220</v>
      </c>
      <c r="F359" s="7" t="s">
        <v>1818</v>
      </c>
      <c r="G359" s="22">
        <v>1</v>
      </c>
      <c r="H359" s="22">
        <v>3</v>
      </c>
      <c r="I359" s="23">
        <v>0</v>
      </c>
      <c r="J359" s="24">
        <v>0</v>
      </c>
      <c r="K359" s="25">
        <v>0</v>
      </c>
      <c r="L359" s="26">
        <v>1</v>
      </c>
      <c r="M359" s="28" t="s">
        <v>1891</v>
      </c>
      <c r="N359" s="28"/>
    </row>
    <row r="360" spans="1:14" x14ac:dyDescent="0.3">
      <c r="A360" s="7" t="s">
        <v>1819</v>
      </c>
      <c r="B360" s="7" t="s">
        <v>1820</v>
      </c>
      <c r="C360" s="7" t="s">
        <v>944</v>
      </c>
      <c r="D360" s="7" t="s">
        <v>741</v>
      </c>
      <c r="E360" s="7" t="s">
        <v>66</v>
      </c>
      <c r="F360" s="7" t="s">
        <v>1821</v>
      </c>
      <c r="G360" s="22">
        <v>1</v>
      </c>
      <c r="H360" s="22">
        <v>1</v>
      </c>
      <c r="I360" s="23">
        <v>0</v>
      </c>
      <c r="J360" s="24">
        <v>1</v>
      </c>
      <c r="K360" s="25">
        <v>0</v>
      </c>
      <c r="L360" s="26">
        <v>0</v>
      </c>
      <c r="M360" s="28" t="s">
        <v>1892</v>
      </c>
      <c r="N360" s="28"/>
    </row>
    <row r="361" spans="1:14" x14ac:dyDescent="0.3">
      <c r="A361" s="7" t="s">
        <v>1822</v>
      </c>
      <c r="B361" s="7" t="s">
        <v>1823</v>
      </c>
      <c r="C361" s="7" t="s">
        <v>637</v>
      </c>
      <c r="D361" s="7" t="s">
        <v>594</v>
      </c>
      <c r="E361" s="7" t="s">
        <v>107</v>
      </c>
      <c r="F361" s="7" t="s">
        <v>1824</v>
      </c>
      <c r="G361" s="22">
        <v>1</v>
      </c>
      <c r="H361" s="22">
        <v>15</v>
      </c>
      <c r="I361" s="23">
        <v>0</v>
      </c>
      <c r="J361" s="24">
        <v>1</v>
      </c>
      <c r="K361" s="25">
        <v>0</v>
      </c>
      <c r="L361" s="26">
        <v>0</v>
      </c>
      <c r="M361" s="28" t="s">
        <v>1892</v>
      </c>
      <c r="N361" s="28"/>
    </row>
    <row r="362" spans="1:14" x14ac:dyDescent="0.3">
      <c r="A362" s="7" t="s">
        <v>96</v>
      </c>
      <c r="B362" s="7" t="s">
        <v>1825</v>
      </c>
      <c r="C362" s="7" t="s">
        <v>1826</v>
      </c>
      <c r="D362" s="7" t="s">
        <v>572</v>
      </c>
      <c r="E362" s="7" t="s">
        <v>98</v>
      </c>
      <c r="F362" s="7" t="s">
        <v>1827</v>
      </c>
      <c r="G362" s="22">
        <v>1</v>
      </c>
      <c r="H362" s="22">
        <v>1</v>
      </c>
      <c r="I362" s="23">
        <v>0</v>
      </c>
      <c r="J362" s="24">
        <v>0</v>
      </c>
      <c r="K362" s="25">
        <v>1</v>
      </c>
      <c r="L362" s="26">
        <v>0</v>
      </c>
      <c r="M362" s="28" t="s">
        <v>1891</v>
      </c>
      <c r="N362" s="28"/>
    </row>
    <row r="363" spans="1:14" x14ac:dyDescent="0.3">
      <c r="A363" s="7" t="s">
        <v>1828</v>
      </c>
      <c r="B363" s="7" t="s">
        <v>205</v>
      </c>
      <c r="C363" s="7" t="s">
        <v>1829</v>
      </c>
      <c r="D363" s="7" t="s">
        <v>555</v>
      </c>
      <c r="E363" s="7" t="s">
        <v>206</v>
      </c>
      <c r="F363" s="7" t="s">
        <v>1830</v>
      </c>
      <c r="G363" s="22">
        <v>1</v>
      </c>
      <c r="H363" s="22">
        <v>1</v>
      </c>
      <c r="I363" s="23">
        <v>0</v>
      </c>
      <c r="J363" s="24">
        <v>1</v>
      </c>
      <c r="K363" s="25">
        <v>0</v>
      </c>
      <c r="L363" s="26">
        <v>0</v>
      </c>
      <c r="M363" s="28" t="s">
        <v>1893</v>
      </c>
      <c r="N363" s="28"/>
    </row>
    <row r="364" spans="1:14" x14ac:dyDescent="0.3">
      <c r="A364" s="7" t="s">
        <v>1831</v>
      </c>
      <c r="B364" s="7" t="s">
        <v>1832</v>
      </c>
      <c r="C364" s="7" t="s">
        <v>1833</v>
      </c>
      <c r="D364" s="7" t="s">
        <v>741</v>
      </c>
      <c r="E364" s="7" t="s">
        <v>66</v>
      </c>
      <c r="F364" s="7" t="s">
        <v>1834</v>
      </c>
      <c r="G364" s="22">
        <v>1</v>
      </c>
      <c r="H364" s="22">
        <v>1</v>
      </c>
      <c r="I364" s="23">
        <v>0</v>
      </c>
      <c r="J364" s="24">
        <v>1</v>
      </c>
      <c r="K364" s="25">
        <v>0</v>
      </c>
      <c r="L364" s="26">
        <v>0</v>
      </c>
      <c r="M364" s="28" t="s">
        <v>1892</v>
      </c>
      <c r="N364" s="28"/>
    </row>
    <row r="365" spans="1:14" x14ac:dyDescent="0.3">
      <c r="A365" s="7" t="s">
        <v>363</v>
      </c>
      <c r="B365" s="7" t="s">
        <v>1835</v>
      </c>
      <c r="C365" s="7" t="s">
        <v>554</v>
      </c>
      <c r="D365" s="7" t="s">
        <v>594</v>
      </c>
      <c r="E365" s="7" t="s">
        <v>362</v>
      </c>
      <c r="F365" s="7" t="s">
        <v>1836</v>
      </c>
      <c r="G365" s="22">
        <v>1</v>
      </c>
      <c r="H365" s="22">
        <v>1</v>
      </c>
      <c r="I365" s="23">
        <v>0</v>
      </c>
      <c r="J365" s="24">
        <v>0</v>
      </c>
      <c r="K365" s="25">
        <v>0</v>
      </c>
      <c r="L365" s="26">
        <v>1</v>
      </c>
      <c r="M365" s="28" t="s">
        <v>1891</v>
      </c>
      <c r="N365" s="28"/>
    </row>
    <row r="366" spans="1:14" x14ac:dyDescent="0.3">
      <c r="A366" s="7" t="s">
        <v>257</v>
      </c>
      <c r="B366" s="7" t="s">
        <v>258</v>
      </c>
      <c r="C366" s="7" t="s">
        <v>554</v>
      </c>
      <c r="D366" s="7" t="s">
        <v>1837</v>
      </c>
      <c r="E366" s="7" t="s">
        <v>259</v>
      </c>
      <c r="F366" s="7" t="s">
        <v>1838</v>
      </c>
      <c r="G366" s="22">
        <v>1</v>
      </c>
      <c r="H366" s="22">
        <v>1</v>
      </c>
      <c r="I366" s="23">
        <v>0</v>
      </c>
      <c r="J366" s="24">
        <v>0</v>
      </c>
      <c r="K366" s="25">
        <v>1</v>
      </c>
      <c r="L366" s="26">
        <v>0</v>
      </c>
      <c r="M366" s="28" t="s">
        <v>1891</v>
      </c>
      <c r="N366" s="28"/>
    </row>
    <row r="367" spans="1:14" x14ac:dyDescent="0.3">
      <c r="A367" s="7" t="s">
        <v>380</v>
      </c>
      <c r="B367" s="7" t="s">
        <v>1839</v>
      </c>
      <c r="C367" s="7" t="s">
        <v>554</v>
      </c>
      <c r="D367" s="7" t="s">
        <v>606</v>
      </c>
      <c r="E367" s="7" t="s">
        <v>66</v>
      </c>
      <c r="F367" s="7" t="s">
        <v>1840</v>
      </c>
      <c r="G367" s="22">
        <v>1</v>
      </c>
      <c r="H367" s="22">
        <v>4</v>
      </c>
      <c r="I367" s="23">
        <v>0</v>
      </c>
      <c r="J367" s="24">
        <v>0</v>
      </c>
      <c r="K367" s="25">
        <v>0</v>
      </c>
      <c r="L367" s="26">
        <v>1</v>
      </c>
      <c r="M367" s="28" t="s">
        <v>1891</v>
      </c>
      <c r="N367" s="28"/>
    </row>
    <row r="368" spans="1:14" x14ac:dyDescent="0.3">
      <c r="A368" s="7" t="s">
        <v>1841</v>
      </c>
      <c r="B368" s="7" t="s">
        <v>1842</v>
      </c>
      <c r="C368" s="7" t="s">
        <v>1843</v>
      </c>
      <c r="D368" s="7" t="s">
        <v>1759</v>
      </c>
      <c r="E368" s="7" t="s">
        <v>178</v>
      </c>
      <c r="F368" s="7" t="s">
        <v>1844</v>
      </c>
      <c r="G368" s="22">
        <v>1</v>
      </c>
      <c r="H368" s="22">
        <v>5</v>
      </c>
      <c r="I368" s="23">
        <v>0</v>
      </c>
      <c r="J368" s="24">
        <v>1</v>
      </c>
      <c r="K368" s="25">
        <v>0</v>
      </c>
      <c r="L368" s="26">
        <v>0</v>
      </c>
      <c r="M368" s="28" t="s">
        <v>1893</v>
      </c>
      <c r="N368" s="28"/>
    </row>
    <row r="369" spans="1:14" x14ac:dyDescent="0.3">
      <c r="A369" s="7" t="s">
        <v>1845</v>
      </c>
      <c r="B369" s="7" t="s">
        <v>1846</v>
      </c>
      <c r="C369" s="7" t="s">
        <v>681</v>
      </c>
      <c r="D369" s="7" t="s">
        <v>839</v>
      </c>
      <c r="E369" s="7" t="s">
        <v>131</v>
      </c>
      <c r="F369" s="7" t="s">
        <v>1847</v>
      </c>
      <c r="G369" s="22">
        <v>1</v>
      </c>
      <c r="H369" s="22">
        <v>1</v>
      </c>
      <c r="I369" s="23">
        <v>0</v>
      </c>
      <c r="J369" s="24">
        <v>1</v>
      </c>
      <c r="K369" s="25">
        <v>0</v>
      </c>
      <c r="L369" s="26">
        <v>0</v>
      </c>
      <c r="M369" s="28" t="s">
        <v>1893</v>
      </c>
      <c r="N369" s="28"/>
    </row>
    <row r="370" spans="1:14" x14ac:dyDescent="0.3">
      <c r="A370" s="7" t="s">
        <v>1848</v>
      </c>
      <c r="B370" s="7" t="s">
        <v>1019</v>
      </c>
      <c r="C370" s="7" t="s">
        <v>1454</v>
      </c>
      <c r="D370" s="7" t="s">
        <v>741</v>
      </c>
      <c r="E370" s="7" t="s">
        <v>66</v>
      </c>
      <c r="F370" s="7" t="s">
        <v>1849</v>
      </c>
      <c r="G370" s="22">
        <v>1</v>
      </c>
      <c r="H370" s="22">
        <v>1</v>
      </c>
      <c r="I370" s="23">
        <v>0</v>
      </c>
      <c r="J370" s="24">
        <v>1</v>
      </c>
      <c r="K370" s="25">
        <v>0</v>
      </c>
      <c r="L370" s="26">
        <v>0</v>
      </c>
      <c r="M370" s="28" t="s">
        <v>1893</v>
      </c>
      <c r="N370" s="28"/>
    </row>
    <row r="371" spans="1:14" x14ac:dyDescent="0.3">
      <c r="A371" s="7" t="s">
        <v>163</v>
      </c>
      <c r="B371" s="7" t="s">
        <v>1850</v>
      </c>
      <c r="C371" s="7" t="s">
        <v>1851</v>
      </c>
      <c r="D371" s="7" t="s">
        <v>606</v>
      </c>
      <c r="E371" s="7" t="s">
        <v>66</v>
      </c>
      <c r="F371" s="7" t="s">
        <v>1852</v>
      </c>
      <c r="G371" s="22">
        <v>1</v>
      </c>
      <c r="H371" s="22">
        <v>2</v>
      </c>
      <c r="I371" s="23">
        <v>0</v>
      </c>
      <c r="J371" s="24">
        <v>0</v>
      </c>
      <c r="K371" s="25">
        <v>1</v>
      </c>
      <c r="L371" s="26">
        <v>0</v>
      </c>
      <c r="M371" s="28" t="s">
        <v>1891</v>
      </c>
      <c r="N371" s="28"/>
    </row>
    <row r="372" spans="1:14" x14ac:dyDescent="0.3">
      <c r="A372" s="7" t="s">
        <v>1853</v>
      </c>
      <c r="B372" s="7" t="s">
        <v>1854</v>
      </c>
      <c r="C372" s="7" t="s">
        <v>1076</v>
      </c>
      <c r="D372" s="7" t="s">
        <v>538</v>
      </c>
      <c r="E372" s="7" t="s">
        <v>1855</v>
      </c>
      <c r="F372" s="7" t="s">
        <v>1856</v>
      </c>
      <c r="G372" s="22">
        <v>1</v>
      </c>
      <c r="H372" s="22">
        <v>2</v>
      </c>
      <c r="I372" s="23">
        <v>0</v>
      </c>
      <c r="J372" s="24">
        <v>1</v>
      </c>
      <c r="K372" s="25">
        <v>0</v>
      </c>
      <c r="L372" s="26">
        <v>0</v>
      </c>
      <c r="M372" s="28" t="s">
        <v>1893</v>
      </c>
      <c r="N372" s="28"/>
    </row>
    <row r="373" spans="1:14" x14ac:dyDescent="0.3">
      <c r="A373" s="7" t="s">
        <v>321</v>
      </c>
      <c r="B373" s="7" t="s">
        <v>1857</v>
      </c>
      <c r="C373" s="7" t="s">
        <v>1858</v>
      </c>
      <c r="D373" s="7" t="s">
        <v>741</v>
      </c>
      <c r="E373" s="7" t="s">
        <v>66</v>
      </c>
      <c r="F373" s="7" t="s">
        <v>1859</v>
      </c>
      <c r="G373" s="22">
        <v>1</v>
      </c>
      <c r="H373" s="22">
        <v>1</v>
      </c>
      <c r="I373" s="23">
        <v>0</v>
      </c>
      <c r="J373" s="24">
        <v>0</v>
      </c>
      <c r="K373" s="25">
        <v>1</v>
      </c>
      <c r="L373" s="26">
        <v>0</v>
      </c>
      <c r="M373" s="28" t="s">
        <v>1891</v>
      </c>
      <c r="N373" s="28"/>
    </row>
    <row r="374" spans="1:14" x14ac:dyDescent="0.3">
      <c r="A374" s="7" t="s">
        <v>255</v>
      </c>
      <c r="B374" s="7" t="s">
        <v>256</v>
      </c>
      <c r="C374" s="7" t="s">
        <v>740</v>
      </c>
      <c r="D374" s="7" t="s">
        <v>606</v>
      </c>
      <c r="E374" s="7" t="s">
        <v>66</v>
      </c>
      <c r="F374" s="7" t="s">
        <v>1860</v>
      </c>
      <c r="G374" s="22">
        <v>1</v>
      </c>
      <c r="H374" s="22">
        <v>1</v>
      </c>
      <c r="I374" s="23">
        <v>0</v>
      </c>
      <c r="J374" s="24">
        <v>0</v>
      </c>
      <c r="K374" s="25">
        <v>1</v>
      </c>
      <c r="L374" s="26">
        <v>0</v>
      </c>
      <c r="M374" s="28" t="s">
        <v>1891</v>
      </c>
      <c r="N374" s="28"/>
    </row>
    <row r="375" spans="1:14" x14ac:dyDescent="0.3">
      <c r="A375" s="7" t="s">
        <v>1861</v>
      </c>
      <c r="B375" s="7" t="s">
        <v>495</v>
      </c>
      <c r="C375" s="7" t="s">
        <v>1862</v>
      </c>
      <c r="D375" s="7" t="s">
        <v>1863</v>
      </c>
      <c r="E375" s="7" t="s">
        <v>189</v>
      </c>
      <c r="F375" s="7" t="s">
        <v>1864</v>
      </c>
      <c r="G375" s="22">
        <v>1</v>
      </c>
      <c r="H375" s="22">
        <v>48</v>
      </c>
      <c r="I375" s="23">
        <v>0</v>
      </c>
      <c r="J375" s="24">
        <v>1</v>
      </c>
      <c r="K375" s="25">
        <v>0</v>
      </c>
      <c r="L375" s="26">
        <v>0</v>
      </c>
      <c r="M375" s="28" t="s">
        <v>1888</v>
      </c>
      <c r="N375" s="28"/>
    </row>
    <row r="376" spans="1:14" x14ac:dyDescent="0.3">
      <c r="A376" s="7" t="s">
        <v>249</v>
      </c>
      <c r="B376" s="7" t="s">
        <v>1865</v>
      </c>
      <c r="C376" s="7" t="s">
        <v>554</v>
      </c>
      <c r="D376" s="7" t="s">
        <v>594</v>
      </c>
      <c r="E376" s="7" t="s">
        <v>251</v>
      </c>
      <c r="F376" s="7" t="s">
        <v>1866</v>
      </c>
      <c r="G376" s="22">
        <v>1</v>
      </c>
      <c r="H376" s="22">
        <v>6</v>
      </c>
      <c r="I376" s="23">
        <v>0</v>
      </c>
      <c r="J376" s="24">
        <v>0</v>
      </c>
      <c r="K376" s="25">
        <v>1</v>
      </c>
      <c r="L376" s="26">
        <v>0</v>
      </c>
      <c r="M376" s="28" t="s">
        <v>1891</v>
      </c>
      <c r="N376" s="28"/>
    </row>
    <row r="377" spans="1:14" x14ac:dyDescent="0.3">
      <c r="A377" s="7" t="s">
        <v>1867</v>
      </c>
      <c r="B377" s="7" t="s">
        <v>1868</v>
      </c>
      <c r="C377" s="7" t="s">
        <v>554</v>
      </c>
      <c r="D377" s="7" t="s">
        <v>1869</v>
      </c>
      <c r="E377" s="7" t="s">
        <v>94</v>
      </c>
      <c r="F377" s="7" t="s">
        <v>1870</v>
      </c>
      <c r="G377" s="22">
        <v>1</v>
      </c>
      <c r="H377" s="22">
        <v>1</v>
      </c>
      <c r="I377" s="23">
        <v>0</v>
      </c>
      <c r="J377" s="24">
        <v>1</v>
      </c>
      <c r="K377" s="25">
        <v>0</v>
      </c>
      <c r="L377" s="26">
        <v>0</v>
      </c>
      <c r="M377" s="28" t="s">
        <v>1893</v>
      </c>
      <c r="N377" s="28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360A-3BBC-400E-9A2B-2A80A4BC7CA3}">
  <dimension ref="A1:O21"/>
  <sheetViews>
    <sheetView showGridLines="0" tabSelected="1" workbookViewId="0">
      <selection sqref="A1:D13"/>
    </sheetView>
  </sheetViews>
  <sheetFormatPr defaultRowHeight="14.4" x14ac:dyDescent="0.3"/>
  <cols>
    <col min="1" max="1" width="25.5546875" customWidth="1"/>
    <col min="2" max="2" width="57.109375" bestFit="1" customWidth="1"/>
    <col min="3" max="4" width="12.21875" bestFit="1" customWidth="1"/>
    <col min="11" max="15" width="0" hidden="1" customWidth="1"/>
  </cols>
  <sheetData>
    <row r="1" spans="1:14" ht="18.600000000000001" thickBot="1" x14ac:dyDescent="0.4">
      <c r="A1" s="67" t="s">
        <v>1908</v>
      </c>
      <c r="B1" s="67"/>
      <c r="C1" s="67"/>
      <c r="D1" s="67"/>
    </row>
    <row r="2" spans="1:14" ht="15" thickBot="1" x14ac:dyDescent="0.35">
      <c r="A2" s="32" t="s">
        <v>1904</v>
      </c>
      <c r="B2" s="33" t="s">
        <v>1903</v>
      </c>
      <c r="C2" s="33" t="s">
        <v>1902</v>
      </c>
      <c r="D2" s="34" t="s">
        <v>1901</v>
      </c>
    </row>
    <row r="3" spans="1:14" x14ac:dyDescent="0.3">
      <c r="A3" s="62" t="s">
        <v>1905</v>
      </c>
      <c r="B3" s="44" t="s">
        <v>1891</v>
      </c>
      <c r="C3" s="45">
        <v>136</v>
      </c>
      <c r="D3" s="46">
        <v>114</v>
      </c>
      <c r="K3">
        <f>IF(OR($B3="Corporate non-stock - demand too low to convert",$B3="Non-stock in the primary DC - demand too low to convert",$B3="Low impact - only 1 or 2 line impact"),1,"")</f>
        <v>1</v>
      </c>
      <c r="L3" t="str">
        <f>IF($B3="Grand Total",2,"")</f>
        <v/>
      </c>
      <c r="M3">
        <f>IF($K3=1,$C3,"")</f>
        <v>136</v>
      </c>
      <c r="N3" t="str">
        <f>IF($L3=2,$C3,"")</f>
        <v/>
      </c>
    </row>
    <row r="4" spans="1:14" x14ac:dyDescent="0.3">
      <c r="A4" s="63"/>
      <c r="B4" s="29" t="s">
        <v>1890</v>
      </c>
      <c r="C4" s="30">
        <v>10</v>
      </c>
      <c r="D4" s="31">
        <v>6</v>
      </c>
      <c r="K4" s="21" t="str">
        <f t="shared" ref="K4:K15" si="0">IF(OR($B4="Corporate non-stock - demand too low to convert",$B4="Non-stock in the primary DC - demand too low to convert",$B4="Low impact - only 1 or 2 line impact"),1,"")</f>
        <v/>
      </c>
      <c r="L4" s="21" t="str">
        <f t="shared" ref="L4:L15" si="1">IF($B4="Grand Total",2,"")</f>
        <v/>
      </c>
      <c r="M4" s="21" t="str">
        <f t="shared" ref="M4:M15" si="2">IF($K4=1,$C4,"")</f>
        <v/>
      </c>
      <c r="N4" s="21" t="str">
        <f t="shared" ref="N4:N15" si="3">IF($L4=2,$C4,"")</f>
        <v/>
      </c>
    </row>
    <row r="5" spans="1:14" x14ac:dyDescent="0.3">
      <c r="A5" s="63"/>
      <c r="B5" s="50" t="s">
        <v>1900</v>
      </c>
      <c r="C5" s="51">
        <v>5</v>
      </c>
      <c r="D5" s="52">
        <v>1</v>
      </c>
      <c r="K5" s="21" t="str">
        <f t="shared" si="0"/>
        <v/>
      </c>
      <c r="L5" s="21" t="str">
        <f t="shared" si="1"/>
        <v/>
      </c>
      <c r="M5" s="21" t="str">
        <f t="shared" si="2"/>
        <v/>
      </c>
      <c r="N5" s="21" t="str">
        <f t="shared" si="3"/>
        <v/>
      </c>
    </row>
    <row r="6" spans="1:14" ht="15" thickBot="1" x14ac:dyDescent="0.35">
      <c r="A6" s="64"/>
      <c r="B6" s="35" t="s">
        <v>1894</v>
      </c>
      <c r="C6" s="36">
        <v>4</v>
      </c>
      <c r="D6" s="37">
        <v>4</v>
      </c>
      <c r="K6" s="21" t="str">
        <f t="shared" si="0"/>
        <v/>
      </c>
      <c r="L6" s="21" t="str">
        <f t="shared" si="1"/>
        <v/>
      </c>
      <c r="M6" s="21" t="str">
        <f t="shared" si="2"/>
        <v/>
      </c>
      <c r="N6" s="21" t="str">
        <f t="shared" si="3"/>
        <v/>
      </c>
    </row>
    <row r="7" spans="1:14" x14ac:dyDescent="0.3">
      <c r="A7" s="65" t="s">
        <v>1906</v>
      </c>
      <c r="B7" s="47" t="s">
        <v>1889</v>
      </c>
      <c r="C7" s="48">
        <v>171</v>
      </c>
      <c r="D7" s="49">
        <v>144</v>
      </c>
      <c r="K7" s="21">
        <f t="shared" si="0"/>
        <v>1</v>
      </c>
      <c r="L7" s="21" t="str">
        <f t="shared" si="1"/>
        <v/>
      </c>
      <c r="M7" s="21">
        <f t="shared" si="2"/>
        <v>171</v>
      </c>
      <c r="N7" s="21" t="str">
        <f t="shared" si="3"/>
        <v/>
      </c>
    </row>
    <row r="8" spans="1:14" x14ac:dyDescent="0.3">
      <c r="A8" s="63"/>
      <c r="B8" s="50" t="s">
        <v>1895</v>
      </c>
      <c r="C8" s="51">
        <v>12</v>
      </c>
      <c r="D8" s="52">
        <v>4</v>
      </c>
      <c r="K8" s="21" t="str">
        <f t="shared" si="0"/>
        <v/>
      </c>
      <c r="L8" s="21" t="str">
        <f t="shared" si="1"/>
        <v/>
      </c>
      <c r="M8" s="21" t="str">
        <f t="shared" si="2"/>
        <v/>
      </c>
      <c r="N8" s="21" t="str">
        <f t="shared" si="3"/>
        <v/>
      </c>
    </row>
    <row r="9" spans="1:14" ht="15" thickBot="1" x14ac:dyDescent="0.35">
      <c r="A9" s="66"/>
      <c r="B9" s="38" t="s">
        <v>1898</v>
      </c>
      <c r="C9" s="39">
        <v>8</v>
      </c>
      <c r="D9" s="40">
        <v>2</v>
      </c>
      <c r="K9" s="21" t="str">
        <f t="shared" si="0"/>
        <v/>
      </c>
      <c r="L9" s="21" t="str">
        <f t="shared" si="1"/>
        <v/>
      </c>
      <c r="M9" s="21" t="str">
        <f t="shared" si="2"/>
        <v/>
      </c>
      <c r="N9" s="21" t="str">
        <f t="shared" si="3"/>
        <v/>
      </c>
    </row>
    <row r="10" spans="1:14" x14ac:dyDescent="0.3">
      <c r="A10" s="62" t="s">
        <v>1907</v>
      </c>
      <c r="B10" s="44" t="s">
        <v>1892</v>
      </c>
      <c r="C10" s="45">
        <v>100</v>
      </c>
      <c r="D10" s="46">
        <v>85</v>
      </c>
      <c r="K10" s="21">
        <f t="shared" si="0"/>
        <v>1</v>
      </c>
      <c r="L10" s="21" t="str">
        <f t="shared" si="1"/>
        <v/>
      </c>
      <c r="M10" s="21">
        <f t="shared" si="2"/>
        <v>100</v>
      </c>
      <c r="N10" s="21" t="str">
        <f t="shared" si="3"/>
        <v/>
      </c>
    </row>
    <row r="11" spans="1:14" x14ac:dyDescent="0.3">
      <c r="A11" s="63"/>
      <c r="B11" s="29" t="s">
        <v>1888</v>
      </c>
      <c r="C11" s="30">
        <v>44</v>
      </c>
      <c r="D11" s="31">
        <v>14</v>
      </c>
      <c r="K11" s="21" t="str">
        <f t="shared" si="0"/>
        <v/>
      </c>
      <c r="L11" s="21" t="str">
        <f t="shared" si="1"/>
        <v/>
      </c>
      <c r="M11" s="21" t="str">
        <f t="shared" si="2"/>
        <v/>
      </c>
      <c r="N11" s="21" t="str">
        <f t="shared" si="3"/>
        <v/>
      </c>
    </row>
    <row r="12" spans="1:14" ht="15" thickBot="1" x14ac:dyDescent="0.35">
      <c r="A12" s="64"/>
      <c r="B12" s="53" t="s">
        <v>1899</v>
      </c>
      <c r="C12" s="54">
        <v>4</v>
      </c>
      <c r="D12" s="55">
        <v>1</v>
      </c>
      <c r="K12" s="21" t="str">
        <f t="shared" si="0"/>
        <v/>
      </c>
      <c r="L12" s="21" t="str">
        <f t="shared" si="1"/>
        <v/>
      </c>
      <c r="M12" s="21" t="str">
        <f t="shared" si="2"/>
        <v/>
      </c>
      <c r="N12" s="21" t="str">
        <f t="shared" si="3"/>
        <v/>
      </c>
    </row>
    <row r="13" spans="1:14" ht="15" thickBot="1" x14ac:dyDescent="0.35">
      <c r="B13" s="41" t="s">
        <v>11</v>
      </c>
      <c r="C13" s="42">
        <v>494</v>
      </c>
      <c r="D13" s="43">
        <v>375</v>
      </c>
      <c r="K13" s="21" t="str">
        <f t="shared" si="0"/>
        <v/>
      </c>
      <c r="L13" s="21">
        <f t="shared" si="1"/>
        <v>2</v>
      </c>
      <c r="M13" s="21" t="str">
        <f t="shared" si="2"/>
        <v/>
      </c>
      <c r="N13" s="21">
        <f t="shared" si="3"/>
        <v>494</v>
      </c>
    </row>
    <row r="14" spans="1:14" x14ac:dyDescent="0.3">
      <c r="K14" s="21" t="str">
        <f t="shared" si="0"/>
        <v/>
      </c>
      <c r="L14" s="21" t="str">
        <f t="shared" si="1"/>
        <v/>
      </c>
      <c r="M14" s="21" t="str">
        <f t="shared" si="2"/>
        <v/>
      </c>
      <c r="N14" s="21" t="str">
        <f t="shared" si="3"/>
        <v/>
      </c>
    </row>
    <row r="15" spans="1:14" x14ac:dyDescent="0.3">
      <c r="K15" s="21" t="str">
        <f t="shared" si="0"/>
        <v/>
      </c>
      <c r="L15" s="21" t="str">
        <f t="shared" si="1"/>
        <v/>
      </c>
      <c r="M15" s="21" t="str">
        <f t="shared" si="2"/>
        <v/>
      </c>
      <c r="N15" s="21" t="str">
        <f t="shared" si="3"/>
        <v/>
      </c>
    </row>
    <row r="20" spans="13:15" x14ac:dyDescent="0.3">
      <c r="M20">
        <f>SUM(M1:M19)</f>
        <v>407</v>
      </c>
      <c r="N20">
        <f>SUM(N1:N19)</f>
        <v>494</v>
      </c>
      <c r="O20">
        <f>M20/N20</f>
        <v>0.82388663967611331</v>
      </c>
    </row>
    <row r="21" spans="13:15" x14ac:dyDescent="0.3">
      <c r="O21" t="str">
        <f>TEXT(O20,"0.0%")</f>
        <v>82.4%</v>
      </c>
    </row>
  </sheetData>
  <mergeCells count="4">
    <mergeCell ref="A3:A6"/>
    <mergeCell ref="A7:A9"/>
    <mergeCell ref="A10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9" workbookViewId="0">
      <selection activeCell="L17" sqref="A17:L30"/>
    </sheetView>
  </sheetViews>
  <sheetFormatPr defaultColWidth="11.5546875" defaultRowHeight="21" customHeight="1" x14ac:dyDescent="0.3"/>
  <sheetData>
    <row r="1" spans="1:12" ht="22.8" x14ac:dyDescent="0.4">
      <c r="B1" s="68" t="s">
        <v>1871</v>
      </c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37.5" customHeight="1" x14ac:dyDescent="0.3">
      <c r="K2" s="69" t="s">
        <v>1872</v>
      </c>
      <c r="L2" s="69"/>
    </row>
    <row r="3" spans="1:12" ht="27.45" customHeight="1" x14ac:dyDescent="0.3">
      <c r="A3" s="17" t="s">
        <v>1873</v>
      </c>
      <c r="B3" s="17" t="s">
        <v>1874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17" t="s">
        <v>10</v>
      </c>
      <c r="K3" s="17" t="s">
        <v>5</v>
      </c>
      <c r="L3" s="17" t="s">
        <v>1875</v>
      </c>
    </row>
    <row r="4" spans="1:12" ht="14.4" x14ac:dyDescent="0.3">
      <c r="A4" s="70">
        <v>2017</v>
      </c>
      <c r="B4" s="19" t="s">
        <v>1876</v>
      </c>
      <c r="C4" s="20">
        <v>3942</v>
      </c>
      <c r="D4" s="20">
        <v>3286</v>
      </c>
      <c r="E4" s="18">
        <v>0.83358701166920346</v>
      </c>
      <c r="F4" s="20">
        <v>363</v>
      </c>
      <c r="G4" s="18">
        <v>0.92567224759005584</v>
      </c>
      <c r="H4" s="20">
        <v>163</v>
      </c>
      <c r="I4" s="20">
        <v>90</v>
      </c>
      <c r="J4" s="20">
        <v>40</v>
      </c>
      <c r="K4" s="18">
        <v>0.86201469045120671</v>
      </c>
      <c r="L4" s="18">
        <v>0.95273992461583068</v>
      </c>
    </row>
    <row r="5" spans="1:12" ht="14.4" x14ac:dyDescent="0.3">
      <c r="A5" s="70">
        <v>2017</v>
      </c>
      <c r="B5" s="19" t="s">
        <v>1877</v>
      </c>
      <c r="C5" s="20">
        <v>5604</v>
      </c>
      <c r="D5" s="20">
        <v>4814</v>
      </c>
      <c r="E5" s="18">
        <v>0.85902926481084951</v>
      </c>
      <c r="F5" s="20">
        <v>481</v>
      </c>
      <c r="G5" s="18">
        <v>0.94486081370449682</v>
      </c>
      <c r="H5" s="20">
        <v>167</v>
      </c>
      <c r="I5" s="20">
        <v>106</v>
      </c>
      <c r="J5" s="20">
        <v>36</v>
      </c>
      <c r="K5" s="18">
        <v>0.88136213841083855</v>
      </c>
      <c r="L5" s="18">
        <v>0.96647259586428413</v>
      </c>
    </row>
    <row r="6" spans="1:12" ht="14.4" x14ac:dyDescent="0.3">
      <c r="A6" s="70">
        <v>2017</v>
      </c>
      <c r="B6" s="19" t="s">
        <v>1878</v>
      </c>
      <c r="C6" s="20">
        <v>4357</v>
      </c>
      <c r="D6" s="20">
        <v>3711</v>
      </c>
      <c r="E6" s="18">
        <v>0.85173284369979341</v>
      </c>
      <c r="F6" s="20">
        <v>366</v>
      </c>
      <c r="G6" s="18">
        <v>0.93573559788845539</v>
      </c>
      <c r="H6" s="20">
        <v>165</v>
      </c>
      <c r="I6" s="20">
        <v>83</v>
      </c>
      <c r="J6" s="20">
        <v>32</v>
      </c>
      <c r="K6" s="18">
        <v>0.87482319660537489</v>
      </c>
      <c r="L6" s="18">
        <v>0.95743034055727549</v>
      </c>
    </row>
    <row r="7" spans="1:12" ht="14.4" x14ac:dyDescent="0.3">
      <c r="A7" s="70">
        <v>2017</v>
      </c>
      <c r="B7" s="19" t="s">
        <v>1879</v>
      </c>
      <c r="C7" s="20">
        <v>4490</v>
      </c>
      <c r="D7" s="20">
        <v>3764</v>
      </c>
      <c r="E7" s="18">
        <v>0.83830734966592435</v>
      </c>
      <c r="F7" s="20">
        <v>417</v>
      </c>
      <c r="G7" s="18">
        <v>0.93118040089086862</v>
      </c>
      <c r="H7" s="20">
        <v>203</v>
      </c>
      <c r="I7" s="20">
        <v>80</v>
      </c>
      <c r="J7" s="20">
        <v>26</v>
      </c>
      <c r="K7" s="18">
        <v>0.85857664233576647</v>
      </c>
      <c r="L7" s="18">
        <v>0.94882782959415179</v>
      </c>
    </row>
    <row r="8" spans="1:12" ht="14.4" x14ac:dyDescent="0.3">
      <c r="A8" s="70">
        <v>2018</v>
      </c>
      <c r="B8" s="19" t="s">
        <v>1880</v>
      </c>
      <c r="C8" s="20">
        <v>4699</v>
      </c>
      <c r="D8" s="20">
        <v>3875</v>
      </c>
      <c r="E8" s="18">
        <v>0.82464354117897409</v>
      </c>
      <c r="F8" s="20">
        <v>447</v>
      </c>
      <c r="G8" s="18">
        <v>0.91977016386465205</v>
      </c>
      <c r="H8" s="20">
        <v>212</v>
      </c>
      <c r="I8" s="20">
        <v>115</v>
      </c>
      <c r="J8" s="20">
        <v>50</v>
      </c>
      <c r="K8" s="18">
        <v>0.85465372739303047</v>
      </c>
      <c r="L8" s="18">
        <v>0.9481282114020062</v>
      </c>
    </row>
    <row r="9" spans="1:12" ht="14.4" x14ac:dyDescent="0.3">
      <c r="A9" s="70">
        <v>2018</v>
      </c>
      <c r="B9" s="19" t="s">
        <v>1881</v>
      </c>
      <c r="C9" s="20">
        <v>4119</v>
      </c>
      <c r="D9" s="20">
        <v>3460</v>
      </c>
      <c r="E9" s="18">
        <v>0.84000971109492595</v>
      </c>
      <c r="F9" s="20">
        <v>370</v>
      </c>
      <c r="G9" s="18">
        <v>0.92983733915999034</v>
      </c>
      <c r="H9" s="20">
        <v>132</v>
      </c>
      <c r="I9" s="20">
        <v>107</v>
      </c>
      <c r="J9" s="20">
        <v>50</v>
      </c>
      <c r="K9" s="18">
        <v>0.8732963149924281</v>
      </c>
      <c r="L9" s="18">
        <v>0.96325167037861914</v>
      </c>
    </row>
    <row r="10" spans="1:12" ht="14.4" x14ac:dyDescent="0.3">
      <c r="A10" s="70">
        <v>2018</v>
      </c>
      <c r="B10" s="19" t="s">
        <v>1882</v>
      </c>
      <c r="C10" s="20">
        <v>3743</v>
      </c>
      <c r="D10" s="20">
        <v>3128</v>
      </c>
      <c r="E10" s="18">
        <v>0.83569329414907823</v>
      </c>
      <c r="F10" s="20">
        <v>367</v>
      </c>
      <c r="G10" s="18">
        <v>0.93374298690889657</v>
      </c>
      <c r="H10" s="20">
        <v>112</v>
      </c>
      <c r="I10" s="20">
        <v>80</v>
      </c>
      <c r="J10" s="20">
        <v>56</v>
      </c>
      <c r="K10" s="18">
        <v>0.86720266149154424</v>
      </c>
      <c r="L10" s="18">
        <v>0.96543209876543212</v>
      </c>
    </row>
    <row r="11" spans="1:12" ht="14.4" x14ac:dyDescent="0.3">
      <c r="A11" s="70">
        <v>2018</v>
      </c>
      <c r="B11" s="19" t="s">
        <v>1883</v>
      </c>
      <c r="C11" s="20">
        <v>4163</v>
      </c>
      <c r="D11" s="20">
        <v>3481</v>
      </c>
      <c r="E11" s="18">
        <v>0.83617583473456647</v>
      </c>
      <c r="F11" s="20">
        <v>417</v>
      </c>
      <c r="G11" s="18">
        <v>0.93634398270478025</v>
      </c>
      <c r="H11" s="20">
        <v>106</v>
      </c>
      <c r="I11" s="20">
        <v>102</v>
      </c>
      <c r="J11" s="20">
        <v>57</v>
      </c>
      <c r="K11" s="18">
        <v>0.86938061938061939</v>
      </c>
      <c r="L11" s="18">
        <v>0.97044884304432666</v>
      </c>
    </row>
    <row r="12" spans="1:12" ht="14.4" x14ac:dyDescent="0.3">
      <c r="A12" s="70">
        <v>2018</v>
      </c>
      <c r="B12" s="19" t="s">
        <v>1884</v>
      </c>
      <c r="C12" s="20">
        <v>4733</v>
      </c>
      <c r="D12" s="20">
        <v>4136</v>
      </c>
      <c r="E12" s="18">
        <v>0.87386435664483419</v>
      </c>
      <c r="F12" s="20">
        <v>374</v>
      </c>
      <c r="G12" s="18">
        <v>0.9528840059159096</v>
      </c>
      <c r="H12" s="20">
        <v>76</v>
      </c>
      <c r="I12" s="20">
        <v>102</v>
      </c>
      <c r="J12" s="20">
        <v>45</v>
      </c>
      <c r="K12" s="18">
        <v>0.90187527256868738</v>
      </c>
      <c r="L12" s="18">
        <v>0.98195631528964866</v>
      </c>
    </row>
    <row r="13" spans="1:12" ht="14.4" x14ac:dyDescent="0.3">
      <c r="A13" s="70">
        <v>2018</v>
      </c>
      <c r="B13" s="19" t="s">
        <v>1885</v>
      </c>
      <c r="C13" s="20">
        <v>4323</v>
      </c>
      <c r="D13" s="20">
        <v>3642</v>
      </c>
      <c r="E13" s="18">
        <v>0.842470506592644</v>
      </c>
      <c r="F13" s="20">
        <v>401</v>
      </c>
      <c r="G13" s="18">
        <v>0.93523016423779781</v>
      </c>
      <c r="H13" s="20">
        <v>91</v>
      </c>
      <c r="I13" s="20">
        <v>126</v>
      </c>
      <c r="J13" s="20">
        <v>63</v>
      </c>
      <c r="K13" s="18">
        <v>0.88098693759071123</v>
      </c>
      <c r="L13" s="18">
        <v>0.97562282346638096</v>
      </c>
    </row>
    <row r="14" spans="1:12" ht="14.4" x14ac:dyDescent="0.3">
      <c r="A14" s="70">
        <v>2018</v>
      </c>
      <c r="B14" s="19" t="s">
        <v>1886</v>
      </c>
      <c r="C14" s="20">
        <v>5132</v>
      </c>
      <c r="D14" s="20">
        <v>4381</v>
      </c>
      <c r="E14" s="18">
        <v>0.85366328916601719</v>
      </c>
      <c r="F14" s="20">
        <v>489</v>
      </c>
      <c r="G14" s="18">
        <v>0.94894777864380364</v>
      </c>
      <c r="H14" s="20">
        <v>93</v>
      </c>
      <c r="I14" s="20">
        <v>112</v>
      </c>
      <c r="J14" s="20">
        <v>57</v>
      </c>
      <c r="K14" s="18">
        <v>0.88273221841628047</v>
      </c>
      <c r="L14" s="18">
        <v>0.97921323200715249</v>
      </c>
    </row>
    <row r="15" spans="1:12" ht="14.4" x14ac:dyDescent="0.3">
      <c r="A15" s="70">
        <v>2018</v>
      </c>
      <c r="B15" s="19" t="s">
        <v>1887</v>
      </c>
      <c r="C15" s="20">
        <v>4274</v>
      </c>
      <c r="D15" s="20">
        <v>3780</v>
      </c>
      <c r="E15" s="18">
        <v>0.88441740758072063</v>
      </c>
      <c r="F15" s="20">
        <v>288</v>
      </c>
      <c r="G15" s="18">
        <v>0.95180159101544215</v>
      </c>
      <c r="H15" s="20">
        <v>61</v>
      </c>
      <c r="I15" s="20">
        <v>89</v>
      </c>
      <c r="J15" s="20">
        <v>56</v>
      </c>
      <c r="K15" s="18">
        <v>0.91547590215548558</v>
      </c>
      <c r="L15" s="18">
        <v>0.98411871908357196</v>
      </c>
    </row>
  </sheetData>
  <mergeCells count="4">
    <mergeCell ref="B1:L1"/>
    <mergeCell ref="K2:L2"/>
    <mergeCell ref="A4:A7"/>
    <mergeCell ref="A8:A15"/>
  </mergeCells>
  <pageMargins left="0.5" right="0.5" top="0.75" bottom="0.75" header="0.3" footer="0.3"/>
  <pageSetup scale="9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7F936-CE03-4612-9DBA-56A4DB0146E1}">
  <dimension ref="A1:A33"/>
  <sheetViews>
    <sheetView topLeftCell="A5" workbookViewId="0">
      <selection sqref="A1:A33"/>
    </sheetView>
  </sheetViews>
  <sheetFormatPr defaultRowHeight="14.4" x14ac:dyDescent="0.3"/>
  <cols>
    <col min="1" max="1" width="220.77734375" bestFit="1" customWidth="1"/>
  </cols>
  <sheetData>
    <row r="1" spans="1:1" x14ac:dyDescent="0.3">
      <c r="A1" t="str">
        <f>"Hello Team,"</f>
        <v>Hello Team,</v>
      </c>
    </row>
    <row r="3" spans="1:1" x14ac:dyDescent="0.3">
      <c r="A3" t="str">
        <f>"Below is the fill rate for "&amp;LEFT('Item Detail'!A1:L1,FIND("   Item",'Item Detail'!A1:L1))&amp;"Q2 2018 "</f>
        <v xml:space="preserve">Below is the fill rate for THR 14 Q2 2018 </v>
      </c>
    </row>
    <row r="23" spans="1:1" x14ac:dyDescent="0.3">
      <c r="A23" t="str">
        <f>"Below is a summary of the fill rate for Q2 2018 (details attached).  All items within the categories below can be found by filtering on column M on the Item Detail tab of the attached report."</f>
        <v>Below is a summary of the fill rate for Q2 2018 (details attached).  All items within the categories below can be found by filtering on column M on the Item Detail tab of the attached report.</v>
      </c>
    </row>
    <row r="25" spans="1:1" x14ac:dyDescent="0.3">
      <c r="A25" t="str">
        <f>"Over "&amp;'Item Impact Summary'!O21  &amp; " of the impacts to this customers fill rate was a result of items with very low demand (categories listed in blue)."&amp; "Is there any chance the customer would consider streamlining their product offering?  This would result in a substantial improvement in fill rate"</f>
        <v>Over 82.4% of the impacts to this customers fill rate was a result of items with very low demand (categories listed in blue).Is there any chance the customer would consider streamlining their product offering?  This would result in a substantial improvement in fill rate</v>
      </c>
    </row>
    <row r="27" spans="1:1" x14ac:dyDescent="0.3">
      <c r="A27" t="str">
        <f>"The next largest impact was due to manfacturers back order, many of which are now in stock."</f>
        <v>The next largest impact was due to manfacturers back order, many of which are now in stock.</v>
      </c>
    </row>
    <row r="29" spans="1:1" x14ac:dyDescent="0.3">
      <c r="A29" t="str">
        <f>"The customer was also affected by drop-ship only items which we are unable to stock due to supplier regulations."</f>
        <v>The customer was also affected by drop-ship only items which we are unable to stock due to supplier regulations.</v>
      </c>
    </row>
    <row r="31" spans="1:1" x14ac:dyDescent="0.3">
      <c r="A31" t="str">
        <f>"I also found some improvement opportunities in red.  Can you please fill out ISCR forms for the “Corporate non-stocks – demand increase – Sales to convert to stock”?  The other opportunities have already been actioned by the Buyers."</f>
        <v>I also found some improvement opportunities in red.  Can you please fill out ISCR forms for the “Corporate non-stocks – demand increase – Sales to convert to stock”?  The other opportunities have already been actioned by the Buyers.</v>
      </c>
    </row>
    <row r="33" spans="1:1" x14ac:dyDescent="0.3">
      <c r="A33" t="str">
        <f>"Please feel free to call me if you would like me to walk you through the reporting further."</f>
        <v>Please feel free to call me if you would like me to walk you through the reporting further.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2018-09-05T14:42:32Z</dcterms:created>
  <dcterms:modified xsi:type="dcterms:W3CDTF">2018-09-05T15:06:35Z</dcterms:modified>
</cp:coreProperties>
</file>