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8_{AC659557-838C-4907-8313-84C7197C9577}" xr6:coauthVersionLast="47" xr6:coauthVersionMax="47" xr10:uidLastSave="{00000000-0000-0000-0000-000000000000}"/>
  <bookViews>
    <workbookView xWindow="-108" yWindow="-108" windowWidth="23256" windowHeight="12576"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PlanningProjet!$E$1</definedName>
    <definedName name="début_tâche" localSheetId="0">PlanningProjet!$E1</definedName>
    <definedName name="fin_tâche" localSheetId="0">PlanningProjet!$F1</definedName>
    <definedName name="_xlnm.Print_Titles" localSheetId="0">PlanningProjet!$2:$4</definedName>
    <definedName name="Semaine_Affichage">PlanningProjet!$E$2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8" i="11" l="1"/>
  <c r="E40" i="11"/>
  <c r="F37" i="11"/>
  <c r="F45" i="11"/>
  <c r="E45" i="11"/>
  <c r="E44" i="11"/>
  <c r="F42" i="11"/>
  <c r="E42" i="11"/>
  <c r="E41" i="11"/>
  <c r="F39" i="11"/>
  <c r="F36" i="11"/>
  <c r="F34" i="11"/>
  <c r="E34" i="11"/>
  <c r="F33" i="11"/>
  <c r="F32" i="11"/>
  <c r="E32" i="11"/>
  <c r="F31" i="11"/>
  <c r="E37" i="11" l="1"/>
  <c r="E33" i="11"/>
  <c r="E29" i="11"/>
  <c r="F29" i="11" s="1"/>
  <c r="E28" i="11"/>
  <c r="F27" i="11"/>
  <c r="F26" i="11"/>
  <c r="F14" i="11"/>
  <c r="F13" i="11"/>
  <c r="F10" i="11"/>
  <c r="F9" i="11"/>
  <c r="F11" i="11"/>
  <c r="F41" i="11" l="1"/>
  <c r="E27" i="11"/>
  <c r="H5" i="11"/>
  <c r="E43" i="11" l="1"/>
  <c r="E8" i="11"/>
  <c r="E19" i="11" s="1"/>
  <c r="F19" i="11" s="1"/>
  <c r="E20" i="11" s="1"/>
  <c r="F43" i="11" l="1"/>
  <c r="F20" i="11"/>
  <c r="H20" i="11" s="1"/>
  <c r="E21" i="11"/>
  <c r="I3" i="11"/>
  <c r="I4" i="11" s="1"/>
  <c r="H19" i="11"/>
  <c r="H18" i="11"/>
  <c r="H12" i="11"/>
  <c r="H7" i="11"/>
  <c r="F44" i="11" l="1"/>
  <c r="H8" i="11"/>
  <c r="F21" i="11"/>
  <c r="E23" i="11"/>
  <c r="F23" i="11" l="1"/>
  <c r="H23" i="11" s="1"/>
  <c r="H9" i="11"/>
  <c r="E22" i="11"/>
  <c r="H21" i="11"/>
  <c r="H13" i="11"/>
  <c r="J3" i="11"/>
  <c r="I2" i="11"/>
  <c r="K3" i="11" l="1"/>
  <c r="J4" i="11"/>
  <c r="F22" i="11"/>
  <c r="H22" i="11" s="1"/>
  <c r="H14" i="11"/>
  <c r="E15" i="11"/>
  <c r="E16" i="11" l="1"/>
  <c r="F16" i="11" s="1"/>
  <c r="E17" i="11" s="1"/>
  <c r="F17" i="11" s="1"/>
  <c r="F15" i="11"/>
  <c r="L3" i="11"/>
  <c r="K4" i="11"/>
  <c r="H15" i="11"/>
  <c r="H16" i="11" l="1"/>
  <c r="H17" i="11"/>
  <c r="M3" i="1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K3" i="11" s="1"/>
  <c r="AI4" i="11"/>
  <c r="AJ4" i="11" l="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l="1"/>
  <c r="BM3" i="11"/>
  <c r="BM2" i="11" l="1"/>
  <c r="BN3" i="11"/>
  <c r="BM4" i="11"/>
  <c r="BN4" i="11" l="1"/>
  <c r="BO3" i="11"/>
  <c r="BO4" i="11" l="1"/>
  <c r="BP3" i="11"/>
  <c r="BP4" i="11" l="1"/>
  <c r="BQ3" i="11"/>
  <c r="BQ4" i="11" l="1"/>
  <c r="BR3" i="11"/>
  <c r="BR4" i="11" l="1"/>
  <c r="BS3" i="11"/>
  <c r="BS4" i="11" l="1"/>
  <c r="BT3" i="11"/>
  <c r="BT2" i="11" l="1"/>
  <c r="BU3" i="11"/>
  <c r="BT4" i="11"/>
  <c r="BU4" i="11" l="1"/>
  <c r="BV3" i="11"/>
  <c r="BV4" i="11" l="1"/>
  <c r="BW3" i="11"/>
  <c r="BW4" i="11" l="1"/>
  <c r="BX3" i="11"/>
  <c r="BX4" i="11" l="1"/>
  <c r="BY3" i="11"/>
  <c r="BY4" i="11" l="1"/>
  <c r="BZ3" i="11"/>
  <c r="BZ4" i="11" s="1"/>
</calcChain>
</file>

<file path=xl/sharedStrings.xml><?xml version="1.0" encoding="utf-8"?>
<sst xmlns="http://schemas.openxmlformats.org/spreadsheetml/2006/main" count="85" uniqueCount="67">
  <si>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</si>
  <si>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</si>
  <si>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</si>
  <si>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</si>
  <si>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</si>
  <si>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</si>
  <si>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</si>
  <si>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</si>
  <si>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</si>
  <si>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</si>
  <si>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</si>
  <si>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Tâche 1</t>
  </si>
  <si>
    <t>Tâche 2</t>
  </si>
  <si>
    <t>Tâche 3</t>
  </si>
  <si>
    <t>Tâche 4</t>
  </si>
  <si>
    <t>Tâche 5</t>
  </si>
  <si>
    <t>Début du projet :</t>
  </si>
  <si>
    <t>Semaine d’affichage :</t>
  </si>
  <si>
    <t>ATTRIBUÉE
À</t>
  </si>
  <si>
    <t>AVANCEMENT</t>
  </si>
  <si>
    <t>DÉBUT</t>
  </si>
  <si>
    <t>FIN</t>
  </si>
  <si>
    <t>JOURS</t>
  </si>
  <si>
    <t>Initiation au matériel PerfHyper</t>
  </si>
  <si>
    <t>PERFHYPER</t>
  </si>
  <si>
    <t>Découverte et appropriation des composants</t>
  </si>
  <si>
    <t>Caractériser le PerfHyper (type RADAR, antenne)</t>
  </si>
  <si>
    <t>Mise en œuvre</t>
  </si>
  <si>
    <t>Définition des limites théoriques et expérimentales</t>
  </si>
  <si>
    <t xml:space="preserve">Titre Phase 3 </t>
  </si>
  <si>
    <t>Acquérir les bases du fonctionnement d'un radar</t>
  </si>
  <si>
    <t>État de l'art des limites du PerfHyper</t>
  </si>
  <si>
    <t>ETUDE DES SYSTEMES RADAR DANS LEUR GLOBALITE</t>
  </si>
  <si>
    <t>ETUDE EXPERIMENTALE DU MODELE PRESENT : PERFHYPER</t>
  </si>
  <si>
    <t>REALISATION DES MESURES SUR PERFHYPER</t>
  </si>
  <si>
    <t>Familiarisation avec le logociel d'acquisition</t>
  </si>
  <si>
    <t>Benjamin</t>
  </si>
  <si>
    <t>Chris</t>
  </si>
  <si>
    <t>Ahmed</t>
  </si>
  <si>
    <t>Samuel</t>
  </si>
  <si>
    <t>Familiarisation avec le logociel d'émission</t>
  </si>
  <si>
    <t>Benjamin, Chris</t>
  </si>
  <si>
    <t>TROISIÈME SEMESTRE</t>
  </si>
  <si>
    <t>QUATRIÈME SEMESTRE</t>
  </si>
  <si>
    <t>Réunir le matériel nécessair et installer les pré-requis</t>
  </si>
  <si>
    <t>Faire des mesures préliminaires en extérieur</t>
  </si>
  <si>
    <t>Benjamin, Samuel</t>
  </si>
  <si>
    <t xml:space="preserve">Faire des mesures plus poussées </t>
  </si>
  <si>
    <t>Équipe</t>
  </si>
  <si>
    <t>Ordonner les mesures</t>
  </si>
  <si>
    <t>CRÉATION D'UNE INTERFACE POUR LE CLIENT</t>
  </si>
  <si>
    <t>Choix d'un design et des outils adaptés</t>
  </si>
  <si>
    <t>Prise en main des outils</t>
  </si>
  <si>
    <t>Choix précis des animations à réaliser</t>
  </si>
  <si>
    <t>Définition de la structure du code et des animations</t>
  </si>
  <si>
    <t>PARTIE ALGORITHMIQUE</t>
  </si>
  <si>
    <t>Finir les fonctions nécessaires au post-traitement</t>
  </si>
  <si>
    <t>Réaliser les animations pour l'interface</t>
  </si>
  <si>
    <t>Réalisation du Diagramme de Gantt</t>
  </si>
  <si>
    <t>Rédaction du compte-rendu de milieu de projet</t>
  </si>
  <si>
    <t>Préparation du rendez-vous avec le consultant MA</t>
  </si>
  <si>
    <t>Rédaction du rapport écrit</t>
  </si>
  <si>
    <t>Mise en forme du poster de présentation</t>
  </si>
  <si>
    <t>Mise à jour du e-portfolio (Mahara)</t>
  </si>
  <si>
    <t>Préparation à la présentation orale</t>
  </si>
  <si>
    <t>LIVRAISON DES PRODUCTIONS FINALES</t>
  </si>
  <si>
    <t>Chris,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</si>
</sst>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23"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619F"/>
        <bgColor indexed="64"/>
      </patternFill>
    </fill>
    <fill>
      <patternFill patternType="solid">
        <fgColor rgb="FFF1CE42"/>
        <bgColor indexed="64"/>
      </patternFill>
    </fill>
    <fill>
      <patternFill patternType="solid">
        <fgColor rgb="FF97333A"/>
        <bgColor indexed="64"/>
      </patternFill>
    </fill>
    <fill>
      <patternFill patternType="solid">
        <fgColor rgb="FFFFFF99"/>
        <bgColor indexed="64"/>
      </patternFill>
    </fill>
    <fill>
      <patternFill patternType="solid">
        <fgColor theme="4" tint="0.39997558519241921"/>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top style="medium">
        <color theme="0" tint="-0.14996795556505021"/>
      </top>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0" fillId="0" borderId="0"/>
    <xf numFmtId="165" fontId="5" fillId="0" borderId="3"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7" fontId="5" fillId="0" borderId="3">
      <alignment horizontal="center" vertical="center"/>
    </xf>
    <xf numFmtId="166"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12" fillId="0" borderId="0" applyNumberFormat="0" applyFill="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0" applyNumberFormat="0" applyBorder="0" applyAlignment="0" applyProtection="0"/>
    <xf numFmtId="0" fontId="16" fillId="10" borderId="11" applyNumberFormat="0" applyAlignment="0" applyProtection="0"/>
    <xf numFmtId="0" fontId="17" fillId="11" borderId="12" applyNumberFormat="0" applyAlignment="0" applyProtection="0"/>
    <xf numFmtId="0" fontId="18" fillId="11" borderId="11" applyNumberFormat="0" applyAlignment="0" applyProtection="0"/>
    <xf numFmtId="0" fontId="19" fillId="0" borderId="13" applyNumberFormat="0" applyFill="0" applyAlignment="0" applyProtection="0"/>
    <xf numFmtId="0" fontId="20" fillId="12" borderId="14" applyNumberFormat="0" applyAlignment="0" applyProtection="0"/>
    <xf numFmtId="0" fontId="21" fillId="0" borderId="0" applyNumberFormat="0" applyFill="0" applyBorder="0" applyAlignment="0" applyProtection="0"/>
    <xf numFmtId="0" fontId="5" fillId="13" borderId="15" applyNumberFormat="0" applyFont="0" applyAlignment="0" applyProtection="0"/>
    <xf numFmtId="0" fontId="22" fillId="0" borderId="0" applyNumberFormat="0" applyFill="0" applyBorder="0" applyAlignment="0" applyProtection="0"/>
    <xf numFmtId="0" fontId="3" fillId="0" borderId="16" applyNumberFormat="0" applyFill="0" applyAlignment="0" applyProtection="0"/>
    <xf numFmtId="0" fontId="1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1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1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1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1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10"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cellStyleXfs>
  <cellXfs count="72">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4" fillId="6" borderId="1" xfId="0" applyFont="1" applyFill="1" applyBorder="1" applyAlignment="1">
      <alignment horizontal="left" vertical="center" indent="1"/>
    </xf>
    <xf numFmtId="0" fontId="4" fillId="6" borderId="1" xfId="0" applyFont="1" applyFill="1" applyBorder="1" applyAlignment="1">
      <alignment horizontal="center" vertical="center" wrapText="1"/>
    </xf>
    <xf numFmtId="0" fontId="8" fillId="5" borderId="8" xfId="0" applyFont="1" applyFill="1" applyBorder="1" applyAlignment="1">
      <alignment horizontal="center" vertical="center" shrinkToFit="1"/>
    </xf>
    <xf numFmtId="0" fontId="2" fillId="0" borderId="2" xfId="0" applyFont="1" applyBorder="1" applyAlignment="1">
      <alignment horizontal="center" vertical="center"/>
    </xf>
    <xf numFmtId="0" fontId="3" fillId="2" borderId="2" xfId="0" applyFont="1" applyFill="1" applyBorder="1" applyAlignment="1">
      <alignment horizontal="left" vertical="center" indent="1"/>
    </xf>
    <xf numFmtId="9" fontId="2" fillId="2" borderId="2" xfId="2" applyFont="1" applyFill="1" applyBorder="1" applyAlignment="1">
      <alignment horizontal="center" vertical="center"/>
    </xf>
    <xf numFmtId="9" fontId="2"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0" fillId="0" borderId="0" xfId="3"/>
    <xf numFmtId="0" fontId="10" fillId="0" borderId="0" xfId="3" applyAlignment="1">
      <alignment wrapText="1"/>
    </xf>
    <xf numFmtId="0" fontId="0" fillId="0" borderId="0" xfId="0" applyAlignment="1">
      <alignment wrapText="1"/>
    </xf>
    <xf numFmtId="0" fontId="9" fillId="0" borderId="0" xfId="5" applyAlignment="1">
      <alignment horizontal="left"/>
    </xf>
    <xf numFmtId="0" fontId="5" fillId="2" borderId="2" xfId="11" applyFill="1">
      <alignment horizontal="center" vertical="center"/>
    </xf>
    <xf numFmtId="0" fontId="5" fillId="4" borderId="2" xfId="11" applyFill="1">
      <alignment horizontal="center" vertical="center"/>
    </xf>
    <xf numFmtId="0" fontId="5" fillId="4" borderId="2" xfId="12" applyFill="1">
      <alignment horizontal="left" vertical="center" indent="2"/>
    </xf>
    <xf numFmtId="166" fontId="0" fillId="2" borderId="2" xfId="0" applyNumberFormat="1" applyFill="1" applyBorder="1" applyAlignment="1">
      <alignment horizontal="center" vertical="center"/>
    </xf>
    <xf numFmtId="166" fontId="2" fillId="2" borderId="2" xfId="0" applyNumberFormat="1" applyFont="1" applyFill="1" applyBorder="1" applyAlignment="1">
      <alignment horizontal="center" vertical="center"/>
    </xf>
    <xf numFmtId="168" fontId="7" fillId="3" borderId="6" xfId="0" applyNumberFormat="1" applyFont="1" applyFill="1" applyBorder="1" applyAlignment="1">
      <alignment horizontal="center" vertical="center"/>
    </xf>
    <xf numFmtId="168" fontId="7" fillId="3" borderId="0" xfId="0" applyNumberFormat="1" applyFont="1" applyFill="1" applyAlignment="1">
      <alignment horizontal="center" vertical="center"/>
    </xf>
    <xf numFmtId="168" fontId="7" fillId="3" borderId="7" xfId="0" applyNumberFormat="1" applyFont="1" applyFill="1" applyBorder="1" applyAlignment="1">
      <alignment horizontal="center" vertical="center"/>
    </xf>
    <xf numFmtId="166" fontId="5" fillId="4" borderId="2" xfId="10" applyFill="1">
      <alignment horizontal="center" vertical="center"/>
    </xf>
    <xf numFmtId="0" fontId="0" fillId="38" borderId="9" xfId="0" applyFill="1" applyBorder="1" applyAlignment="1">
      <alignment vertical="center"/>
    </xf>
    <xf numFmtId="0" fontId="3" fillId="39" borderId="2" xfId="0" applyFont="1" applyFill="1" applyBorder="1" applyAlignment="1">
      <alignment horizontal="left" vertical="center" indent="1"/>
    </xf>
    <xf numFmtId="0" fontId="5" fillId="39" borderId="2" xfId="11" applyFill="1">
      <alignment horizontal="center" vertical="center"/>
    </xf>
    <xf numFmtId="9" fontId="2" fillId="39" borderId="2" xfId="2" applyFont="1" applyFill="1" applyBorder="1" applyAlignment="1">
      <alignment horizontal="center" vertical="center"/>
    </xf>
    <xf numFmtId="166" fontId="0" fillId="39" borderId="2" xfId="0" applyNumberFormat="1" applyFill="1" applyBorder="1" applyAlignment="1">
      <alignment horizontal="center" vertical="center"/>
    </xf>
    <xf numFmtId="166" fontId="2" fillId="39" borderId="2" xfId="0" applyNumberFormat="1" applyFont="1" applyFill="1" applyBorder="1" applyAlignment="1">
      <alignment horizontal="center" vertical="center"/>
    </xf>
    <xf numFmtId="0" fontId="3" fillId="40" borderId="2" xfId="0" applyFont="1" applyFill="1" applyBorder="1" applyAlignment="1">
      <alignment horizontal="left" vertical="center" indent="1"/>
    </xf>
    <xf numFmtId="0" fontId="5" fillId="40" borderId="2" xfId="11" applyFill="1">
      <alignment horizontal="center" vertical="center"/>
    </xf>
    <xf numFmtId="9" fontId="2" fillId="40" borderId="2" xfId="2" applyFont="1" applyFill="1" applyBorder="1" applyAlignment="1">
      <alignment horizontal="center" vertical="center"/>
    </xf>
    <xf numFmtId="166" fontId="0" fillId="40" borderId="2" xfId="0" applyNumberFormat="1" applyFill="1" applyBorder="1" applyAlignment="1">
      <alignment horizontal="center" vertical="center"/>
    </xf>
    <xf numFmtId="166" fontId="2" fillId="40" borderId="2" xfId="0" applyNumberFormat="1" applyFont="1" applyFill="1" applyBorder="1" applyAlignment="1">
      <alignment horizontal="center" vertical="center"/>
    </xf>
    <xf numFmtId="0" fontId="5" fillId="42" borderId="2" xfId="12" applyFill="1">
      <alignment horizontal="left" vertical="center" indent="2"/>
    </xf>
    <xf numFmtId="0" fontId="5" fillId="42" borderId="2" xfId="11" applyFill="1">
      <alignment horizontal="center" vertical="center"/>
    </xf>
    <xf numFmtId="9" fontId="2" fillId="42" borderId="2" xfId="2" applyFont="1" applyFill="1" applyBorder="1" applyAlignment="1">
      <alignment horizontal="center" vertical="center"/>
    </xf>
    <xf numFmtId="166" fontId="5" fillId="42" borderId="2" xfId="10" applyFill="1">
      <alignment horizontal="center" vertical="center"/>
    </xf>
    <xf numFmtId="0" fontId="2" fillId="0" borderId="17" xfId="0" applyFont="1" applyBorder="1" applyAlignment="1">
      <alignment horizontal="center" vertical="center"/>
    </xf>
    <xf numFmtId="0" fontId="0" fillId="0" borderId="18" xfId="0" applyBorder="1" applyAlignment="1">
      <alignment vertical="center"/>
    </xf>
    <xf numFmtId="0" fontId="10" fillId="38" borderId="0" xfId="3" applyFill="1" applyBorder="1"/>
    <xf numFmtId="0" fontId="0" fillId="38" borderId="0" xfId="0" applyFill="1" applyBorder="1" applyAlignment="1">
      <alignment vertical="center"/>
    </xf>
    <xf numFmtId="0" fontId="10" fillId="38" borderId="0" xfId="3" applyFill="1" applyBorder="1" applyAlignment="1">
      <alignment wrapText="1"/>
    </xf>
    <xf numFmtId="168" fontId="7" fillId="3" borderId="0" xfId="0" applyNumberFormat="1" applyFont="1" applyFill="1" applyBorder="1" applyAlignment="1">
      <alignment horizontal="center" vertical="center"/>
    </xf>
    <xf numFmtId="0" fontId="8" fillId="5" borderId="19" xfId="0" applyFont="1" applyFill="1" applyBorder="1" applyAlignment="1">
      <alignment horizontal="center" vertical="center" shrinkToFit="1"/>
    </xf>
    <xf numFmtId="0" fontId="0" fillId="0" borderId="20" xfId="0" applyBorder="1" applyAlignment="1">
      <alignment vertical="center"/>
    </xf>
    <xf numFmtId="0" fontId="0" fillId="0" borderId="21" xfId="0" applyBorder="1" applyAlignment="1">
      <alignment vertical="center"/>
    </xf>
    <xf numFmtId="0" fontId="0" fillId="38" borderId="0" xfId="0" applyFill="1" applyBorder="1"/>
    <xf numFmtId="168" fontId="7" fillId="38" borderId="0" xfId="0" applyNumberFormat="1" applyFont="1" applyFill="1" applyBorder="1" applyAlignment="1">
      <alignment horizontal="center" vertical="center"/>
    </xf>
    <xf numFmtId="0" fontId="8" fillId="38" borderId="0" xfId="0" applyFont="1" applyFill="1" applyBorder="1" applyAlignment="1">
      <alignment horizontal="center" vertical="center" shrinkToFit="1"/>
    </xf>
    <xf numFmtId="166" fontId="5" fillId="39" borderId="2" xfId="10" applyFill="1">
      <alignment horizontal="center" vertical="center"/>
    </xf>
    <xf numFmtId="0" fontId="5" fillId="43" borderId="2" xfId="12" applyFill="1">
      <alignment horizontal="left" vertical="center" indent="2"/>
    </xf>
    <xf numFmtId="0" fontId="5" fillId="43" borderId="2" xfId="11" applyFill="1">
      <alignment horizontal="center" vertical="center"/>
    </xf>
    <xf numFmtId="9" fontId="2" fillId="43" borderId="2" xfId="2" applyFont="1" applyFill="1" applyBorder="1" applyAlignment="1">
      <alignment horizontal="center" vertical="center"/>
    </xf>
    <xf numFmtId="166" fontId="5" fillId="43" borderId="2" xfId="10" applyFill="1">
      <alignment horizontal="center" vertical="center"/>
    </xf>
    <xf numFmtId="0" fontId="5" fillId="43" borderId="17" xfId="12" applyFill="1" applyBorder="1">
      <alignment horizontal="left" vertical="center" indent="2"/>
    </xf>
    <xf numFmtId="0" fontId="5" fillId="43" borderId="17" xfId="11" applyFill="1" applyBorder="1">
      <alignment horizontal="center" vertical="center"/>
    </xf>
    <xf numFmtId="9" fontId="2" fillId="43" borderId="17" xfId="2" applyFont="1" applyFill="1" applyBorder="1" applyAlignment="1">
      <alignment horizontal="center" vertical="center"/>
    </xf>
    <xf numFmtId="166" fontId="5" fillId="43" borderId="17" xfId="10" applyFill="1" applyBorder="1">
      <alignment horizontal="center" vertical="center"/>
    </xf>
    <xf numFmtId="0" fontId="3" fillId="39" borderId="2" xfId="12" applyFont="1" applyFill="1">
      <alignment horizontal="left" vertical="center" indent="2"/>
    </xf>
    <xf numFmtId="0" fontId="3" fillId="41" borderId="2" xfId="12" applyFont="1" applyFill="1" applyAlignment="1">
      <alignment horizontal="center" vertical="center"/>
    </xf>
    <xf numFmtId="169" fontId="0" fillId="3" borderId="4" xfId="0" applyNumberFormat="1" applyFill="1" applyBorder="1" applyAlignment="1">
      <alignment horizontal="left" vertical="center" wrapText="1" indent="1"/>
    </xf>
    <xf numFmtId="169" fontId="0" fillId="3" borderId="1" xfId="0" applyNumberFormat="1" applyFill="1" applyBorder="1" applyAlignment="1">
      <alignment horizontal="left" vertical="center" wrapText="1" indent="1"/>
    </xf>
    <xf numFmtId="169" fontId="0" fillId="3" borderId="5" xfId="0" applyNumberFormat="1" applyFill="1" applyBorder="1" applyAlignment="1">
      <alignment horizontal="left" vertical="center" wrapText="1" indent="1"/>
    </xf>
    <xf numFmtId="169" fontId="0" fillId="38" borderId="0" xfId="0" applyNumberFormat="1" applyFill="1" applyBorder="1" applyAlignment="1">
      <alignment horizontal="left" vertical="center" wrapText="1" indent="1"/>
    </xf>
    <xf numFmtId="0" fontId="5" fillId="0" borderId="0" xfId="8" applyAlignment="1">
      <alignment horizontal="right" vertical="center" indent="1"/>
    </xf>
    <xf numFmtId="0" fontId="5" fillId="0" borderId="7" xfId="8" applyBorder="1" applyAlignment="1">
      <alignment horizontal="right" vertical="center" indent="1"/>
    </xf>
    <xf numFmtId="167" fontId="5"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8">
    <dxf>
      <fill>
        <patternFill>
          <bgColor theme="2" tint="-9.9948118533890809E-2"/>
        </patternFill>
      </fill>
      <border>
        <left/>
        <right/>
      </border>
    </dxf>
    <dxf>
      <fill>
        <patternFill>
          <bgColor theme="6" tint="-0.24994659260841701"/>
        </patternFill>
      </fill>
    </dxf>
    <dxf>
      <border>
        <left style="thin">
          <color rgb="FFC00000"/>
        </left>
        <right style="thin">
          <color rgb="FFC00000"/>
        </right>
        <vertical/>
        <horizontal/>
      </border>
    </dxf>
    <dxf>
      <fill>
        <patternFill>
          <bgColor theme="2" tint="-9.9948118533890809E-2"/>
        </patternFill>
      </fill>
      <border>
        <left/>
        <right/>
      </border>
    </dxf>
    <dxf>
      <fill>
        <patternFill>
          <bgColor theme="6" tint="-0.24994659260841701"/>
        </patternFill>
      </fill>
    </dxf>
    <dxf>
      <border>
        <left style="thin">
          <color rgb="FFC00000"/>
        </left>
        <right style="thin">
          <color rgb="FFC00000"/>
        </right>
        <vertical/>
        <horizontal/>
      </border>
    </dxf>
    <dxf>
      <fill>
        <patternFill>
          <bgColor theme="2" tint="-9.9948118533890809E-2"/>
        </patternFill>
      </fill>
      <border>
        <left/>
        <right/>
      </border>
    </dxf>
    <dxf>
      <fill>
        <patternFill>
          <bgColor theme="6" tint="-0.2499465926084170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619F"/>
      <color rgb="FFC0C0C0"/>
      <color rgb="FFFFFF99"/>
      <color rgb="FF97333A"/>
      <color rgb="FFF1CE42"/>
      <color rgb="FF215881"/>
      <color rgb="FF42648A"/>
      <color rgb="FF969696"/>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45"/>
  <sheetViews>
    <sheetView showGridLines="0" tabSelected="1" showRuler="0" zoomScale="66" zoomScaleNormal="80" zoomScalePageLayoutView="70" workbookViewId="0">
      <pane ySplit="4" topLeftCell="A24" activePane="bottomLeft" state="frozen"/>
      <selection pane="bottomLeft" activeCell="CG27" sqref="CG27"/>
    </sheetView>
  </sheetViews>
  <sheetFormatPr baseColWidth="10" defaultColWidth="9.109375" defaultRowHeight="30" customHeight="1" x14ac:dyDescent="0.3"/>
  <cols>
    <col min="1" max="1" width="2.6640625" style="13" customWidth="1"/>
    <col min="2" max="2" width="55.6640625" bestFit="1" customWidth="1"/>
    <col min="3" max="3" width="18" bestFit="1" customWidth="1"/>
    <col min="4" max="4" width="16" customWidth="1"/>
    <col min="5" max="5" width="8.88671875" style="2" customWidth="1"/>
    <col min="6" max="6" width="9.109375" bestFit="1" customWidth="1"/>
    <col min="7" max="7" width="2.6640625" customWidth="1"/>
    <col min="8" max="8" width="9.5546875" hidden="1" customWidth="1"/>
    <col min="9" max="78" width="2.5546875" customWidth="1"/>
    <col min="79" max="92" width="2.5546875" style="50" customWidth="1"/>
    <col min="93" max="97" width="2.5546875" customWidth="1"/>
  </cols>
  <sheetData>
    <row r="1" spans="1:92" ht="30" customHeight="1" x14ac:dyDescent="0.55000000000000004">
      <c r="A1" s="13" t="s">
        <v>0</v>
      </c>
      <c r="B1" s="16" t="s">
        <v>24</v>
      </c>
      <c r="C1" s="68" t="s">
        <v>16</v>
      </c>
      <c r="D1" s="69"/>
      <c r="E1" s="70">
        <v>44446</v>
      </c>
      <c r="F1" s="70"/>
    </row>
    <row r="2" spans="1:92" ht="30" customHeight="1" x14ac:dyDescent="0.3">
      <c r="A2" s="14" t="s">
        <v>1</v>
      </c>
      <c r="C2" s="68" t="s">
        <v>17</v>
      </c>
      <c r="D2" s="69"/>
      <c r="E2" s="3">
        <v>19</v>
      </c>
      <c r="I2" s="64">
        <f>I3</f>
        <v>44571</v>
      </c>
      <c r="J2" s="65"/>
      <c r="K2" s="65"/>
      <c r="L2" s="65"/>
      <c r="M2" s="65"/>
      <c r="N2" s="65"/>
      <c r="O2" s="66"/>
      <c r="P2" s="64">
        <f>P3</f>
        <v>44578</v>
      </c>
      <c r="Q2" s="65"/>
      <c r="R2" s="65"/>
      <c r="S2" s="65"/>
      <c r="T2" s="65"/>
      <c r="U2" s="65"/>
      <c r="V2" s="66"/>
      <c r="W2" s="64">
        <f>W3</f>
        <v>44585</v>
      </c>
      <c r="X2" s="65"/>
      <c r="Y2" s="65"/>
      <c r="Z2" s="65"/>
      <c r="AA2" s="65"/>
      <c r="AB2" s="65"/>
      <c r="AC2" s="66"/>
      <c r="AD2" s="64">
        <f>AD3</f>
        <v>44592</v>
      </c>
      <c r="AE2" s="65"/>
      <c r="AF2" s="65"/>
      <c r="AG2" s="65"/>
      <c r="AH2" s="65"/>
      <c r="AI2" s="65"/>
      <c r="AJ2" s="66"/>
      <c r="AK2" s="64">
        <f>AK3</f>
        <v>44599</v>
      </c>
      <c r="AL2" s="65"/>
      <c r="AM2" s="65"/>
      <c r="AN2" s="65"/>
      <c r="AO2" s="65"/>
      <c r="AP2" s="65"/>
      <c r="AQ2" s="66"/>
      <c r="AR2" s="64">
        <f>AR3</f>
        <v>44606</v>
      </c>
      <c r="AS2" s="65"/>
      <c r="AT2" s="65"/>
      <c r="AU2" s="65"/>
      <c r="AV2" s="65"/>
      <c r="AW2" s="65"/>
      <c r="AX2" s="66"/>
      <c r="AY2" s="64">
        <f>AY3</f>
        <v>44613</v>
      </c>
      <c r="AZ2" s="65"/>
      <c r="BA2" s="65"/>
      <c r="BB2" s="65"/>
      <c r="BC2" s="65"/>
      <c r="BD2" s="65"/>
      <c r="BE2" s="66"/>
      <c r="BF2" s="64">
        <f>BF3</f>
        <v>44620</v>
      </c>
      <c r="BG2" s="65"/>
      <c r="BH2" s="65"/>
      <c r="BI2" s="65"/>
      <c r="BJ2" s="65"/>
      <c r="BK2" s="65"/>
      <c r="BL2" s="66"/>
      <c r="BM2" s="64">
        <f>BM3</f>
        <v>44627</v>
      </c>
      <c r="BN2" s="65"/>
      <c r="BO2" s="65"/>
      <c r="BP2" s="65"/>
      <c r="BQ2" s="65"/>
      <c r="BR2" s="65"/>
      <c r="BS2" s="66"/>
      <c r="BT2" s="64">
        <f>BT3</f>
        <v>44634</v>
      </c>
      <c r="BU2" s="65"/>
      <c r="BV2" s="65"/>
      <c r="BW2" s="65"/>
      <c r="BX2" s="65"/>
      <c r="BY2" s="65"/>
      <c r="BZ2" s="66"/>
      <c r="CA2" s="67"/>
      <c r="CB2" s="67"/>
      <c r="CC2" s="67"/>
      <c r="CD2" s="67"/>
      <c r="CE2" s="67"/>
      <c r="CF2" s="67"/>
      <c r="CG2" s="67"/>
      <c r="CH2" s="67"/>
      <c r="CI2" s="67"/>
      <c r="CJ2" s="67"/>
      <c r="CK2" s="67"/>
      <c r="CL2" s="67"/>
      <c r="CM2" s="67"/>
      <c r="CN2" s="67"/>
    </row>
    <row r="3" spans="1:92" ht="15" customHeight="1" x14ac:dyDescent="0.3">
      <c r="A3" s="14" t="s">
        <v>2</v>
      </c>
      <c r="B3" s="71"/>
      <c r="C3" s="71"/>
      <c r="D3" s="71"/>
      <c r="E3" s="71"/>
      <c r="F3" s="71"/>
      <c r="G3" s="71"/>
      <c r="I3" s="22">
        <f>Début_Projet-WEEKDAY(Début_Projet,1)+2+7*(Semaine_Affichage-1)</f>
        <v>44571</v>
      </c>
      <c r="J3" s="23">
        <f>I3+1</f>
        <v>44572</v>
      </c>
      <c r="K3" s="23">
        <f t="shared" ref="K3:AX3" si="0">J3+1</f>
        <v>44573</v>
      </c>
      <c r="L3" s="23">
        <f t="shared" si="0"/>
        <v>44574</v>
      </c>
      <c r="M3" s="23">
        <f t="shared" si="0"/>
        <v>44575</v>
      </c>
      <c r="N3" s="23">
        <f t="shared" si="0"/>
        <v>44576</v>
      </c>
      <c r="O3" s="24">
        <f t="shared" si="0"/>
        <v>44577</v>
      </c>
      <c r="P3" s="22">
        <f>O3+1</f>
        <v>44578</v>
      </c>
      <c r="Q3" s="23">
        <f>P3+1</f>
        <v>44579</v>
      </c>
      <c r="R3" s="23">
        <f t="shared" si="0"/>
        <v>44580</v>
      </c>
      <c r="S3" s="23">
        <f t="shared" si="0"/>
        <v>44581</v>
      </c>
      <c r="T3" s="23">
        <f t="shared" si="0"/>
        <v>44582</v>
      </c>
      <c r="U3" s="23">
        <f t="shared" si="0"/>
        <v>44583</v>
      </c>
      <c r="V3" s="24">
        <f t="shared" si="0"/>
        <v>44584</v>
      </c>
      <c r="W3" s="22">
        <f>V3+1</f>
        <v>44585</v>
      </c>
      <c r="X3" s="23">
        <f>W3+1</f>
        <v>44586</v>
      </c>
      <c r="Y3" s="23">
        <f t="shared" si="0"/>
        <v>44587</v>
      </c>
      <c r="Z3" s="23">
        <f t="shared" si="0"/>
        <v>44588</v>
      </c>
      <c r="AA3" s="23">
        <f t="shared" si="0"/>
        <v>44589</v>
      </c>
      <c r="AB3" s="23">
        <f t="shared" si="0"/>
        <v>44590</v>
      </c>
      <c r="AC3" s="24">
        <f t="shared" si="0"/>
        <v>44591</v>
      </c>
      <c r="AD3" s="22">
        <f>AC3+1</f>
        <v>44592</v>
      </c>
      <c r="AE3" s="23">
        <f>AD3+1</f>
        <v>44593</v>
      </c>
      <c r="AF3" s="23">
        <f t="shared" si="0"/>
        <v>44594</v>
      </c>
      <c r="AG3" s="23">
        <f t="shared" si="0"/>
        <v>44595</v>
      </c>
      <c r="AH3" s="23">
        <f t="shared" si="0"/>
        <v>44596</v>
      </c>
      <c r="AI3" s="23">
        <f t="shared" si="0"/>
        <v>44597</v>
      </c>
      <c r="AJ3" s="24">
        <f t="shared" si="0"/>
        <v>44598</v>
      </c>
      <c r="AK3" s="22">
        <f>AJ3+1</f>
        <v>44599</v>
      </c>
      <c r="AL3" s="23">
        <f>AK3+1</f>
        <v>44600</v>
      </c>
      <c r="AM3" s="23">
        <f t="shared" si="0"/>
        <v>44601</v>
      </c>
      <c r="AN3" s="23">
        <f t="shared" si="0"/>
        <v>44602</v>
      </c>
      <c r="AO3" s="23">
        <f t="shared" si="0"/>
        <v>44603</v>
      </c>
      <c r="AP3" s="23">
        <f t="shared" si="0"/>
        <v>44604</v>
      </c>
      <c r="AQ3" s="24">
        <f t="shared" si="0"/>
        <v>44605</v>
      </c>
      <c r="AR3" s="22">
        <f>AQ3+1</f>
        <v>44606</v>
      </c>
      <c r="AS3" s="23">
        <f>AR3+1</f>
        <v>44607</v>
      </c>
      <c r="AT3" s="23">
        <f t="shared" si="0"/>
        <v>44608</v>
      </c>
      <c r="AU3" s="23">
        <f t="shared" si="0"/>
        <v>44609</v>
      </c>
      <c r="AV3" s="23">
        <f t="shared" si="0"/>
        <v>44610</v>
      </c>
      <c r="AW3" s="23">
        <f t="shared" si="0"/>
        <v>44611</v>
      </c>
      <c r="AX3" s="24">
        <f t="shared" si="0"/>
        <v>44612</v>
      </c>
      <c r="AY3" s="22">
        <f>AX3+1</f>
        <v>44613</v>
      </c>
      <c r="AZ3" s="23">
        <f>AY3+1</f>
        <v>44614</v>
      </c>
      <c r="BA3" s="23">
        <f t="shared" ref="BA3:BE3" si="1">AZ3+1</f>
        <v>44615</v>
      </c>
      <c r="BB3" s="23">
        <f t="shared" si="1"/>
        <v>44616</v>
      </c>
      <c r="BC3" s="23">
        <f t="shared" si="1"/>
        <v>44617</v>
      </c>
      <c r="BD3" s="23">
        <f t="shared" si="1"/>
        <v>44618</v>
      </c>
      <c r="BE3" s="24">
        <f t="shared" si="1"/>
        <v>44619</v>
      </c>
      <c r="BF3" s="22">
        <f>BE3+1</f>
        <v>44620</v>
      </c>
      <c r="BG3" s="23">
        <f>BF3+1</f>
        <v>44621</v>
      </c>
      <c r="BH3" s="23">
        <f t="shared" ref="BH3:BL3" si="2">BG3+1</f>
        <v>44622</v>
      </c>
      <c r="BI3" s="23">
        <f t="shared" si="2"/>
        <v>44623</v>
      </c>
      <c r="BJ3" s="23">
        <f t="shared" si="2"/>
        <v>44624</v>
      </c>
      <c r="BK3" s="23">
        <f t="shared" si="2"/>
        <v>44625</v>
      </c>
      <c r="BL3" s="24">
        <f t="shared" si="2"/>
        <v>44626</v>
      </c>
      <c r="BM3" s="22">
        <f>BL3+1</f>
        <v>44627</v>
      </c>
      <c r="BN3" s="23">
        <f>BM3+1</f>
        <v>44628</v>
      </c>
      <c r="BO3" s="23">
        <f t="shared" ref="BO3" si="3">BN3+1</f>
        <v>44629</v>
      </c>
      <c r="BP3" s="23">
        <f t="shared" ref="BP3" si="4">BO3+1</f>
        <v>44630</v>
      </c>
      <c r="BQ3" s="23">
        <f t="shared" ref="BQ3" si="5">BP3+1</f>
        <v>44631</v>
      </c>
      <c r="BR3" s="23">
        <f t="shared" ref="BR3" si="6">BQ3+1</f>
        <v>44632</v>
      </c>
      <c r="BS3" s="24">
        <f t="shared" ref="BS3" si="7">BR3+1</f>
        <v>44633</v>
      </c>
      <c r="BT3" s="22">
        <f>BS3+1</f>
        <v>44634</v>
      </c>
      <c r="BU3" s="23">
        <f>BT3+1</f>
        <v>44635</v>
      </c>
      <c r="BV3" s="23">
        <f t="shared" ref="BV3" si="8">BU3+1</f>
        <v>44636</v>
      </c>
      <c r="BW3" s="23">
        <f t="shared" ref="BW3" si="9">BV3+1</f>
        <v>44637</v>
      </c>
      <c r="BX3" s="23">
        <f t="shared" ref="BX3" si="10">BW3+1</f>
        <v>44638</v>
      </c>
      <c r="BY3" s="23">
        <f t="shared" ref="BY3" si="11">BX3+1</f>
        <v>44639</v>
      </c>
      <c r="BZ3" s="46">
        <f t="shared" ref="BZ3" si="12">BY3+1</f>
        <v>44640</v>
      </c>
      <c r="CA3" s="51"/>
      <c r="CB3" s="51"/>
      <c r="CC3" s="51"/>
      <c r="CD3" s="51"/>
      <c r="CE3" s="51"/>
      <c r="CF3" s="51"/>
      <c r="CG3" s="51"/>
      <c r="CH3" s="51"/>
      <c r="CI3" s="51"/>
      <c r="CJ3" s="51"/>
      <c r="CK3" s="51"/>
      <c r="CL3" s="51"/>
      <c r="CM3" s="51"/>
      <c r="CN3" s="51"/>
    </row>
    <row r="4" spans="1:92" ht="32.4" customHeight="1" thickBot="1" x14ac:dyDescent="0.35">
      <c r="A4" s="14" t="s">
        <v>3</v>
      </c>
      <c r="B4" s="4" t="s">
        <v>10</v>
      </c>
      <c r="C4" s="5" t="s">
        <v>18</v>
      </c>
      <c r="D4" s="5" t="s">
        <v>19</v>
      </c>
      <c r="E4" s="5" t="s">
        <v>20</v>
      </c>
      <c r="F4" s="5" t="s">
        <v>21</v>
      </c>
      <c r="G4" s="5"/>
      <c r="H4" s="5" t="s">
        <v>22</v>
      </c>
      <c r="I4" s="6" t="str">
        <f t="shared" ref="I4:AN4" si="13">LEFT(TEXT(I3,"jjj"),1)</f>
        <v>l</v>
      </c>
      <c r="J4" s="6" t="str">
        <f t="shared" si="13"/>
        <v>m</v>
      </c>
      <c r="K4" s="6" t="str">
        <f t="shared" si="13"/>
        <v>m</v>
      </c>
      <c r="L4" s="6" t="str">
        <f t="shared" si="13"/>
        <v>j</v>
      </c>
      <c r="M4" s="6" t="str">
        <f t="shared" si="13"/>
        <v>v</v>
      </c>
      <c r="N4" s="6" t="str">
        <f t="shared" si="13"/>
        <v>s</v>
      </c>
      <c r="O4" s="6" t="str">
        <f t="shared" si="13"/>
        <v>d</v>
      </c>
      <c r="P4" s="6" t="str">
        <f t="shared" si="13"/>
        <v>l</v>
      </c>
      <c r="Q4" s="6" t="str">
        <f t="shared" si="13"/>
        <v>m</v>
      </c>
      <c r="R4" s="6" t="str">
        <f t="shared" si="13"/>
        <v>m</v>
      </c>
      <c r="S4" s="6" t="str">
        <f t="shared" si="13"/>
        <v>j</v>
      </c>
      <c r="T4" s="6" t="str">
        <f t="shared" si="13"/>
        <v>v</v>
      </c>
      <c r="U4" s="6" t="str">
        <f t="shared" si="13"/>
        <v>s</v>
      </c>
      <c r="V4" s="6" t="str">
        <f t="shared" si="13"/>
        <v>d</v>
      </c>
      <c r="W4" s="6" t="str">
        <f t="shared" si="13"/>
        <v>l</v>
      </c>
      <c r="X4" s="6" t="str">
        <f t="shared" si="13"/>
        <v>m</v>
      </c>
      <c r="Y4" s="6" t="str">
        <f t="shared" si="13"/>
        <v>m</v>
      </c>
      <c r="Z4" s="6" t="str">
        <f t="shared" si="13"/>
        <v>j</v>
      </c>
      <c r="AA4" s="6" t="str">
        <f t="shared" si="13"/>
        <v>v</v>
      </c>
      <c r="AB4" s="6" t="str">
        <f t="shared" si="13"/>
        <v>s</v>
      </c>
      <c r="AC4" s="6" t="str">
        <f t="shared" si="13"/>
        <v>d</v>
      </c>
      <c r="AD4" s="6" t="str">
        <f t="shared" si="13"/>
        <v>l</v>
      </c>
      <c r="AE4" s="6" t="str">
        <f t="shared" si="13"/>
        <v>m</v>
      </c>
      <c r="AF4" s="6" t="str">
        <f t="shared" si="13"/>
        <v>m</v>
      </c>
      <c r="AG4" s="6" t="str">
        <f t="shared" si="13"/>
        <v>j</v>
      </c>
      <c r="AH4" s="6" t="str">
        <f t="shared" si="13"/>
        <v>v</v>
      </c>
      <c r="AI4" s="6" t="str">
        <f t="shared" si="13"/>
        <v>s</v>
      </c>
      <c r="AJ4" s="6" t="str">
        <f t="shared" si="13"/>
        <v>d</v>
      </c>
      <c r="AK4" s="6" t="str">
        <f t="shared" si="13"/>
        <v>l</v>
      </c>
      <c r="AL4" s="6" t="str">
        <f t="shared" si="13"/>
        <v>m</v>
      </c>
      <c r="AM4" s="6" t="str">
        <f t="shared" si="13"/>
        <v>m</v>
      </c>
      <c r="AN4" s="6" t="str">
        <f t="shared" si="13"/>
        <v>j</v>
      </c>
      <c r="AO4" s="6" t="str">
        <f t="shared" ref="AO4:BL4" si="14">LEFT(TEXT(AO3,"jjj"),1)</f>
        <v>v</v>
      </c>
      <c r="AP4" s="6" t="str">
        <f t="shared" si="14"/>
        <v>s</v>
      </c>
      <c r="AQ4" s="6" t="str">
        <f t="shared" si="14"/>
        <v>d</v>
      </c>
      <c r="AR4" s="6" t="str">
        <f t="shared" si="14"/>
        <v>l</v>
      </c>
      <c r="AS4" s="6" t="str">
        <f t="shared" si="14"/>
        <v>m</v>
      </c>
      <c r="AT4" s="6" t="str">
        <f t="shared" si="14"/>
        <v>m</v>
      </c>
      <c r="AU4" s="6" t="str">
        <f t="shared" si="14"/>
        <v>j</v>
      </c>
      <c r="AV4" s="6" t="str">
        <f t="shared" si="14"/>
        <v>v</v>
      </c>
      <c r="AW4" s="6" t="str">
        <f t="shared" si="14"/>
        <v>s</v>
      </c>
      <c r="AX4" s="6" t="str">
        <f t="shared" si="14"/>
        <v>d</v>
      </c>
      <c r="AY4" s="6" t="str">
        <f t="shared" si="14"/>
        <v>l</v>
      </c>
      <c r="AZ4" s="6" t="str">
        <f t="shared" si="14"/>
        <v>m</v>
      </c>
      <c r="BA4" s="6" t="str">
        <f t="shared" si="14"/>
        <v>m</v>
      </c>
      <c r="BB4" s="6" t="str">
        <f t="shared" si="14"/>
        <v>j</v>
      </c>
      <c r="BC4" s="6" t="str">
        <f t="shared" si="14"/>
        <v>v</v>
      </c>
      <c r="BD4" s="6" t="str">
        <f t="shared" si="14"/>
        <v>s</v>
      </c>
      <c r="BE4" s="6" t="str">
        <f t="shared" si="14"/>
        <v>d</v>
      </c>
      <c r="BF4" s="6" t="str">
        <f t="shared" si="14"/>
        <v>l</v>
      </c>
      <c r="BG4" s="6" t="str">
        <f t="shared" si="14"/>
        <v>m</v>
      </c>
      <c r="BH4" s="6" t="str">
        <f t="shared" si="14"/>
        <v>m</v>
      </c>
      <c r="BI4" s="6" t="str">
        <f t="shared" si="14"/>
        <v>j</v>
      </c>
      <c r="BJ4" s="6" t="str">
        <f t="shared" si="14"/>
        <v>v</v>
      </c>
      <c r="BK4" s="6" t="str">
        <f t="shared" si="14"/>
        <v>s</v>
      </c>
      <c r="BL4" s="6" t="str">
        <f t="shared" si="14"/>
        <v>d</v>
      </c>
      <c r="BM4" s="6" t="str">
        <f t="shared" ref="BM4:BZ4" si="15">LEFT(TEXT(BM3,"jjj"),1)</f>
        <v>l</v>
      </c>
      <c r="BN4" s="6" t="str">
        <f t="shared" si="15"/>
        <v>m</v>
      </c>
      <c r="BO4" s="6" t="str">
        <f t="shared" si="15"/>
        <v>m</v>
      </c>
      <c r="BP4" s="6" t="str">
        <f t="shared" si="15"/>
        <v>j</v>
      </c>
      <c r="BQ4" s="6" t="str">
        <f t="shared" si="15"/>
        <v>v</v>
      </c>
      <c r="BR4" s="6" t="str">
        <f t="shared" si="15"/>
        <v>s</v>
      </c>
      <c r="BS4" s="6" t="str">
        <f t="shared" si="15"/>
        <v>d</v>
      </c>
      <c r="BT4" s="6" t="str">
        <f t="shared" si="15"/>
        <v>l</v>
      </c>
      <c r="BU4" s="6" t="str">
        <f t="shared" si="15"/>
        <v>m</v>
      </c>
      <c r="BV4" s="6" t="str">
        <f t="shared" si="15"/>
        <v>m</v>
      </c>
      <c r="BW4" s="6" t="str">
        <f t="shared" si="15"/>
        <v>j</v>
      </c>
      <c r="BX4" s="6" t="str">
        <f t="shared" si="15"/>
        <v>v</v>
      </c>
      <c r="BY4" s="6" t="str">
        <f t="shared" si="15"/>
        <v>s</v>
      </c>
      <c r="BZ4" s="47" t="str">
        <f t="shared" si="15"/>
        <v>d</v>
      </c>
      <c r="CA4" s="52"/>
      <c r="CB4" s="52"/>
      <c r="CC4" s="52"/>
      <c r="CD4" s="52"/>
      <c r="CE4" s="52"/>
      <c r="CF4" s="52"/>
      <c r="CG4" s="52"/>
      <c r="CH4" s="52"/>
      <c r="CI4" s="52"/>
      <c r="CJ4" s="52"/>
      <c r="CK4" s="52"/>
      <c r="CL4" s="52"/>
      <c r="CM4" s="52"/>
      <c r="CN4" s="52"/>
    </row>
    <row r="5" spans="1:92" ht="30" hidden="1" customHeight="1" thickBot="1" x14ac:dyDescent="0.35">
      <c r="A5" s="13" t="s">
        <v>4</v>
      </c>
      <c r="C5" s="15"/>
      <c r="E5"/>
      <c r="H5" t="str">
        <f>IF(OR(ISBLANK(début_tâche),ISBLANK(fin_tâche)),"",fin_tâche-début_tâche+1)</f>
        <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48"/>
      <c r="CA5" s="44"/>
      <c r="CB5" s="44"/>
      <c r="CC5" s="44"/>
      <c r="CD5" s="44"/>
      <c r="CE5" s="44"/>
      <c r="CF5" s="44"/>
      <c r="CG5" s="44"/>
      <c r="CH5" s="44"/>
      <c r="CI5" s="44"/>
      <c r="CJ5" s="44"/>
      <c r="CK5" s="44"/>
      <c r="CL5" s="44"/>
      <c r="CM5" s="44"/>
      <c r="CN5" s="44"/>
    </row>
    <row r="6" spans="1:92" ht="30" customHeight="1" thickBot="1" x14ac:dyDescent="0.35">
      <c r="B6" s="63" t="s">
        <v>42</v>
      </c>
      <c r="C6" s="63"/>
      <c r="D6" s="63"/>
      <c r="E6" s="63"/>
      <c r="F6" s="63"/>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48"/>
      <c r="CA6" s="44"/>
      <c r="CB6" s="44"/>
      <c r="CC6" s="44"/>
      <c r="CD6" s="44"/>
      <c r="CE6" s="44"/>
      <c r="CF6" s="44"/>
      <c r="CG6" s="44"/>
      <c r="CH6" s="44"/>
      <c r="CI6" s="44"/>
      <c r="CJ6" s="44"/>
      <c r="CK6" s="44"/>
      <c r="CL6" s="44"/>
      <c r="CM6" s="44"/>
      <c r="CN6" s="44"/>
    </row>
    <row r="7" spans="1:92" s="1" customFormat="1" ht="30" customHeight="1" thickBot="1" x14ac:dyDescent="0.35">
      <c r="A7" s="14" t="s">
        <v>5</v>
      </c>
      <c r="B7" s="27" t="s">
        <v>32</v>
      </c>
      <c r="C7" s="28"/>
      <c r="D7" s="29"/>
      <c r="E7" s="30"/>
      <c r="F7" s="31"/>
      <c r="G7" s="7"/>
      <c r="H7" s="7" t="str">
        <f t="shared" ref="H7:H23" si="16">IF(OR(ISBLANK(début_tâche),ISBLANK(fin_tâche)),"",fin_tâche-début_tâche+1)</f>
        <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48"/>
      <c r="CA7" s="44"/>
      <c r="CB7" s="44"/>
      <c r="CC7" s="44"/>
      <c r="CD7" s="44"/>
      <c r="CE7" s="44"/>
      <c r="CF7" s="44"/>
      <c r="CG7" s="44"/>
      <c r="CH7" s="44"/>
      <c r="CI7" s="44"/>
      <c r="CJ7" s="44"/>
      <c r="CK7" s="44"/>
      <c r="CL7" s="44"/>
      <c r="CM7" s="44"/>
      <c r="CN7" s="44"/>
    </row>
    <row r="8" spans="1:92" s="1" customFormat="1" ht="30" customHeight="1" thickBot="1" x14ac:dyDescent="0.35">
      <c r="A8" s="14" t="s">
        <v>6</v>
      </c>
      <c r="B8" s="54" t="s">
        <v>30</v>
      </c>
      <c r="C8" s="59" t="s">
        <v>48</v>
      </c>
      <c r="D8" s="56">
        <v>1</v>
      </c>
      <c r="E8" s="57">
        <f>Début_Projet</f>
        <v>44446</v>
      </c>
      <c r="F8" s="57">
        <v>44488</v>
      </c>
      <c r="G8" s="7"/>
      <c r="H8" s="7">
        <f t="shared" si="16"/>
        <v>43</v>
      </c>
      <c r="I8" s="11"/>
      <c r="J8" s="11"/>
      <c r="K8" s="11"/>
      <c r="L8" s="11"/>
      <c r="M8" s="11"/>
      <c r="N8" s="11"/>
      <c r="O8" s="11"/>
      <c r="P8" s="26"/>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48"/>
      <c r="CA8" s="44"/>
      <c r="CB8" s="44"/>
      <c r="CC8" s="44"/>
      <c r="CD8" s="44"/>
      <c r="CE8" s="44"/>
      <c r="CF8" s="44"/>
      <c r="CG8" s="44"/>
      <c r="CH8" s="44"/>
      <c r="CI8" s="44"/>
      <c r="CJ8" s="44"/>
      <c r="CK8" s="44"/>
      <c r="CL8" s="44"/>
      <c r="CM8" s="44"/>
      <c r="CN8" s="44"/>
    </row>
    <row r="9" spans="1:92" s="1" customFormat="1" ht="30" customHeight="1" thickBot="1" x14ac:dyDescent="0.35">
      <c r="A9" s="14" t="s">
        <v>7</v>
      </c>
      <c r="B9" s="54" t="s">
        <v>31</v>
      </c>
      <c r="C9" s="59" t="s">
        <v>48</v>
      </c>
      <c r="D9" s="56">
        <v>1</v>
      </c>
      <c r="E9" s="57">
        <v>44474</v>
      </c>
      <c r="F9" s="57">
        <f>E9+21</f>
        <v>44495</v>
      </c>
      <c r="G9" s="7"/>
      <c r="H9" s="7">
        <f t="shared" si="16"/>
        <v>22</v>
      </c>
      <c r="I9" s="11"/>
      <c r="J9" s="11"/>
      <c r="K9" s="11"/>
      <c r="L9" s="11"/>
      <c r="M9" s="11"/>
      <c r="N9" s="11"/>
      <c r="O9" s="11"/>
      <c r="P9" s="11"/>
      <c r="Q9" s="11"/>
      <c r="R9" s="11"/>
      <c r="S9" s="11"/>
      <c r="T9" s="11"/>
      <c r="U9" s="12"/>
      <c r="V9" s="12"/>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48"/>
      <c r="CA9" s="44"/>
      <c r="CB9" s="44"/>
      <c r="CC9" s="44"/>
      <c r="CD9" s="44"/>
      <c r="CE9" s="44"/>
      <c r="CF9" s="44"/>
      <c r="CG9" s="44"/>
      <c r="CH9" s="44"/>
      <c r="CI9" s="44"/>
      <c r="CJ9" s="44"/>
      <c r="CK9" s="44"/>
      <c r="CL9" s="44"/>
      <c r="CM9" s="44"/>
      <c r="CN9" s="44"/>
    </row>
    <row r="10" spans="1:92" s="1" customFormat="1" ht="30" customHeight="1" thickBot="1" x14ac:dyDescent="0.35">
      <c r="A10" s="14"/>
      <c r="B10" s="54" t="s">
        <v>40</v>
      </c>
      <c r="C10" s="55" t="s">
        <v>41</v>
      </c>
      <c r="D10" s="56">
        <v>1</v>
      </c>
      <c r="E10" s="57">
        <v>44481</v>
      </c>
      <c r="F10" s="57">
        <f>E10+21</f>
        <v>44502</v>
      </c>
      <c r="G10" s="7"/>
      <c r="H10" s="7"/>
      <c r="I10" s="11"/>
      <c r="J10" s="11"/>
      <c r="K10" s="11"/>
      <c r="L10" s="11"/>
      <c r="M10" s="11"/>
      <c r="N10" s="11"/>
      <c r="O10" s="11"/>
      <c r="P10" s="11"/>
      <c r="Q10" s="11"/>
      <c r="R10" s="11"/>
      <c r="S10" s="11"/>
      <c r="T10" s="11"/>
      <c r="U10" s="12"/>
      <c r="V10" s="12"/>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48"/>
      <c r="CA10" s="44"/>
      <c r="CB10" s="44"/>
      <c r="CC10" s="44"/>
      <c r="CD10" s="44"/>
      <c r="CE10" s="44"/>
      <c r="CF10" s="44"/>
      <c r="CG10" s="44"/>
      <c r="CH10" s="44"/>
      <c r="CI10" s="44"/>
      <c r="CJ10" s="44"/>
      <c r="CK10" s="44"/>
      <c r="CL10" s="44"/>
      <c r="CM10" s="44"/>
      <c r="CN10" s="44"/>
    </row>
    <row r="11" spans="1:92" s="1" customFormat="1" ht="30" customHeight="1" thickBot="1" x14ac:dyDescent="0.35">
      <c r="A11" s="14"/>
      <c r="B11" s="54" t="s">
        <v>35</v>
      </c>
      <c r="C11" s="55" t="s">
        <v>36</v>
      </c>
      <c r="D11" s="56">
        <v>1</v>
      </c>
      <c r="E11" s="57">
        <v>44533</v>
      </c>
      <c r="F11" s="57">
        <f>E11+7</f>
        <v>44540</v>
      </c>
      <c r="G11" s="7"/>
      <c r="H11" s="7"/>
      <c r="I11" s="11"/>
      <c r="J11" s="11"/>
      <c r="K11" s="11"/>
      <c r="L11" s="11"/>
      <c r="M11" s="11"/>
      <c r="N11" s="11"/>
      <c r="O11" s="11"/>
      <c r="P11" s="11"/>
      <c r="Q11" s="11"/>
      <c r="R11" s="11"/>
      <c r="S11" s="11"/>
      <c r="T11" s="11"/>
      <c r="U11" s="12"/>
      <c r="V11" s="12"/>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48"/>
      <c r="CA11" s="44"/>
      <c r="CB11" s="44"/>
      <c r="CC11" s="44"/>
      <c r="CD11" s="44"/>
      <c r="CE11" s="44"/>
      <c r="CF11" s="44"/>
      <c r="CG11" s="44"/>
      <c r="CH11" s="44"/>
      <c r="CI11" s="44"/>
      <c r="CJ11" s="44"/>
      <c r="CK11" s="44"/>
      <c r="CL11" s="44"/>
      <c r="CM11" s="44"/>
      <c r="CN11" s="44"/>
    </row>
    <row r="12" spans="1:92" s="1" customFormat="1" ht="30" customHeight="1" thickBot="1" x14ac:dyDescent="0.35">
      <c r="A12" s="14" t="s">
        <v>8</v>
      </c>
      <c r="B12" s="32" t="s">
        <v>33</v>
      </c>
      <c r="C12" s="33"/>
      <c r="D12" s="34"/>
      <c r="E12" s="35"/>
      <c r="F12" s="36"/>
      <c r="G12" s="7"/>
      <c r="H12" s="7" t="str">
        <f t="shared" si="16"/>
        <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48"/>
      <c r="CA12" s="44"/>
      <c r="CB12" s="44"/>
      <c r="CC12" s="44"/>
      <c r="CD12" s="44"/>
      <c r="CE12" s="44"/>
      <c r="CF12" s="44"/>
      <c r="CG12" s="44"/>
      <c r="CH12" s="44"/>
      <c r="CI12" s="44"/>
      <c r="CJ12" s="44"/>
      <c r="CK12" s="44"/>
      <c r="CL12" s="44"/>
      <c r="CM12" s="44"/>
      <c r="CN12" s="44"/>
    </row>
    <row r="13" spans="1:92" s="1" customFormat="1" ht="30" customHeight="1" thickBot="1" x14ac:dyDescent="0.35">
      <c r="A13" s="14"/>
      <c r="B13" s="37" t="s">
        <v>23</v>
      </c>
      <c r="C13" s="38" t="s">
        <v>48</v>
      </c>
      <c r="D13" s="39">
        <v>1</v>
      </c>
      <c r="E13" s="40">
        <v>44460</v>
      </c>
      <c r="F13" s="40">
        <f>E13+28</f>
        <v>44488</v>
      </c>
      <c r="G13" s="7"/>
      <c r="H13" s="7">
        <f t="shared" si="16"/>
        <v>29</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48"/>
      <c r="CA13" s="44"/>
      <c r="CB13" s="44"/>
      <c r="CC13" s="44"/>
      <c r="CD13" s="44"/>
      <c r="CE13" s="44"/>
      <c r="CF13" s="44"/>
      <c r="CG13" s="44"/>
      <c r="CH13" s="44"/>
      <c r="CI13" s="44"/>
      <c r="CJ13" s="44"/>
      <c r="CK13" s="44"/>
      <c r="CL13" s="44"/>
      <c r="CM13" s="44"/>
      <c r="CN13" s="44"/>
    </row>
    <row r="14" spans="1:92" s="1" customFormat="1" ht="30" customHeight="1" thickBot="1" x14ac:dyDescent="0.35">
      <c r="A14" s="13"/>
      <c r="B14" s="37" t="s">
        <v>25</v>
      </c>
      <c r="C14" s="38" t="s">
        <v>37</v>
      </c>
      <c r="D14" s="39">
        <v>1</v>
      </c>
      <c r="E14" s="40">
        <v>44474</v>
      </c>
      <c r="F14" s="40">
        <f>E14+21</f>
        <v>44495</v>
      </c>
      <c r="G14" s="7"/>
      <c r="H14" s="7">
        <f t="shared" si="16"/>
        <v>22</v>
      </c>
      <c r="I14" s="11"/>
      <c r="J14" s="11"/>
      <c r="K14" s="11"/>
      <c r="L14" s="11"/>
      <c r="M14" s="11"/>
      <c r="N14" s="11"/>
      <c r="O14" s="11"/>
      <c r="P14" s="11"/>
      <c r="Q14" s="11"/>
      <c r="R14" s="11"/>
      <c r="S14" s="11"/>
      <c r="T14" s="11"/>
      <c r="U14" s="12"/>
      <c r="V14" s="12"/>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48"/>
      <c r="CA14" s="44"/>
      <c r="CB14" s="44"/>
      <c r="CC14" s="44"/>
      <c r="CD14" s="44"/>
      <c r="CE14" s="44"/>
      <c r="CF14" s="44"/>
      <c r="CG14" s="44"/>
      <c r="CH14" s="44"/>
      <c r="CI14" s="44"/>
      <c r="CJ14" s="44"/>
      <c r="CK14" s="44"/>
      <c r="CL14" s="44"/>
      <c r="CM14" s="44"/>
      <c r="CN14" s="44"/>
    </row>
    <row r="15" spans="1:92" s="1" customFormat="1" ht="30" customHeight="1" thickBot="1" x14ac:dyDescent="0.35">
      <c r="A15" s="13"/>
      <c r="B15" s="37" t="s">
        <v>26</v>
      </c>
      <c r="C15" s="38" t="s">
        <v>38</v>
      </c>
      <c r="D15" s="39">
        <v>1</v>
      </c>
      <c r="E15" s="40">
        <f>F14</f>
        <v>44495</v>
      </c>
      <c r="F15" s="40">
        <f>E15+7</f>
        <v>44502</v>
      </c>
      <c r="G15" s="7"/>
      <c r="H15" s="7">
        <f t="shared" si="16"/>
        <v>8</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48"/>
      <c r="CA15" s="44"/>
      <c r="CB15" s="44"/>
      <c r="CC15" s="44"/>
      <c r="CD15" s="44"/>
      <c r="CE15" s="44"/>
      <c r="CF15" s="44"/>
      <c r="CG15" s="44"/>
      <c r="CH15" s="44"/>
      <c r="CI15" s="44"/>
      <c r="CJ15" s="44"/>
      <c r="CK15" s="44"/>
      <c r="CL15" s="44"/>
      <c r="CM15" s="44"/>
      <c r="CN15" s="44"/>
    </row>
    <row r="16" spans="1:92" s="1" customFormat="1" ht="30" customHeight="1" thickBot="1" x14ac:dyDescent="0.35">
      <c r="A16" s="13"/>
      <c r="B16" s="37" t="s">
        <v>27</v>
      </c>
      <c r="C16" s="38" t="s">
        <v>39</v>
      </c>
      <c r="D16" s="39">
        <v>1</v>
      </c>
      <c r="E16" s="40">
        <f>E15</f>
        <v>44495</v>
      </c>
      <c r="F16" s="40">
        <f>E16+21</f>
        <v>44516</v>
      </c>
      <c r="G16" s="7"/>
      <c r="H16" s="7">
        <f t="shared" si="16"/>
        <v>22</v>
      </c>
      <c r="I16" s="11"/>
      <c r="J16" s="11"/>
      <c r="K16" s="11"/>
      <c r="L16" s="11"/>
      <c r="M16" s="11"/>
      <c r="N16" s="11"/>
      <c r="O16" s="11"/>
      <c r="P16" s="11"/>
      <c r="Q16" s="11"/>
      <c r="R16" s="11"/>
      <c r="S16" s="11"/>
      <c r="T16" s="11"/>
      <c r="U16" s="11"/>
      <c r="V16" s="11"/>
      <c r="W16" s="11"/>
      <c r="X16" s="11"/>
      <c r="Y16" s="12"/>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48"/>
      <c r="CA16" s="44"/>
      <c r="CB16" s="44"/>
      <c r="CC16" s="44"/>
      <c r="CD16" s="44"/>
      <c r="CE16" s="44"/>
      <c r="CF16" s="44"/>
      <c r="CG16" s="44"/>
      <c r="CH16" s="44"/>
      <c r="CI16" s="44"/>
      <c r="CJ16" s="44"/>
      <c r="CK16" s="44"/>
      <c r="CL16" s="44"/>
      <c r="CM16" s="44"/>
      <c r="CN16" s="44"/>
    </row>
    <row r="17" spans="1:92" s="1" customFormat="1" ht="30" customHeight="1" thickBot="1" x14ac:dyDescent="0.35">
      <c r="A17" s="13"/>
      <c r="B17" s="37" t="s">
        <v>28</v>
      </c>
      <c r="C17" s="38" t="s">
        <v>48</v>
      </c>
      <c r="D17" s="39">
        <v>1</v>
      </c>
      <c r="E17" s="40">
        <f>F16</f>
        <v>44516</v>
      </c>
      <c r="F17" s="40">
        <f>E17+21</f>
        <v>44537</v>
      </c>
      <c r="G17" s="7"/>
      <c r="H17" s="7">
        <f t="shared" si="16"/>
        <v>22</v>
      </c>
      <c r="I17" s="11"/>
      <c r="J17" s="11"/>
      <c r="K17" s="11"/>
      <c r="L17" s="11"/>
      <c r="M17" s="11"/>
      <c r="N17" s="11"/>
      <c r="O17" s="11"/>
      <c r="P17" s="11"/>
      <c r="Q17" s="11"/>
      <c r="R17" s="11"/>
      <c r="S17" s="11"/>
      <c r="T17" s="11"/>
      <c r="U17" s="11"/>
      <c r="V17" s="11"/>
      <c r="W17" s="11"/>
      <c r="X17" s="11"/>
      <c r="Y17" s="12"/>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48"/>
      <c r="CA17" s="44"/>
      <c r="CB17" s="44"/>
      <c r="CC17" s="44"/>
      <c r="CD17" s="44"/>
      <c r="CE17" s="44"/>
      <c r="CF17" s="44"/>
      <c r="CG17" s="44"/>
      <c r="CH17" s="44"/>
      <c r="CI17" s="44"/>
      <c r="CJ17" s="44"/>
      <c r="CK17" s="44"/>
      <c r="CL17" s="44"/>
      <c r="CM17" s="44"/>
      <c r="CN17" s="44"/>
    </row>
    <row r="18" spans="1:92" s="1" customFormat="1" ht="30" hidden="1" customHeight="1" thickBot="1" x14ac:dyDescent="0.35">
      <c r="A18" s="13" t="s">
        <v>9</v>
      </c>
      <c r="B18" s="8" t="s">
        <v>29</v>
      </c>
      <c r="C18" s="17"/>
      <c r="D18" s="9"/>
      <c r="E18" s="20"/>
      <c r="F18" s="21"/>
      <c r="G18" s="7"/>
      <c r="H18" s="7" t="str">
        <f t="shared" si="16"/>
        <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48"/>
      <c r="CA18" s="44"/>
      <c r="CB18" s="44"/>
      <c r="CC18" s="44"/>
      <c r="CD18" s="44"/>
      <c r="CE18" s="44"/>
      <c r="CF18" s="44"/>
      <c r="CG18" s="44"/>
      <c r="CH18" s="44"/>
      <c r="CI18" s="44"/>
      <c r="CJ18" s="44"/>
      <c r="CK18" s="44"/>
      <c r="CL18" s="44"/>
      <c r="CM18" s="44"/>
      <c r="CN18" s="44"/>
    </row>
    <row r="19" spans="1:92" s="1" customFormat="1" ht="30" hidden="1" customHeight="1" thickBot="1" x14ac:dyDescent="0.35">
      <c r="A19" s="13"/>
      <c r="B19" s="19" t="s">
        <v>11</v>
      </c>
      <c r="C19" s="18"/>
      <c r="D19" s="10"/>
      <c r="E19" s="25">
        <f>E8+15</f>
        <v>44461</v>
      </c>
      <c r="F19" s="25">
        <f>E19+5</f>
        <v>44466</v>
      </c>
      <c r="G19" s="7"/>
      <c r="H19" s="7">
        <f t="shared" si="16"/>
        <v>6</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48"/>
      <c r="CA19" s="44"/>
      <c r="CB19" s="44"/>
      <c r="CC19" s="44"/>
      <c r="CD19" s="44"/>
      <c r="CE19" s="44"/>
      <c r="CF19" s="44"/>
      <c r="CG19" s="44"/>
      <c r="CH19" s="44"/>
      <c r="CI19" s="44"/>
      <c r="CJ19" s="44"/>
      <c r="CK19" s="44"/>
      <c r="CL19" s="44"/>
      <c r="CM19" s="44"/>
      <c r="CN19" s="44"/>
    </row>
    <row r="20" spans="1:92" s="1" customFormat="1" ht="30" hidden="1" customHeight="1" thickBot="1" x14ac:dyDescent="0.35">
      <c r="A20" s="13"/>
      <c r="B20" s="19" t="s">
        <v>12</v>
      </c>
      <c r="C20" s="18"/>
      <c r="D20" s="10"/>
      <c r="E20" s="25">
        <f>F19+1</f>
        <v>44467</v>
      </c>
      <c r="F20" s="25">
        <f>E20+4</f>
        <v>44471</v>
      </c>
      <c r="G20" s="7"/>
      <c r="H20" s="7">
        <f t="shared" si="16"/>
        <v>5</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48"/>
      <c r="CA20" s="44"/>
      <c r="CB20" s="44"/>
      <c r="CC20" s="44"/>
      <c r="CD20" s="44"/>
      <c r="CE20" s="44"/>
      <c r="CF20" s="44"/>
      <c r="CG20" s="44"/>
      <c r="CH20" s="44"/>
      <c r="CI20" s="44"/>
      <c r="CJ20" s="44"/>
      <c r="CK20" s="44"/>
      <c r="CL20" s="44"/>
      <c r="CM20" s="44"/>
      <c r="CN20" s="44"/>
    </row>
    <row r="21" spans="1:92" s="1" customFormat="1" ht="30" hidden="1" customHeight="1" thickBot="1" x14ac:dyDescent="0.35">
      <c r="A21" s="13"/>
      <c r="B21" s="19" t="s">
        <v>13</v>
      </c>
      <c r="C21" s="18"/>
      <c r="D21" s="10"/>
      <c r="E21" s="25">
        <f>E20+5</f>
        <v>44472</v>
      </c>
      <c r="F21" s="25">
        <f>E21+5</f>
        <v>44477</v>
      </c>
      <c r="G21" s="7"/>
      <c r="H21" s="7">
        <f t="shared" si="16"/>
        <v>6</v>
      </c>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48"/>
      <c r="CA21" s="44"/>
      <c r="CB21" s="44"/>
      <c r="CC21" s="44"/>
      <c r="CD21" s="44"/>
      <c r="CE21" s="44"/>
      <c r="CF21" s="44"/>
      <c r="CG21" s="44"/>
      <c r="CH21" s="44"/>
      <c r="CI21" s="44"/>
      <c r="CJ21" s="44"/>
      <c r="CK21" s="44"/>
      <c r="CL21" s="44"/>
      <c r="CM21" s="44"/>
      <c r="CN21" s="44"/>
    </row>
    <row r="22" spans="1:92" s="1" customFormat="1" ht="30" hidden="1" customHeight="1" thickBot="1" x14ac:dyDescent="0.35">
      <c r="A22" s="13"/>
      <c r="B22" s="19" t="s">
        <v>14</v>
      </c>
      <c r="C22" s="18"/>
      <c r="D22" s="10"/>
      <c r="E22" s="25">
        <f>F21+1</f>
        <v>44478</v>
      </c>
      <c r="F22" s="25">
        <f>E22+4</f>
        <v>44482</v>
      </c>
      <c r="G22" s="7"/>
      <c r="H22" s="7">
        <f t="shared" si="16"/>
        <v>5</v>
      </c>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48"/>
      <c r="CA22" s="44"/>
      <c r="CB22" s="44"/>
      <c r="CC22" s="44"/>
      <c r="CD22" s="44"/>
      <c r="CE22" s="44"/>
      <c r="CF22" s="44"/>
      <c r="CG22" s="44"/>
      <c r="CH22" s="44"/>
      <c r="CI22" s="44"/>
      <c r="CJ22" s="44"/>
      <c r="CK22" s="44"/>
      <c r="CL22" s="44"/>
      <c r="CM22" s="44"/>
      <c r="CN22" s="44"/>
    </row>
    <row r="23" spans="1:92" s="1" customFormat="1" ht="30" hidden="1" customHeight="1" thickBot="1" x14ac:dyDescent="0.35">
      <c r="A23" s="13"/>
      <c r="B23" s="19" t="s">
        <v>15</v>
      </c>
      <c r="C23" s="18"/>
      <c r="D23" s="10"/>
      <c r="E23" s="25">
        <f>E21</f>
        <v>44472</v>
      </c>
      <c r="F23" s="25">
        <f>E23+4</f>
        <v>44476</v>
      </c>
      <c r="G23" s="7"/>
      <c r="H23" s="7">
        <f t="shared" si="16"/>
        <v>5</v>
      </c>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48"/>
      <c r="CA23" s="44"/>
      <c r="CB23" s="44"/>
      <c r="CC23" s="44"/>
      <c r="CD23" s="44"/>
      <c r="CE23" s="44"/>
      <c r="CF23" s="44"/>
      <c r="CG23" s="44"/>
      <c r="CH23" s="44"/>
      <c r="CI23" s="44"/>
      <c r="CJ23" s="44"/>
      <c r="CK23" s="44"/>
      <c r="CL23" s="44"/>
      <c r="CM23" s="44"/>
      <c r="CN23" s="44"/>
    </row>
    <row r="24" spans="1:92" s="1" customFormat="1" ht="30" customHeight="1" thickBot="1" x14ac:dyDescent="0.35">
      <c r="A24" s="13"/>
      <c r="B24" s="63" t="s">
        <v>43</v>
      </c>
      <c r="C24" s="63"/>
      <c r="D24" s="63"/>
      <c r="E24" s="63"/>
      <c r="F24" s="63"/>
      <c r="G24" s="7"/>
      <c r="H24" s="7"/>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48"/>
      <c r="CA24" s="44"/>
      <c r="CB24" s="44"/>
      <c r="CC24" s="44"/>
      <c r="CD24" s="44"/>
      <c r="CE24" s="44"/>
      <c r="CF24" s="44"/>
      <c r="CG24" s="44"/>
      <c r="CH24" s="44"/>
      <c r="CI24" s="44"/>
      <c r="CJ24" s="44"/>
      <c r="CK24" s="44"/>
      <c r="CL24" s="44"/>
      <c r="CM24" s="44"/>
      <c r="CN24" s="44"/>
    </row>
    <row r="25" spans="1:92" s="1" customFormat="1" ht="30" customHeight="1" thickBot="1" x14ac:dyDescent="0.35">
      <c r="A25" s="13"/>
      <c r="B25" s="62" t="s">
        <v>34</v>
      </c>
      <c r="C25" s="28"/>
      <c r="D25" s="29"/>
      <c r="E25" s="53"/>
      <c r="F25" s="53"/>
      <c r="G25" s="7"/>
      <c r="H25" s="7"/>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48"/>
      <c r="CA25" s="44"/>
      <c r="CB25" s="44"/>
      <c r="CC25" s="44"/>
      <c r="CD25" s="44"/>
      <c r="CE25" s="44"/>
      <c r="CF25" s="44"/>
      <c r="CG25" s="44"/>
      <c r="CH25" s="44"/>
      <c r="CI25" s="44"/>
      <c r="CJ25" s="44"/>
      <c r="CK25" s="44"/>
      <c r="CL25" s="44"/>
      <c r="CM25" s="44"/>
      <c r="CN25" s="44"/>
    </row>
    <row r="26" spans="1:92" s="1" customFormat="1" ht="30" customHeight="1" thickBot="1" x14ac:dyDescent="0.35">
      <c r="A26" s="13"/>
      <c r="B26" s="54" t="s">
        <v>44</v>
      </c>
      <c r="C26" s="55" t="s">
        <v>46</v>
      </c>
      <c r="D26" s="56">
        <v>1</v>
      </c>
      <c r="E26" s="57">
        <v>44572</v>
      </c>
      <c r="F26" s="57">
        <f>E26+7</f>
        <v>44579</v>
      </c>
      <c r="G26" s="7"/>
      <c r="H26" s="7"/>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48"/>
      <c r="CA26" s="44"/>
      <c r="CB26" s="44"/>
      <c r="CC26" s="44"/>
      <c r="CD26" s="44"/>
      <c r="CE26" s="44"/>
      <c r="CF26" s="44"/>
      <c r="CG26" s="44"/>
      <c r="CH26" s="44"/>
      <c r="CI26" s="44"/>
      <c r="CJ26" s="44"/>
      <c r="CK26" s="44"/>
      <c r="CL26" s="44"/>
      <c r="CM26" s="44"/>
      <c r="CN26" s="44"/>
    </row>
    <row r="27" spans="1:92" s="1" customFormat="1" ht="30" customHeight="1" thickBot="1" x14ac:dyDescent="0.35">
      <c r="A27" s="13"/>
      <c r="B27" s="54" t="s">
        <v>45</v>
      </c>
      <c r="C27" s="59" t="s">
        <v>48</v>
      </c>
      <c r="D27" s="56">
        <v>1</v>
      </c>
      <c r="E27" s="57">
        <f>F26</f>
        <v>44579</v>
      </c>
      <c r="F27" s="57">
        <f>E27+7</f>
        <v>44586</v>
      </c>
      <c r="G27" s="7"/>
      <c r="H27" s="7"/>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48"/>
      <c r="CA27" s="44"/>
      <c r="CB27" s="44"/>
      <c r="CC27" s="44"/>
      <c r="CD27" s="44"/>
      <c r="CE27" s="44"/>
      <c r="CF27" s="44"/>
      <c r="CG27" s="44"/>
      <c r="CH27" s="44"/>
      <c r="CI27" s="44"/>
      <c r="CJ27" s="44"/>
      <c r="CK27" s="44"/>
      <c r="CL27" s="44"/>
      <c r="CM27" s="44"/>
      <c r="CN27" s="44"/>
    </row>
    <row r="28" spans="1:92" s="1" customFormat="1" ht="30" customHeight="1" thickBot="1" x14ac:dyDescent="0.35">
      <c r="A28" s="13"/>
      <c r="B28" s="58" t="s">
        <v>47</v>
      </c>
      <c r="C28" s="59" t="s">
        <v>48</v>
      </c>
      <c r="D28" s="60">
        <v>1</v>
      </c>
      <c r="E28" s="61">
        <f>F27</f>
        <v>44586</v>
      </c>
      <c r="F28" s="61">
        <f>E28+21</f>
        <v>44607</v>
      </c>
      <c r="G28" s="41"/>
      <c r="H28" s="41"/>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9"/>
      <c r="CA28" s="44"/>
      <c r="CB28" s="44"/>
      <c r="CC28" s="44"/>
      <c r="CD28" s="44"/>
      <c r="CE28" s="44"/>
      <c r="CF28" s="44"/>
      <c r="CG28" s="44"/>
      <c r="CH28" s="44"/>
      <c r="CI28" s="44"/>
      <c r="CJ28" s="44"/>
      <c r="CK28" s="44"/>
      <c r="CL28" s="44"/>
      <c r="CM28" s="44"/>
      <c r="CN28" s="44"/>
    </row>
    <row r="29" spans="1:92" s="44" customFormat="1" ht="30" customHeight="1" thickBot="1" x14ac:dyDescent="0.35">
      <c r="A29" s="43"/>
      <c r="B29" s="58" t="s">
        <v>49</v>
      </c>
      <c r="C29" s="59" t="s">
        <v>66</v>
      </c>
      <c r="D29" s="60">
        <v>1</v>
      </c>
      <c r="E29" s="61">
        <f>F28</f>
        <v>44607</v>
      </c>
      <c r="F29" s="61">
        <f>E29+14</f>
        <v>44621</v>
      </c>
      <c r="G29" s="41"/>
      <c r="H29" s="41"/>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row>
    <row r="30" spans="1:92" s="44" customFormat="1" ht="30" customHeight="1" thickBot="1" x14ac:dyDescent="0.35">
      <c r="A30" s="45"/>
      <c r="B30" s="32" t="s">
        <v>50</v>
      </c>
      <c r="C30" s="33"/>
      <c r="D30" s="34"/>
      <c r="E30" s="35"/>
      <c r="F30" s="36"/>
      <c r="G30" s="41"/>
      <c r="H30" s="41"/>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row>
    <row r="31" spans="1:92" ht="30" customHeight="1" thickBot="1" x14ac:dyDescent="0.35">
      <c r="B31" s="37" t="s">
        <v>51</v>
      </c>
      <c r="C31" s="38" t="s">
        <v>46</v>
      </c>
      <c r="D31" s="39">
        <v>1</v>
      </c>
      <c r="E31" s="40">
        <v>44579</v>
      </c>
      <c r="F31" s="40">
        <f>E31+7</f>
        <v>44586</v>
      </c>
      <c r="G31" s="41"/>
      <c r="H31" s="41"/>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row>
    <row r="32" spans="1:92" ht="30" customHeight="1" thickBot="1" x14ac:dyDescent="0.35">
      <c r="B32" s="37" t="s">
        <v>52</v>
      </c>
      <c r="C32" s="38" t="s">
        <v>46</v>
      </c>
      <c r="D32" s="39">
        <v>1</v>
      </c>
      <c r="E32" s="40">
        <f>F31</f>
        <v>44586</v>
      </c>
      <c r="F32" s="40">
        <f>E32+14</f>
        <v>44600</v>
      </c>
      <c r="G32" s="41"/>
      <c r="H32" s="41"/>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row>
    <row r="33" spans="2:77" ht="30" customHeight="1" thickBot="1" x14ac:dyDescent="0.35">
      <c r="B33" s="37" t="s">
        <v>53</v>
      </c>
      <c r="C33" s="38" t="s">
        <v>48</v>
      </c>
      <c r="D33" s="39">
        <v>1</v>
      </c>
      <c r="E33" s="40">
        <f>F32</f>
        <v>44600</v>
      </c>
      <c r="F33" s="40">
        <f>E33+14</f>
        <v>44614</v>
      </c>
      <c r="G33" s="41"/>
      <c r="H33" s="41"/>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row>
    <row r="34" spans="2:77" ht="30" customHeight="1" thickBot="1" x14ac:dyDescent="0.35">
      <c r="B34" s="37" t="s">
        <v>54</v>
      </c>
      <c r="C34" s="38" t="s">
        <v>37</v>
      </c>
      <c r="D34" s="39">
        <v>1</v>
      </c>
      <c r="E34" s="40">
        <f>F33</f>
        <v>44614</v>
      </c>
      <c r="F34" s="40">
        <f>E34+7</f>
        <v>44621</v>
      </c>
      <c r="G34" s="41"/>
      <c r="H34" s="41"/>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row>
    <row r="35" spans="2:77" ht="30" customHeight="1" thickBot="1" x14ac:dyDescent="0.35">
      <c r="B35" s="62" t="s">
        <v>55</v>
      </c>
      <c r="C35" s="28"/>
      <c r="D35" s="29"/>
      <c r="E35" s="53"/>
      <c r="F35" s="53"/>
      <c r="G35" s="41"/>
      <c r="H35" s="41"/>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row>
    <row r="36" spans="2:77" ht="30" customHeight="1" thickBot="1" x14ac:dyDescent="0.35">
      <c r="B36" s="54" t="s">
        <v>56</v>
      </c>
      <c r="C36" s="55" t="s">
        <v>36</v>
      </c>
      <c r="D36" s="56">
        <v>1</v>
      </c>
      <c r="E36" s="57">
        <v>44586</v>
      </c>
      <c r="F36" s="57">
        <f>E36+14</f>
        <v>44600</v>
      </c>
      <c r="G36" s="41"/>
      <c r="H36" s="41"/>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row>
    <row r="37" spans="2:77" ht="30" customHeight="1" thickBot="1" x14ac:dyDescent="0.35">
      <c r="B37" s="54" t="s">
        <v>57</v>
      </c>
      <c r="C37" s="55" t="s">
        <v>46</v>
      </c>
      <c r="D37" s="56">
        <v>0.63</v>
      </c>
      <c r="E37" s="57">
        <f>F36</f>
        <v>44600</v>
      </c>
      <c r="F37" s="57">
        <f>E37+35</f>
        <v>44635</v>
      </c>
      <c r="G37" s="41"/>
      <c r="H37" s="41"/>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row>
    <row r="38" spans="2:77" ht="30" customHeight="1" thickBot="1" x14ac:dyDescent="0.35">
      <c r="B38" s="32" t="s">
        <v>65</v>
      </c>
      <c r="C38" s="33"/>
      <c r="D38" s="34"/>
      <c r="E38" s="35"/>
      <c r="F38" s="36"/>
      <c r="G38" s="41"/>
      <c r="H38" s="41"/>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row>
    <row r="39" spans="2:77" ht="30" customHeight="1" thickBot="1" x14ac:dyDescent="0.35">
      <c r="B39" s="37" t="s">
        <v>58</v>
      </c>
      <c r="C39" s="38" t="s">
        <v>39</v>
      </c>
      <c r="D39" s="39">
        <v>1</v>
      </c>
      <c r="E39" s="40">
        <v>44572</v>
      </c>
      <c r="F39" s="40">
        <f>E39+7</f>
        <v>44579</v>
      </c>
      <c r="G39" s="41"/>
      <c r="H39" s="41"/>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row>
    <row r="40" spans="2:77" ht="30" customHeight="1" thickBot="1" x14ac:dyDescent="0.35">
      <c r="B40" s="37" t="s">
        <v>59</v>
      </c>
      <c r="C40" s="38" t="s">
        <v>39</v>
      </c>
      <c r="D40" s="39">
        <v>1</v>
      </c>
      <c r="E40" s="40">
        <f>F39+7</f>
        <v>44586</v>
      </c>
      <c r="F40" s="40">
        <v>44614</v>
      </c>
      <c r="G40" s="41"/>
      <c r="H40" s="41"/>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row>
    <row r="41" spans="2:77" ht="30" customHeight="1" thickBot="1" x14ac:dyDescent="0.35">
      <c r="B41" s="37" t="s">
        <v>60</v>
      </c>
      <c r="C41" s="38" t="s">
        <v>37</v>
      </c>
      <c r="D41" s="39">
        <v>0</v>
      </c>
      <c r="E41" s="40">
        <f>F40-7</f>
        <v>44607</v>
      </c>
      <c r="F41" s="40">
        <f>E41+7</f>
        <v>44614</v>
      </c>
      <c r="G41" s="41"/>
      <c r="H41" s="41"/>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row>
    <row r="42" spans="2:77" ht="30" customHeight="1" thickBot="1" x14ac:dyDescent="0.35">
      <c r="B42" s="37" t="s">
        <v>61</v>
      </c>
      <c r="C42" s="38" t="s">
        <v>48</v>
      </c>
      <c r="D42" s="39">
        <v>0</v>
      </c>
      <c r="E42" s="40">
        <f>F41+14</f>
        <v>44628</v>
      </c>
      <c r="F42" s="40">
        <f>E42+21</f>
        <v>44649</v>
      </c>
      <c r="G42" s="41"/>
      <c r="H42" s="41"/>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row>
    <row r="43" spans="2:77" ht="30" customHeight="1" thickBot="1" x14ac:dyDescent="0.35">
      <c r="B43" s="37" t="s">
        <v>62</v>
      </c>
      <c r="C43" s="38" t="s">
        <v>41</v>
      </c>
      <c r="D43" s="39">
        <v>0</v>
      </c>
      <c r="E43" s="40">
        <f t="shared" ref="E43" si="17">F42</f>
        <v>44649</v>
      </c>
      <c r="F43" s="40">
        <f t="shared" ref="F43:F44" si="18">E43+21</f>
        <v>44670</v>
      </c>
      <c r="G43" s="41"/>
      <c r="H43" s="41"/>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row>
    <row r="44" spans="2:77" ht="30" customHeight="1" thickBot="1" x14ac:dyDescent="0.35">
      <c r="B44" s="37" t="s">
        <v>63</v>
      </c>
      <c r="C44" s="38" t="s">
        <v>39</v>
      </c>
      <c r="D44" s="39">
        <v>0</v>
      </c>
      <c r="E44" s="40">
        <f>E43</f>
        <v>44649</v>
      </c>
      <c r="F44" s="40">
        <f t="shared" si="18"/>
        <v>44670</v>
      </c>
      <c r="G44" s="41"/>
      <c r="H44" s="41"/>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row>
    <row r="45" spans="2:77" ht="30" customHeight="1" thickBot="1" x14ac:dyDescent="0.35">
      <c r="B45" s="37" t="s">
        <v>64</v>
      </c>
      <c r="C45" s="38" t="s">
        <v>48</v>
      </c>
      <c r="D45" s="39">
        <v>0</v>
      </c>
      <c r="E45" s="40">
        <f>F44-7</f>
        <v>44663</v>
      </c>
      <c r="F45" s="40">
        <f>E45+14</f>
        <v>44677</v>
      </c>
      <c r="G45" s="41"/>
      <c r="H45" s="41"/>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row>
  </sheetData>
  <mergeCells count="18">
    <mergeCell ref="CH2:CN2"/>
    <mergeCell ref="C1:D1"/>
    <mergeCell ref="C2:D2"/>
    <mergeCell ref="E1:F1"/>
    <mergeCell ref="B3:G3"/>
    <mergeCell ref="AK2:AQ2"/>
    <mergeCell ref="AR2:AX2"/>
    <mergeCell ref="AY2:BE2"/>
    <mergeCell ref="BF2:BL2"/>
    <mergeCell ref="I2:O2"/>
    <mergeCell ref="P2:V2"/>
    <mergeCell ref="W2:AC2"/>
    <mergeCell ref="AD2:AJ2"/>
    <mergeCell ref="B6:F6"/>
    <mergeCell ref="B24:F24"/>
    <mergeCell ref="BM2:BS2"/>
    <mergeCell ref="BT2:BZ2"/>
    <mergeCell ref="CA2:CG2"/>
  </mergeCells>
  <conditionalFormatting sqref="D7:D23 D5 D25:D29">
    <cfRule type="dataBar" priority="39">
      <dataBar>
        <cfvo type="num" val="0"/>
        <cfvo type="num" val="1"/>
        <color theme="6" tint="-0.249977111117893"/>
      </dataBar>
      <extLst>
        <ext xmlns:x14="http://schemas.microsoft.com/office/spreadsheetml/2009/9/main" uri="{B025F937-C7B1-47D3-B67F-A62EFF666E3E}">
          <x14:id>{B0389232-4C98-4A03-AD0E-39F63BAD1F53}</x14:id>
        </ext>
      </extLst>
    </cfRule>
  </conditionalFormatting>
  <conditionalFormatting sqref="I17:L17 I3:BZ16 BO17:BZ17 BZ30 I18:BZ29 I30:BY45">
    <cfRule type="expression" dxfId="8" priority="58">
      <formula>AND(TODAY()&gt;=I$3,TODAY()&lt;J$3)</formula>
    </cfRule>
  </conditionalFormatting>
  <conditionalFormatting sqref="I17:L17 I5:BZ16 BO17:BZ17 BZ30 I18:BZ29 I30:BY45">
    <cfRule type="expression" dxfId="7" priority="52">
      <formula>AND(début_tâche&lt;=I$3,ROUNDDOWN((fin_tâche-début_tâche+1)*avancement_tâche,0)+début_tâche-1&gt;=I$3)</formula>
    </cfRule>
    <cfRule type="expression" dxfId="6" priority="53" stopIfTrue="1">
      <formula>AND(fin_tâche&gt;=I$3,début_tâche&lt;J$3)</formula>
    </cfRule>
  </conditionalFormatting>
  <conditionalFormatting sqref="BH17:BN17">
    <cfRule type="expression" dxfId="5" priority="10">
      <formula>AND(TODAY()&gt;=BH$3,TODAY()&lt;BI$3)</formula>
    </cfRule>
  </conditionalFormatting>
  <conditionalFormatting sqref="BH17:BN17">
    <cfRule type="expression" dxfId="4" priority="8">
      <formula>AND(début_tâche&lt;=BH$3,ROUNDDOWN((fin_tâche-début_tâche+1)*avancement_tâche,0)+début_tâche-1&gt;=BH$3)</formula>
    </cfRule>
    <cfRule type="expression" dxfId="3" priority="9" stopIfTrue="1">
      <formula>AND(fin_tâche&gt;=BH$3,début_tâche&lt;BI$3)</formula>
    </cfRule>
  </conditionalFormatting>
  <conditionalFormatting sqref="M17:BG17">
    <cfRule type="expression" dxfId="2" priority="7">
      <formula>AND(TODAY()&gt;=M$3,TODAY()&lt;N$3)</formula>
    </cfRule>
  </conditionalFormatting>
  <conditionalFormatting sqref="M17:BG17">
    <cfRule type="expression" dxfId="1" priority="5">
      <formula>AND(début_tâche&lt;=M$3,ROUNDDOWN((fin_tâche-début_tâche+1)*avancement_tâche,0)+début_tâche-1&gt;=M$3)</formula>
    </cfRule>
    <cfRule type="expression" dxfId="0" priority="6" stopIfTrue="1">
      <formula>AND(fin_tâche&gt;=M$3,début_tâche&lt;N$3)</formula>
    </cfRule>
  </conditionalFormatting>
  <conditionalFormatting sqref="D30:D34">
    <cfRule type="dataBar" priority="3">
      <dataBar>
        <cfvo type="num" val="0"/>
        <cfvo type="num" val="1"/>
        <color theme="6" tint="-0.249977111117893"/>
      </dataBar>
      <extLst>
        <ext xmlns:x14="http://schemas.microsoft.com/office/spreadsheetml/2009/9/main" uri="{B025F937-C7B1-47D3-B67F-A62EFF666E3E}">
          <x14:id>{ED72E67C-7747-449B-84F4-AB576DF44CF4}</x14:id>
        </ext>
      </extLst>
    </cfRule>
  </conditionalFormatting>
  <conditionalFormatting sqref="D35:D37">
    <cfRule type="dataBar" priority="2">
      <dataBar>
        <cfvo type="num" val="0"/>
        <cfvo type="num" val="1"/>
        <color theme="6" tint="-0.249977111117893"/>
      </dataBar>
      <extLst>
        <ext xmlns:x14="http://schemas.microsoft.com/office/spreadsheetml/2009/9/main" uri="{B025F937-C7B1-47D3-B67F-A62EFF666E3E}">
          <x14:id>{C6E83B0D-5C00-408F-87F6-56CABC9928F9}</x14:id>
        </ext>
      </extLst>
    </cfRule>
  </conditionalFormatting>
  <conditionalFormatting sqref="D38:D45">
    <cfRule type="dataBar" priority="1">
      <dataBar>
        <cfvo type="num" val="0"/>
        <cfvo type="num" val="1"/>
        <color theme="6" tint="-0.249977111117893"/>
      </dataBar>
      <extLst>
        <ext xmlns:x14="http://schemas.microsoft.com/office/spreadsheetml/2009/9/main" uri="{B025F937-C7B1-47D3-B67F-A62EFF666E3E}">
          <x14:id>{CF7E256F-2784-48F9-B15C-24E537945DF3}</x14:id>
        </ext>
      </extLst>
    </cfRule>
  </conditionalFormatting>
  <dataValidations count="1">
    <dataValidation type="whole" operator="greaterThanOrEqual" allowBlank="1" showInputMessage="1" promptTitle="Semaine d’affichage" prompt="La modification de ce nombre entraînera la défilement du diagramme de Gantt." sqref="E2"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ignoredErrors>
    <ignoredError sqref="F20:F21 E21 F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 D5 D25:D29</xm:sqref>
        </x14:conditionalFormatting>
        <x14:conditionalFormatting xmlns:xm="http://schemas.microsoft.com/office/excel/2006/main">
          <x14:cfRule type="dataBar" id="{ED72E67C-7747-449B-84F4-AB576DF44CF4}">
            <x14:dataBar minLength="0" maxLength="100" gradient="0">
              <x14:cfvo type="num">
                <xm:f>0</xm:f>
              </x14:cfvo>
              <x14:cfvo type="num">
                <xm:f>1</xm:f>
              </x14:cfvo>
              <x14:negativeFillColor rgb="FFFF0000"/>
              <x14:axisColor rgb="FF000000"/>
            </x14:dataBar>
          </x14:cfRule>
          <xm:sqref>D30:D34</xm:sqref>
        </x14:conditionalFormatting>
        <x14:conditionalFormatting xmlns:xm="http://schemas.microsoft.com/office/excel/2006/main">
          <x14:cfRule type="dataBar" id="{C6E83B0D-5C00-408F-87F6-56CABC9928F9}">
            <x14:dataBar minLength="0" maxLength="100" gradient="0">
              <x14:cfvo type="num">
                <xm:f>0</xm:f>
              </x14:cfvo>
              <x14:cfvo type="num">
                <xm:f>1</xm:f>
              </x14:cfvo>
              <x14:negativeFillColor rgb="FFFF0000"/>
              <x14:axisColor rgb="FF000000"/>
            </x14:dataBar>
          </x14:cfRule>
          <xm:sqref>D35:D37</xm:sqref>
        </x14:conditionalFormatting>
        <x14:conditionalFormatting xmlns:xm="http://schemas.microsoft.com/office/excel/2006/main">
          <x14:cfRule type="dataBar" id="{CF7E256F-2784-48F9-B15C-24E537945DF3}">
            <x14:dataBar minLength="0" maxLength="100" gradient="0">
              <x14:cfvo type="num">
                <xm:f>0</xm:f>
              </x14:cfvo>
              <x14:cfvo type="num">
                <xm:f>1</xm:f>
              </x14:cfvo>
              <x14:negativeFillColor rgb="FFFF0000"/>
              <x14:axisColor rgb="FF000000"/>
            </x14:dataBar>
          </x14:cfRule>
          <xm:sqref>D38:D45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2022-04-08T14:02:38Z</dcterms:modified>
</cp:coreProperties>
</file>