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nile_rat_multiomics\data\metadata\"/>
    </mc:Choice>
  </mc:AlternateContent>
  <xr:revisionPtr revIDLastSave="0" documentId="13_ncr:1_{544AAFCE-C208-47B5-8AF0-83E84B2BAA3D}" xr6:coauthVersionLast="47" xr6:coauthVersionMax="47" xr10:uidLastSave="{00000000-0000-0000-0000-000000000000}"/>
  <bookViews>
    <workbookView xWindow="4900" yWindow="4900" windowWidth="5790" windowHeight="10200" xr2:uid="{00000000-000D-0000-FFFF-FFFF00000000}"/>
  </bookViews>
  <sheets>
    <sheet name="Sheet1" sheetId="1" r:id="rId1"/>
    <sheet name="extra row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31" i="1" l="1"/>
  <c r="AJ31" i="1"/>
  <c r="AI31" i="1"/>
  <c r="AH31" i="1"/>
  <c r="AG31" i="1"/>
  <c r="Q31" i="1"/>
  <c r="P31" i="1"/>
  <c r="O31" i="1"/>
  <c r="N31" i="1"/>
  <c r="M31" i="1"/>
  <c r="L31" i="1"/>
  <c r="Q30" i="1"/>
  <c r="P30" i="1"/>
  <c r="O30" i="1"/>
  <c r="N30" i="1"/>
  <c r="M30" i="1"/>
  <c r="L30" i="1"/>
</calcChain>
</file>

<file path=xl/sharedStrings.xml><?xml version="1.0" encoding="utf-8"?>
<sst xmlns="http://schemas.openxmlformats.org/spreadsheetml/2006/main" count="306" uniqueCount="125">
  <si>
    <t>Date of birth</t>
  </si>
  <si>
    <t>litter</t>
  </si>
  <si>
    <t>lcms_sampled</t>
  </si>
  <si>
    <t>glucose_tolerance</t>
  </si>
  <si>
    <t>OGTT(0min)</t>
  </si>
  <si>
    <t>OGTT(10min)</t>
  </si>
  <si>
    <t>OGTT(20min)</t>
  </si>
  <si>
    <t>OGTT(30min)</t>
  </si>
  <si>
    <t>OGTT(60min)</t>
  </si>
  <si>
    <t>OGTT(120min)</t>
  </si>
  <si>
    <t>OGTT (AUC)</t>
  </si>
  <si>
    <t>Insulin(0min)</t>
  </si>
  <si>
    <t>Insulin(10min)</t>
  </si>
  <si>
    <t>Insulin(20min)</t>
  </si>
  <si>
    <t>Insulin(30min)</t>
  </si>
  <si>
    <t>Insulin(60min)</t>
  </si>
  <si>
    <t>Insulin(120min)</t>
  </si>
  <si>
    <t>Insulin (AUC)</t>
  </si>
  <si>
    <t>RBGweek4</t>
  </si>
  <si>
    <t>RBGweek8</t>
  </si>
  <si>
    <t>RBGweek9</t>
  </si>
  <si>
    <t>RBGweek10</t>
  </si>
  <si>
    <t>RBGweek11</t>
  </si>
  <si>
    <t>RBGweek12</t>
  </si>
  <si>
    <t>FBGweek8</t>
  </si>
  <si>
    <t>FBGweek9</t>
  </si>
  <si>
    <t>FBGweek10</t>
  </si>
  <si>
    <t>FBGweek11</t>
  </si>
  <si>
    <t>FBGweek12</t>
  </si>
  <si>
    <t>InsulinFBGweek8</t>
  </si>
  <si>
    <t>InsulinFBGweek9</t>
  </si>
  <si>
    <t>InsulinFBGweek10</t>
  </si>
  <si>
    <t>InsulinFBGweek11</t>
  </si>
  <si>
    <t>InsulinFBGweek12</t>
  </si>
  <si>
    <t>InsulinRBGweek8</t>
  </si>
  <si>
    <t>InsulinRBGweek9</t>
  </si>
  <si>
    <t>InsulinRBGweek10</t>
  </si>
  <si>
    <t>InsulinRBGweek11</t>
  </si>
  <si>
    <t>InsulinRBGweek12</t>
  </si>
  <si>
    <t>WeightRBGweek4</t>
  </si>
  <si>
    <t>WeightRBGweek8</t>
  </si>
  <si>
    <t>WeightRBGweek9</t>
  </si>
  <si>
    <t>WeightRBGweek10</t>
  </si>
  <si>
    <t>WeightRBGweek11</t>
  </si>
  <si>
    <t>WeightRBGweek12</t>
  </si>
  <si>
    <t>WeightFBGweek8</t>
  </si>
  <si>
    <t>WeightFBGweek9</t>
  </si>
  <si>
    <t>WeightFBGweek10</t>
  </si>
  <si>
    <t>WeightFBGweek11</t>
  </si>
  <si>
    <t>WeightFBGweek12</t>
  </si>
  <si>
    <t>Weightprefastweek8</t>
  </si>
  <si>
    <t>Weightprefastweek9</t>
  </si>
  <si>
    <t>Weightprefastweek10</t>
  </si>
  <si>
    <t>Weightprefastweek11</t>
  </si>
  <si>
    <t>Weightprefastweek12</t>
  </si>
  <si>
    <t>HbA1c</t>
  </si>
  <si>
    <t>Interscapular brown fat (g)</t>
  </si>
  <si>
    <t>BF (%BW)</t>
  </si>
  <si>
    <t>Inguinal white fat one side (g)</t>
  </si>
  <si>
    <t>WF (%BW)</t>
  </si>
  <si>
    <t>BF/WF</t>
  </si>
  <si>
    <t>Plasma</t>
  </si>
  <si>
    <t>Fatty liver</t>
  </si>
  <si>
    <t>Notes</t>
  </si>
  <si>
    <t>animal</t>
  </si>
  <si>
    <t>impaired</t>
  </si>
  <si>
    <t>diabetic</t>
  </si>
  <si>
    <t>normal</t>
  </si>
  <si>
    <t>murky</t>
  </si>
  <si>
    <t>White</t>
  </si>
  <si>
    <t>clear</t>
  </si>
  <si>
    <t>No</t>
  </si>
  <si>
    <t>Slight</t>
  </si>
  <si>
    <t>Yes</t>
  </si>
  <si>
    <t>Very slight</t>
  </si>
  <si>
    <t>Yes definitely</t>
  </si>
  <si>
    <t>OGTT failed Didn't collect tissue or post-OGTT blood</t>
  </si>
  <si>
    <t>OGTT (AUC): Animal stressed?</t>
  </si>
  <si>
    <t>euthanized</t>
  </si>
  <si>
    <t>Nile rat label</t>
  </si>
  <si>
    <t>G</t>
  </si>
  <si>
    <t>E</t>
  </si>
  <si>
    <t>D</t>
  </si>
  <si>
    <t>J</t>
  </si>
  <si>
    <t>I</t>
  </si>
  <si>
    <t>A</t>
  </si>
  <si>
    <t>C</t>
  </si>
  <si>
    <t>B</t>
  </si>
  <si>
    <t>H</t>
  </si>
  <si>
    <t>F</t>
  </si>
  <si>
    <t>sex</t>
  </si>
  <si>
    <t>M</t>
  </si>
  <si>
    <t>cohort</t>
  </si>
  <si>
    <t>validation</t>
  </si>
  <si>
    <t>OGTT_age</t>
  </si>
  <si>
    <t>RBGweek20</t>
  </si>
  <si>
    <t>RBGweek21</t>
  </si>
  <si>
    <t>RBGweek22</t>
  </si>
  <si>
    <t>RBGweek23</t>
  </si>
  <si>
    <t>RBGweek24</t>
  </si>
  <si>
    <t>RBGweek25</t>
  </si>
  <si>
    <t>RBGweek26</t>
  </si>
  <si>
    <t>RBGweek27</t>
  </si>
  <si>
    <t>RBGweek28</t>
  </si>
  <si>
    <t>RBGweek29</t>
  </si>
  <si>
    <t>RBGweek30</t>
  </si>
  <si>
    <t>RBGweek31</t>
  </si>
  <si>
    <t>RBGweek32</t>
  </si>
  <si>
    <t>RBGweek33</t>
  </si>
  <si>
    <t>RBGweek34</t>
  </si>
  <si>
    <t>10wk</t>
  </si>
  <si>
    <t>30wk</t>
  </si>
  <si>
    <t>original</t>
  </si>
  <si>
    <t>lastRBG</t>
  </si>
  <si>
    <t>M3</t>
  </si>
  <si>
    <t>F3</t>
  </si>
  <si>
    <t>M4</t>
  </si>
  <si>
    <t>F6</t>
  </si>
  <si>
    <t>F2</t>
  </si>
  <si>
    <t>F4</t>
  </si>
  <si>
    <t>M2</t>
  </si>
  <si>
    <t>M1</t>
  </si>
  <si>
    <t>M5</t>
  </si>
  <si>
    <t>F5</t>
  </si>
  <si>
    <t>F1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</si>
</sst>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0" xfId="0" applyFont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I31"/>
  <sheetViews>
    <sheetView tabSelected="1" zoomScaleNormal="100" workbookViewId="0">
      <pane xSplit="1" topLeftCell="B1" activePane="topRight" state="frozen"/>
      <selection pane="topRight" activeCell="E37" sqref="E37"/>
    </sheetView>
  </sheetViews>
  <sheetFormatPr defaultRowHeight="14.5" x14ac:dyDescent="0.35"/>
  <cols>
    <col min="4" max="4" width="11.453125" customWidth="1"/>
    <col min="5" max="5" width="17.6328125" customWidth="1"/>
    <col min="9" max="9" width="20.7265625" customWidth="1"/>
    <col min="12" max="12" width="10.90625" bestFit="1" customWidth="1"/>
    <col min="13" max="13" width="11.90625" bestFit="1" customWidth="1"/>
    <col min="14" max="14" width="8.90625" customWidth="1"/>
    <col min="15" max="16" width="11.90625" bestFit="1" customWidth="1"/>
    <col min="17" max="17" width="13" bestFit="1" customWidth="1"/>
    <col min="18" max="18" width="10.7265625" bestFit="1" customWidth="1"/>
  </cols>
  <sheetData>
    <row r="1" spans="1:87" x14ac:dyDescent="0.35">
      <c r="A1" s="1" t="s">
        <v>64</v>
      </c>
      <c r="B1" s="3" t="s">
        <v>90</v>
      </c>
      <c r="C1" s="3" t="s">
        <v>92</v>
      </c>
      <c r="D1" t="s">
        <v>79</v>
      </c>
      <c r="E1" s="1" t="s">
        <v>0</v>
      </c>
      <c r="F1" s="1" t="s">
        <v>1</v>
      </c>
      <c r="G1" s="1" t="s">
        <v>112</v>
      </c>
      <c r="H1" s="1" t="s">
        <v>93</v>
      </c>
      <c r="I1" s="1" t="s">
        <v>2</v>
      </c>
      <c r="J1" s="1" t="s">
        <v>3</v>
      </c>
      <c r="K1" s="1" t="s">
        <v>94</v>
      </c>
      <c r="L1" s="1" t="s">
        <v>4</v>
      </c>
      <c r="M1" s="1" t="s">
        <v>5</v>
      </c>
      <c r="N1" s="1" t="s">
        <v>6</v>
      </c>
      <c r="O1" s="1" t="s">
        <v>7</v>
      </c>
      <c r="P1" s="1" t="s">
        <v>8</v>
      </c>
      <c r="Q1" s="1" t="s">
        <v>9</v>
      </c>
      <c r="R1" s="1" t="s">
        <v>10</v>
      </c>
      <c r="S1" s="1" t="s">
        <v>11</v>
      </c>
      <c r="T1" s="1" t="s">
        <v>12</v>
      </c>
      <c r="U1" s="1" t="s">
        <v>13</v>
      </c>
      <c r="V1" s="1" t="s">
        <v>14</v>
      </c>
      <c r="W1" s="1" t="s">
        <v>15</v>
      </c>
      <c r="X1" s="1" t="s">
        <v>16</v>
      </c>
      <c r="Y1" s="1" t="s">
        <v>17</v>
      </c>
      <c r="Z1" s="1" t="s">
        <v>18</v>
      </c>
      <c r="AA1" s="1" t="s">
        <v>19</v>
      </c>
      <c r="AB1" s="1" t="s">
        <v>20</v>
      </c>
      <c r="AC1" s="1" t="s">
        <v>21</v>
      </c>
      <c r="AD1" s="1" t="s">
        <v>22</v>
      </c>
      <c r="AE1" s="1" t="s">
        <v>23</v>
      </c>
      <c r="AF1" s="1" t="s">
        <v>95</v>
      </c>
      <c r="AG1" s="1" t="s">
        <v>96</v>
      </c>
      <c r="AH1" s="1" t="s">
        <v>97</v>
      </c>
      <c r="AI1" s="1" t="s">
        <v>98</v>
      </c>
      <c r="AJ1" s="1" t="s">
        <v>99</v>
      </c>
      <c r="AK1" s="1" t="s">
        <v>100</v>
      </c>
      <c r="AL1" s="1" t="s">
        <v>101</v>
      </c>
      <c r="AM1" s="1" t="s">
        <v>102</v>
      </c>
      <c r="AN1" s="1" t="s">
        <v>103</v>
      </c>
      <c r="AO1" s="1" t="s">
        <v>104</v>
      </c>
      <c r="AP1" s="1" t="s">
        <v>105</v>
      </c>
      <c r="AQ1" s="1" t="s">
        <v>106</v>
      </c>
      <c r="AR1" s="1" t="s">
        <v>107</v>
      </c>
      <c r="AS1" s="1" t="s">
        <v>108</v>
      </c>
      <c r="AT1" s="1" t="s">
        <v>109</v>
      </c>
      <c r="AU1" s="1" t="s">
        <v>113</v>
      </c>
      <c r="AV1" s="1" t="s">
        <v>24</v>
      </c>
      <c r="AW1" s="1" t="s">
        <v>25</v>
      </c>
      <c r="AX1" s="1" t="s">
        <v>26</v>
      </c>
      <c r="AY1" s="1" t="s">
        <v>27</v>
      </c>
      <c r="AZ1" s="1" t="s">
        <v>28</v>
      </c>
      <c r="BA1" s="1" t="s">
        <v>29</v>
      </c>
      <c r="BB1" s="1" t="s">
        <v>30</v>
      </c>
      <c r="BC1" s="1" t="s">
        <v>31</v>
      </c>
      <c r="BD1" s="1" t="s">
        <v>32</v>
      </c>
      <c r="BE1" s="1" t="s">
        <v>33</v>
      </c>
      <c r="BF1" s="1" t="s">
        <v>34</v>
      </c>
      <c r="BG1" s="1" t="s">
        <v>35</v>
      </c>
      <c r="BH1" s="1" t="s">
        <v>36</v>
      </c>
      <c r="BI1" s="1" t="s">
        <v>37</v>
      </c>
      <c r="BJ1" s="1" t="s">
        <v>38</v>
      </c>
      <c r="BK1" s="1" t="s">
        <v>39</v>
      </c>
      <c r="BL1" s="1" t="s">
        <v>40</v>
      </c>
      <c r="BM1" s="1" t="s">
        <v>41</v>
      </c>
      <c r="BN1" s="1" t="s">
        <v>42</v>
      </c>
      <c r="BO1" s="1" t="s">
        <v>43</v>
      </c>
      <c r="BP1" s="1" t="s">
        <v>44</v>
      </c>
      <c r="BQ1" s="1" t="s">
        <v>45</v>
      </c>
      <c r="BR1" s="1" t="s">
        <v>46</v>
      </c>
      <c r="BS1" s="1" t="s">
        <v>47</v>
      </c>
      <c r="BT1" s="1" t="s">
        <v>48</v>
      </c>
      <c r="BU1" s="1" t="s">
        <v>49</v>
      </c>
      <c r="BV1" s="1" t="s">
        <v>50</v>
      </c>
      <c r="BW1" s="1" t="s">
        <v>51</v>
      </c>
      <c r="BX1" s="1" t="s">
        <v>52</v>
      </c>
      <c r="BY1" s="1" t="s">
        <v>53</v>
      </c>
      <c r="BZ1" s="1" t="s">
        <v>54</v>
      </c>
      <c r="CA1" s="1" t="s">
        <v>55</v>
      </c>
      <c r="CB1" s="1" t="s">
        <v>56</v>
      </c>
      <c r="CC1" s="1" t="s">
        <v>57</v>
      </c>
      <c r="CD1" s="1" t="s">
        <v>58</v>
      </c>
      <c r="CE1" s="1" t="s">
        <v>59</v>
      </c>
      <c r="CF1" s="1" t="s">
        <v>60</v>
      </c>
      <c r="CG1" s="1" t="s">
        <v>61</v>
      </c>
      <c r="CH1" s="1" t="s">
        <v>62</v>
      </c>
      <c r="CI1" s="1" t="s">
        <v>63</v>
      </c>
    </row>
    <row r="2" spans="1:87" x14ac:dyDescent="0.35">
      <c r="A2" s="1">
        <v>1060</v>
      </c>
      <c r="B2" s="3" t="s">
        <v>91</v>
      </c>
      <c r="C2" s="3" t="s">
        <v>110</v>
      </c>
      <c r="D2" t="s">
        <v>80</v>
      </c>
      <c r="E2" s="2">
        <v>44219</v>
      </c>
      <c r="F2">
        <v>0</v>
      </c>
      <c r="G2" t="b">
        <v>1</v>
      </c>
      <c r="H2" t="b">
        <v>0</v>
      </c>
      <c r="I2" t="b">
        <v>1</v>
      </c>
      <c r="J2" t="s">
        <v>65</v>
      </c>
      <c r="K2">
        <v>12</v>
      </c>
      <c r="L2">
        <v>58.5</v>
      </c>
      <c r="M2">
        <v>178</v>
      </c>
      <c r="N2">
        <v>314.5</v>
      </c>
      <c r="O2">
        <v>551</v>
      </c>
      <c r="P2">
        <v>589</v>
      </c>
      <c r="Q2">
        <v>200</v>
      </c>
      <c r="R2">
        <v>812.375</v>
      </c>
      <c r="S2">
        <v>2.3580000000000001</v>
      </c>
      <c r="T2">
        <v>2.1539999999999999</v>
      </c>
      <c r="U2">
        <v>2.5369999999999999</v>
      </c>
      <c r="V2">
        <v>2.2069999999999999</v>
      </c>
      <c r="W2">
        <v>3.3959999999999999</v>
      </c>
      <c r="X2">
        <v>5.5759999999999996</v>
      </c>
      <c r="Y2">
        <v>7.0489999999999799</v>
      </c>
      <c r="Z2">
        <v>71.000000099999994</v>
      </c>
      <c r="AA2">
        <v>225</v>
      </c>
      <c r="AB2">
        <v>83</v>
      </c>
      <c r="AC2">
        <v>206</v>
      </c>
      <c r="AD2">
        <v>221</v>
      </c>
      <c r="AE2">
        <v>193</v>
      </c>
      <c r="AU2">
        <v>193</v>
      </c>
      <c r="AV2">
        <v>41</v>
      </c>
      <c r="AW2">
        <v>48</v>
      </c>
      <c r="AX2">
        <v>52.5</v>
      </c>
      <c r="AY2">
        <v>50</v>
      </c>
      <c r="AZ2">
        <v>58.5</v>
      </c>
      <c r="BA2">
        <v>2.8740000000000001</v>
      </c>
      <c r="BB2">
        <v>1.6679999999999999</v>
      </c>
      <c r="BC2">
        <v>0.96350000000000002</v>
      </c>
      <c r="BD2">
        <v>1.4139999999999999</v>
      </c>
      <c r="BE2">
        <v>2.3580000000000001</v>
      </c>
      <c r="BF2">
        <v>11.42</v>
      </c>
      <c r="BG2">
        <v>12.25</v>
      </c>
      <c r="BH2">
        <v>13.18</v>
      </c>
      <c r="BI2">
        <v>11.28</v>
      </c>
      <c r="BJ2">
        <v>32.33</v>
      </c>
      <c r="BK2">
        <v>53.7</v>
      </c>
      <c r="BL2">
        <v>92.6</v>
      </c>
      <c r="BM2">
        <v>98.1</v>
      </c>
      <c r="BN2">
        <v>100.9</v>
      </c>
      <c r="BO2">
        <v>104.4</v>
      </c>
      <c r="BP2">
        <v>104.6</v>
      </c>
      <c r="BQ2">
        <v>85.4</v>
      </c>
      <c r="BR2">
        <v>90.9</v>
      </c>
      <c r="BS2">
        <v>94.9</v>
      </c>
      <c r="BT2">
        <v>99.5</v>
      </c>
      <c r="BU2">
        <v>105.1</v>
      </c>
      <c r="BV2">
        <v>90.2</v>
      </c>
      <c r="BW2">
        <v>96</v>
      </c>
      <c r="BX2">
        <v>101.3</v>
      </c>
      <c r="BY2">
        <v>104.5</v>
      </c>
      <c r="BZ2">
        <v>105.1</v>
      </c>
      <c r="CB2">
        <v>2.0448</v>
      </c>
      <c r="CC2">
        <v>1.94557564224548</v>
      </c>
      <c r="CD2">
        <v>0.71850000000000003</v>
      </c>
      <c r="CE2">
        <v>0.68363463368220745</v>
      </c>
      <c r="CF2">
        <v>2.8459290187891439</v>
      </c>
      <c r="CG2" t="s">
        <v>68</v>
      </c>
      <c r="CH2" t="s">
        <v>71</v>
      </c>
    </row>
    <row r="3" spans="1:87" x14ac:dyDescent="0.35">
      <c r="A3" s="1">
        <v>1061</v>
      </c>
      <c r="B3" s="3" t="s">
        <v>91</v>
      </c>
      <c r="C3" s="3" t="s">
        <v>110</v>
      </c>
      <c r="E3" s="2">
        <v>44219</v>
      </c>
      <c r="F3">
        <v>0</v>
      </c>
      <c r="G3" t="b">
        <v>0</v>
      </c>
      <c r="H3" t="b">
        <v>1</v>
      </c>
      <c r="I3" t="b">
        <v>1</v>
      </c>
      <c r="K3">
        <v>12</v>
      </c>
      <c r="L3">
        <v>48</v>
      </c>
      <c r="M3">
        <v>196.5</v>
      </c>
      <c r="N3">
        <v>344.5</v>
      </c>
      <c r="O3">
        <v>449.5</v>
      </c>
      <c r="P3">
        <v>518</v>
      </c>
      <c r="Q3">
        <v>284.5</v>
      </c>
      <c r="R3">
        <v>774.75</v>
      </c>
      <c r="S3">
        <v>3.0870000000000002</v>
      </c>
      <c r="T3">
        <v>2.407</v>
      </c>
      <c r="U3">
        <v>1.7829999999999999</v>
      </c>
      <c r="V3">
        <v>1.425</v>
      </c>
      <c r="W3">
        <v>2.1549999999999998</v>
      </c>
      <c r="X3">
        <v>2.6480000000000001</v>
      </c>
      <c r="Y3">
        <v>4.37083333333333</v>
      </c>
      <c r="Z3">
        <v>73</v>
      </c>
      <c r="AA3">
        <v>265</v>
      </c>
      <c r="AB3">
        <v>289.5</v>
      </c>
      <c r="AC3">
        <v>326</v>
      </c>
      <c r="AD3">
        <v>309</v>
      </c>
      <c r="AE3">
        <v>370.5</v>
      </c>
      <c r="AU3">
        <v>370.5</v>
      </c>
      <c r="AV3">
        <v>43</v>
      </c>
      <c r="AW3">
        <v>44</v>
      </c>
      <c r="AX3">
        <v>40</v>
      </c>
      <c r="AY3">
        <v>34</v>
      </c>
      <c r="AZ3">
        <v>48</v>
      </c>
      <c r="BA3">
        <v>1.92</v>
      </c>
      <c r="BB3">
        <v>3.101</v>
      </c>
      <c r="BC3">
        <v>1.89</v>
      </c>
      <c r="BD3">
        <v>1.681</v>
      </c>
      <c r="BE3">
        <v>3.0870000000000002</v>
      </c>
      <c r="BF3">
        <v>16.899999999999999</v>
      </c>
      <c r="BG3">
        <v>13.42</v>
      </c>
      <c r="BH3">
        <v>9.6669999999999998</v>
      </c>
      <c r="BI3">
        <v>6.6989999999999998</v>
      </c>
      <c r="BJ3">
        <v>48.37</v>
      </c>
      <c r="BK3">
        <v>52.1</v>
      </c>
      <c r="BL3">
        <v>88.9</v>
      </c>
      <c r="BM3">
        <v>93.4</v>
      </c>
      <c r="BN3">
        <v>98.2</v>
      </c>
      <c r="BO3">
        <v>98.8</v>
      </c>
      <c r="BP3">
        <v>100.4</v>
      </c>
      <c r="BQ3">
        <v>82.5</v>
      </c>
      <c r="BR3">
        <v>86.7</v>
      </c>
      <c r="BS3">
        <v>92.5</v>
      </c>
      <c r="BT3">
        <v>94.3</v>
      </c>
      <c r="BU3">
        <v>101.7</v>
      </c>
      <c r="BV3">
        <v>85.9</v>
      </c>
      <c r="BW3">
        <v>90.7</v>
      </c>
      <c r="BX3">
        <v>97</v>
      </c>
      <c r="BY3">
        <v>98.1</v>
      </c>
      <c r="BZ3">
        <v>101.7</v>
      </c>
      <c r="CB3">
        <v>1.7807999999999999</v>
      </c>
      <c r="CC3">
        <v>1.751032448377581</v>
      </c>
      <c r="CD3">
        <v>0.60589999999999999</v>
      </c>
      <c r="CE3">
        <v>0.59577187807276299</v>
      </c>
      <c r="CF3">
        <v>2.9390988611982181</v>
      </c>
      <c r="CG3" t="s">
        <v>68</v>
      </c>
      <c r="CH3" t="s">
        <v>72</v>
      </c>
    </row>
    <row r="4" spans="1:87" x14ac:dyDescent="0.35">
      <c r="A4" s="1">
        <v>1062</v>
      </c>
      <c r="B4" s="3" t="s">
        <v>91</v>
      </c>
      <c r="C4" s="3" t="s">
        <v>110</v>
      </c>
      <c r="D4" t="s">
        <v>81</v>
      </c>
      <c r="E4" s="2">
        <v>44219</v>
      </c>
      <c r="F4">
        <v>0</v>
      </c>
      <c r="G4" t="b">
        <v>1</v>
      </c>
      <c r="H4" t="b">
        <v>0</v>
      </c>
      <c r="I4" t="b">
        <v>1</v>
      </c>
      <c r="J4" t="s">
        <v>65</v>
      </c>
      <c r="K4">
        <v>12</v>
      </c>
      <c r="L4">
        <v>56.5</v>
      </c>
      <c r="M4">
        <v>219</v>
      </c>
      <c r="N4">
        <v>334</v>
      </c>
      <c r="O4">
        <v>462</v>
      </c>
      <c r="P4">
        <v>511</v>
      </c>
      <c r="Q4">
        <v>189</v>
      </c>
      <c r="R4">
        <v>728.625</v>
      </c>
      <c r="S4">
        <v>3.3439999999999999</v>
      </c>
      <c r="T4">
        <v>2.5910000000000002</v>
      </c>
      <c r="U4">
        <v>3.4980000000000002</v>
      </c>
      <c r="V4">
        <v>2.8780000000000001</v>
      </c>
      <c r="W4">
        <v>3.0760000000000001</v>
      </c>
      <c r="X4">
        <v>5.2809999999999997</v>
      </c>
      <c r="Y4">
        <v>7.2003333333333304</v>
      </c>
      <c r="Z4">
        <v>78</v>
      </c>
      <c r="AA4">
        <v>256.5</v>
      </c>
      <c r="AB4">
        <v>250.5</v>
      </c>
      <c r="AC4">
        <v>139.5</v>
      </c>
      <c r="AD4">
        <v>248.5</v>
      </c>
      <c r="AE4">
        <v>90.333333333333329</v>
      </c>
      <c r="AU4">
        <v>90.332999999999998</v>
      </c>
      <c r="AV4">
        <v>52.333333333333343</v>
      </c>
      <c r="AW4">
        <v>48</v>
      </c>
      <c r="AX4">
        <v>40</v>
      </c>
      <c r="AY4">
        <v>38.5</v>
      </c>
      <c r="AZ4">
        <v>56.5</v>
      </c>
      <c r="BA4">
        <v>4.1539999999999999</v>
      </c>
      <c r="BB4">
        <v>2.879</v>
      </c>
      <c r="BC4">
        <v>1.9770000000000001</v>
      </c>
      <c r="BD4">
        <v>2.734</v>
      </c>
      <c r="BE4">
        <v>3.3439999999999999</v>
      </c>
      <c r="BF4">
        <v>10.37</v>
      </c>
      <c r="BG4">
        <v>12.76</v>
      </c>
      <c r="BH4">
        <v>11.56</v>
      </c>
      <c r="BI4">
        <v>9.4499999999999993</v>
      </c>
      <c r="BJ4">
        <v>38.47</v>
      </c>
      <c r="BK4">
        <v>51.3</v>
      </c>
      <c r="BL4">
        <v>93.5</v>
      </c>
      <c r="BM4">
        <v>99.3</v>
      </c>
      <c r="BN4">
        <v>103</v>
      </c>
      <c r="BO4">
        <v>107</v>
      </c>
      <c r="BP4">
        <v>106.9</v>
      </c>
      <c r="BQ4">
        <v>86.7</v>
      </c>
      <c r="BR4">
        <v>91.9</v>
      </c>
      <c r="BS4">
        <v>96.8</v>
      </c>
      <c r="BT4">
        <v>102.1</v>
      </c>
      <c r="BU4">
        <v>109.1</v>
      </c>
      <c r="BV4">
        <v>91.2</v>
      </c>
      <c r="BW4">
        <v>96.1</v>
      </c>
      <c r="BX4">
        <v>101.3</v>
      </c>
      <c r="BY4">
        <v>106.7</v>
      </c>
      <c r="BZ4">
        <v>109.1</v>
      </c>
      <c r="CB4">
        <v>2.5185</v>
      </c>
      <c r="CC4">
        <v>2.308432630614115</v>
      </c>
      <c r="CD4">
        <v>0.74390000000000001</v>
      </c>
      <c r="CE4">
        <v>0.68185151237396879</v>
      </c>
      <c r="CF4">
        <v>3.3855356902809519</v>
      </c>
      <c r="CG4" t="s">
        <v>68</v>
      </c>
      <c r="CH4" t="s">
        <v>71</v>
      </c>
    </row>
    <row r="5" spans="1:87" x14ac:dyDescent="0.35">
      <c r="A5" s="1">
        <v>1063</v>
      </c>
      <c r="B5" s="3" t="s">
        <v>91</v>
      </c>
      <c r="C5" s="3" t="s">
        <v>110</v>
      </c>
      <c r="E5" s="2">
        <v>44219</v>
      </c>
      <c r="F5">
        <v>0</v>
      </c>
      <c r="G5" t="b">
        <v>0</v>
      </c>
      <c r="H5" t="b">
        <v>0</v>
      </c>
      <c r="I5" t="b">
        <v>0</v>
      </c>
      <c r="S5">
        <v>4.3659999999999997</v>
      </c>
      <c r="Z5">
        <v>73</v>
      </c>
      <c r="AA5">
        <v>63</v>
      </c>
      <c r="AB5">
        <v>46.5</v>
      </c>
      <c r="AC5">
        <v>78</v>
      </c>
      <c r="AD5">
        <v>63</v>
      </c>
      <c r="AU5">
        <v>63</v>
      </c>
      <c r="AV5">
        <v>41</v>
      </c>
      <c r="AW5">
        <v>50</v>
      </c>
      <c r="AX5">
        <v>64.5</v>
      </c>
      <c r="AY5">
        <v>63.5</v>
      </c>
      <c r="AZ5">
        <v>42</v>
      </c>
      <c r="BA5">
        <v>2.3039999999999998</v>
      </c>
      <c r="BB5">
        <v>0.99519999999999997</v>
      </c>
      <c r="BC5">
        <v>1.381</v>
      </c>
      <c r="BD5">
        <v>2.5299999999999998</v>
      </c>
      <c r="BE5">
        <v>4.3659999999999997</v>
      </c>
      <c r="BF5">
        <v>43.94</v>
      </c>
      <c r="BG5">
        <v>10.64</v>
      </c>
      <c r="BH5">
        <v>39.24</v>
      </c>
      <c r="BI5">
        <v>51.56</v>
      </c>
      <c r="BK5">
        <v>49.6</v>
      </c>
      <c r="BL5">
        <v>91.9</v>
      </c>
      <c r="BM5">
        <v>98.3</v>
      </c>
      <c r="BN5">
        <v>102.8</v>
      </c>
      <c r="BO5">
        <v>105</v>
      </c>
      <c r="BQ5">
        <v>85.2</v>
      </c>
      <c r="BR5">
        <v>92.5</v>
      </c>
      <c r="BS5">
        <v>97.1</v>
      </c>
      <c r="BT5">
        <v>101</v>
      </c>
      <c r="BU5">
        <v>109.2</v>
      </c>
      <c r="BV5">
        <v>89</v>
      </c>
      <c r="BW5">
        <v>96.7</v>
      </c>
      <c r="BX5">
        <v>102.3</v>
      </c>
      <c r="BY5">
        <v>105.7</v>
      </c>
      <c r="BZ5">
        <v>109.2</v>
      </c>
      <c r="CB5">
        <v>2.5485000000000002</v>
      </c>
      <c r="CC5">
        <v>2.3337912087912089</v>
      </c>
      <c r="CD5">
        <v>0.86140000000000005</v>
      </c>
      <c r="CE5">
        <v>0.78882783882783891</v>
      </c>
      <c r="CF5">
        <v>2.9585558393313209</v>
      </c>
      <c r="CH5" t="s">
        <v>71</v>
      </c>
      <c r="CI5" t="s">
        <v>76</v>
      </c>
    </row>
    <row r="6" spans="1:87" x14ac:dyDescent="0.35">
      <c r="A6" s="1">
        <v>1074</v>
      </c>
      <c r="B6" s="3" t="s">
        <v>91</v>
      </c>
      <c r="C6" s="3" t="s">
        <v>110</v>
      </c>
      <c r="D6" t="s">
        <v>82</v>
      </c>
      <c r="E6" s="2">
        <v>44219</v>
      </c>
      <c r="F6">
        <v>0</v>
      </c>
      <c r="G6" t="b">
        <v>1</v>
      </c>
      <c r="H6" t="b">
        <v>0</v>
      </c>
      <c r="I6" t="b">
        <v>1</v>
      </c>
      <c r="J6" t="s">
        <v>65</v>
      </c>
      <c r="K6">
        <v>12</v>
      </c>
      <c r="L6">
        <v>38.5</v>
      </c>
      <c r="M6">
        <v>160</v>
      </c>
      <c r="N6">
        <v>308</v>
      </c>
      <c r="O6">
        <v>368</v>
      </c>
      <c r="P6">
        <v>445.5</v>
      </c>
      <c r="Q6">
        <v>99</v>
      </c>
      <c r="R6">
        <v>587.5</v>
      </c>
      <c r="S6">
        <v>1.81</v>
      </c>
      <c r="T6">
        <v>2.81</v>
      </c>
      <c r="U6">
        <v>4.8310000000000004</v>
      </c>
      <c r="V6">
        <v>3.99</v>
      </c>
      <c r="W6">
        <v>7</v>
      </c>
      <c r="X6">
        <v>4.88</v>
      </c>
      <c r="Y6">
        <v>10.444333333333301</v>
      </c>
      <c r="Z6">
        <v>70</v>
      </c>
      <c r="AA6">
        <v>232.5</v>
      </c>
      <c r="AB6">
        <v>203.5</v>
      </c>
      <c r="AC6">
        <v>205.5</v>
      </c>
      <c r="AD6">
        <v>225.5</v>
      </c>
      <c r="AE6">
        <v>139.5</v>
      </c>
      <c r="AU6">
        <v>139.5</v>
      </c>
      <c r="AV6">
        <v>171.33333333333329</v>
      </c>
      <c r="AW6">
        <v>51.5</v>
      </c>
      <c r="AX6">
        <v>55</v>
      </c>
      <c r="AY6">
        <v>46</v>
      </c>
      <c r="AZ6">
        <v>38.5</v>
      </c>
      <c r="BA6">
        <v>7.3869999999999996</v>
      </c>
      <c r="BB6">
        <v>2.7650000000000001</v>
      </c>
      <c r="BC6">
        <v>1.3919999999999999</v>
      </c>
      <c r="BD6">
        <v>2.5710000000000002</v>
      </c>
      <c r="BE6">
        <v>1.81</v>
      </c>
      <c r="BF6">
        <v>8.1869999999999994</v>
      </c>
      <c r="BG6">
        <v>14.11</v>
      </c>
      <c r="BH6">
        <v>13.63</v>
      </c>
      <c r="BI6">
        <v>14.34</v>
      </c>
      <c r="BJ6">
        <v>25.71</v>
      </c>
      <c r="BK6">
        <v>55.8</v>
      </c>
      <c r="BL6">
        <v>95.7</v>
      </c>
      <c r="BM6">
        <v>102.3</v>
      </c>
      <c r="BN6">
        <v>106.3</v>
      </c>
      <c r="BO6">
        <v>108.3</v>
      </c>
      <c r="BP6">
        <v>108.6</v>
      </c>
      <c r="BQ6">
        <v>93.2</v>
      </c>
      <c r="BR6">
        <v>95.6</v>
      </c>
      <c r="BS6">
        <v>100.5</v>
      </c>
      <c r="BT6">
        <v>103.4</v>
      </c>
      <c r="BU6">
        <v>110.4</v>
      </c>
      <c r="BV6">
        <v>96.7</v>
      </c>
      <c r="BW6">
        <v>98.7</v>
      </c>
      <c r="BX6">
        <v>106.2</v>
      </c>
      <c r="BY6">
        <v>110.1</v>
      </c>
      <c r="BZ6">
        <v>110.4</v>
      </c>
      <c r="CB6">
        <v>2.5059999999999998</v>
      </c>
      <c r="CC6">
        <v>2.2699275362318838</v>
      </c>
      <c r="CD6">
        <v>0.71640000000000004</v>
      </c>
      <c r="CE6">
        <v>0.64891304347826084</v>
      </c>
      <c r="CF6">
        <v>3.4980457844779451</v>
      </c>
      <c r="CG6" t="s">
        <v>68</v>
      </c>
      <c r="CH6" t="s">
        <v>72</v>
      </c>
    </row>
    <row r="7" spans="1:87" x14ac:dyDescent="0.35">
      <c r="A7" s="1">
        <v>1075</v>
      </c>
      <c r="B7" s="3" t="s">
        <v>91</v>
      </c>
      <c r="C7" s="3" t="s">
        <v>110</v>
      </c>
      <c r="E7" s="2">
        <v>44219</v>
      </c>
      <c r="F7">
        <v>0</v>
      </c>
      <c r="G7" t="b">
        <v>0</v>
      </c>
      <c r="H7" t="b">
        <v>1</v>
      </c>
      <c r="I7" t="b">
        <v>1</v>
      </c>
      <c r="K7">
        <v>12</v>
      </c>
      <c r="L7">
        <v>169</v>
      </c>
      <c r="M7">
        <v>355</v>
      </c>
      <c r="N7">
        <v>600</v>
      </c>
      <c r="O7">
        <v>600</v>
      </c>
      <c r="P7">
        <v>569.5</v>
      </c>
      <c r="Q7">
        <v>392</v>
      </c>
      <c r="R7">
        <v>996.375</v>
      </c>
      <c r="S7">
        <v>1.8460000000000001</v>
      </c>
      <c r="T7">
        <v>1.3879999999999999</v>
      </c>
      <c r="U7">
        <v>1.617</v>
      </c>
      <c r="V7">
        <v>1.71</v>
      </c>
      <c r="W7">
        <v>0.99080000000000001</v>
      </c>
      <c r="X7">
        <v>1.123</v>
      </c>
      <c r="Y7">
        <v>2.5292666666666599</v>
      </c>
      <c r="Z7">
        <v>69</v>
      </c>
      <c r="AA7">
        <v>383</v>
      </c>
      <c r="AB7">
        <v>389</v>
      </c>
      <c r="AC7">
        <v>367</v>
      </c>
      <c r="AD7">
        <v>514</v>
      </c>
      <c r="AE7">
        <v>509</v>
      </c>
      <c r="AU7">
        <v>509</v>
      </c>
      <c r="AV7">
        <v>77.25</v>
      </c>
      <c r="AW7">
        <v>105</v>
      </c>
      <c r="AX7">
        <v>67.5</v>
      </c>
      <c r="AY7">
        <v>61.5</v>
      </c>
      <c r="AZ7">
        <v>169</v>
      </c>
      <c r="BA7">
        <v>2.0390000000000001</v>
      </c>
      <c r="BB7">
        <v>1.476</v>
      </c>
      <c r="BC7">
        <v>1.0629999999999999</v>
      </c>
      <c r="BD7">
        <v>1.603</v>
      </c>
      <c r="BE7">
        <v>1.8460000000000001</v>
      </c>
      <c r="BF7">
        <v>2.7080000000000002</v>
      </c>
      <c r="BG7">
        <v>2.2970000000000002</v>
      </c>
      <c r="BH7">
        <v>3.3730000000000002</v>
      </c>
      <c r="BI7">
        <v>3.0859999999999999</v>
      </c>
      <c r="BJ7">
        <v>11.62</v>
      </c>
      <c r="BK7">
        <v>56.3</v>
      </c>
      <c r="BL7">
        <v>91.7</v>
      </c>
      <c r="BM7">
        <v>95.3</v>
      </c>
      <c r="BN7">
        <v>98.5</v>
      </c>
      <c r="BO7">
        <v>103.2</v>
      </c>
      <c r="BP7">
        <v>101.8</v>
      </c>
      <c r="BQ7">
        <v>86.7</v>
      </c>
      <c r="BR7">
        <v>89.4</v>
      </c>
      <c r="BS7">
        <v>93</v>
      </c>
      <c r="BT7">
        <v>96.7</v>
      </c>
      <c r="BU7">
        <v>105.5</v>
      </c>
      <c r="BV7">
        <v>90.9</v>
      </c>
      <c r="BW7">
        <v>93.2</v>
      </c>
      <c r="BX7">
        <v>96.8</v>
      </c>
      <c r="BY7">
        <v>102.3</v>
      </c>
      <c r="BZ7">
        <v>105.5</v>
      </c>
      <c r="CB7">
        <v>1.3107</v>
      </c>
      <c r="CC7">
        <v>1.2423696682464449</v>
      </c>
      <c r="CD7">
        <v>0.59099999999999997</v>
      </c>
      <c r="CE7">
        <v>0.56018957345971565</v>
      </c>
      <c r="CF7">
        <v>2.2177664974619291</v>
      </c>
      <c r="CG7" t="s">
        <v>69</v>
      </c>
      <c r="CH7" t="s">
        <v>73</v>
      </c>
    </row>
    <row r="8" spans="1:87" x14ac:dyDescent="0.35">
      <c r="A8" s="1">
        <v>1076</v>
      </c>
      <c r="B8" s="3" t="s">
        <v>91</v>
      </c>
      <c r="C8" s="3" t="s">
        <v>110</v>
      </c>
      <c r="D8" t="s">
        <v>83</v>
      </c>
      <c r="E8" s="2">
        <v>44219</v>
      </c>
      <c r="F8">
        <v>0</v>
      </c>
      <c r="G8" t="b">
        <v>1</v>
      </c>
      <c r="H8" t="b">
        <v>0</v>
      </c>
      <c r="I8" t="b">
        <v>1</v>
      </c>
      <c r="J8" t="s">
        <v>66</v>
      </c>
      <c r="K8">
        <v>12</v>
      </c>
      <c r="L8">
        <v>138</v>
      </c>
      <c r="M8">
        <v>352.5</v>
      </c>
      <c r="N8">
        <v>513.5</v>
      </c>
      <c r="O8">
        <v>585</v>
      </c>
      <c r="P8">
        <v>600</v>
      </c>
      <c r="Q8">
        <v>406.5</v>
      </c>
      <c r="R8">
        <v>1004.08333333333</v>
      </c>
      <c r="S8">
        <v>2.827</v>
      </c>
      <c r="T8">
        <v>2.0169999999999999</v>
      </c>
      <c r="U8">
        <v>1.2969999999999999</v>
      </c>
      <c r="V8">
        <v>1.5429999999999999</v>
      </c>
      <c r="W8">
        <v>2.0760000000000001</v>
      </c>
      <c r="X8">
        <v>2.2149999999999999</v>
      </c>
      <c r="Y8">
        <v>3.96674999999999</v>
      </c>
      <c r="Z8">
        <v>96</v>
      </c>
      <c r="AA8">
        <v>387.66666666666669</v>
      </c>
      <c r="AB8">
        <v>281</v>
      </c>
      <c r="AC8">
        <v>349</v>
      </c>
      <c r="AD8">
        <v>391.5</v>
      </c>
      <c r="AE8">
        <v>435.5</v>
      </c>
      <c r="AU8">
        <v>435.5</v>
      </c>
      <c r="AV8">
        <v>174.33333333333329</v>
      </c>
      <c r="AW8">
        <v>78.5</v>
      </c>
      <c r="AX8">
        <v>71</v>
      </c>
      <c r="AY8">
        <v>50.5</v>
      </c>
      <c r="AZ8">
        <v>138</v>
      </c>
      <c r="BA8">
        <v>5.1829999999999998</v>
      </c>
      <c r="BB8">
        <v>2.09</v>
      </c>
      <c r="BC8">
        <v>1.2</v>
      </c>
      <c r="BD8">
        <v>1.8240000000000001</v>
      </c>
      <c r="BE8">
        <v>2.827</v>
      </c>
      <c r="BF8">
        <v>2.8450000000000002</v>
      </c>
      <c r="BG8">
        <v>3.6970000000000001</v>
      </c>
      <c r="BH8">
        <v>3.637</v>
      </c>
      <c r="BI8">
        <v>2.9369999999999998</v>
      </c>
      <c r="BJ8">
        <v>16.37</v>
      </c>
      <c r="BK8">
        <v>60.7</v>
      </c>
      <c r="BL8">
        <v>95.4</v>
      </c>
      <c r="BM8">
        <v>99.1</v>
      </c>
      <c r="BN8">
        <v>106.3</v>
      </c>
      <c r="BO8">
        <v>112.6</v>
      </c>
      <c r="BP8">
        <v>110.7</v>
      </c>
      <c r="BQ8">
        <v>93.1</v>
      </c>
      <c r="BR8">
        <v>94.9</v>
      </c>
      <c r="BS8">
        <v>99.5</v>
      </c>
      <c r="BT8">
        <v>105.5</v>
      </c>
      <c r="BU8">
        <v>112.1</v>
      </c>
      <c r="BV8">
        <v>95.2</v>
      </c>
      <c r="BW8">
        <v>100.7</v>
      </c>
      <c r="BX8">
        <v>103.2</v>
      </c>
      <c r="BY8">
        <v>110.3</v>
      </c>
      <c r="BZ8">
        <v>112.1</v>
      </c>
      <c r="CB8">
        <v>1.4332</v>
      </c>
      <c r="CC8">
        <v>1.27850133809099</v>
      </c>
      <c r="CD8">
        <v>0.69599999999999995</v>
      </c>
      <c r="CE8">
        <v>0.62087421944692234</v>
      </c>
      <c r="CF8">
        <v>2.059195402298851</v>
      </c>
      <c r="CG8" t="s">
        <v>69</v>
      </c>
      <c r="CH8" t="s">
        <v>72</v>
      </c>
    </row>
    <row r="9" spans="1:87" x14ac:dyDescent="0.35">
      <c r="A9" s="1">
        <v>1080</v>
      </c>
      <c r="B9" s="3" t="s">
        <v>91</v>
      </c>
      <c r="C9" s="3" t="s">
        <v>110</v>
      </c>
      <c r="E9" s="2">
        <v>44220</v>
      </c>
      <c r="F9">
        <v>1</v>
      </c>
      <c r="G9" t="b">
        <v>0</v>
      </c>
      <c r="H9" t="b">
        <v>0</v>
      </c>
      <c r="I9" t="b">
        <v>0</v>
      </c>
      <c r="S9">
        <v>4.9509999999999996</v>
      </c>
      <c r="Z9">
        <v>57</v>
      </c>
      <c r="AA9">
        <v>117.3333333333333</v>
      </c>
      <c r="AB9">
        <v>73.5</v>
      </c>
      <c r="AC9">
        <v>45</v>
      </c>
      <c r="AD9">
        <v>61</v>
      </c>
      <c r="AU9">
        <v>61</v>
      </c>
      <c r="AV9">
        <v>50.25</v>
      </c>
      <c r="AW9">
        <v>56.5</v>
      </c>
      <c r="AX9">
        <v>41.5</v>
      </c>
      <c r="AY9">
        <v>52</v>
      </c>
      <c r="AZ9">
        <v>52</v>
      </c>
      <c r="BA9">
        <v>2.1320000000000001</v>
      </c>
      <c r="BB9">
        <v>1.875</v>
      </c>
      <c r="BC9">
        <v>1.29</v>
      </c>
      <c r="BD9">
        <v>1.9339999999999999</v>
      </c>
      <c r="BE9">
        <v>4.9509999999999996</v>
      </c>
      <c r="BF9">
        <v>10.52</v>
      </c>
      <c r="BG9">
        <v>12.96</v>
      </c>
      <c r="BH9">
        <v>4.5529999999999999</v>
      </c>
      <c r="BI9">
        <v>16.79</v>
      </c>
      <c r="BK9">
        <v>48.7</v>
      </c>
      <c r="BL9">
        <v>94.9</v>
      </c>
      <c r="BM9">
        <v>102</v>
      </c>
      <c r="BN9">
        <v>106</v>
      </c>
      <c r="BO9">
        <v>109.8</v>
      </c>
      <c r="BQ9">
        <v>87.3</v>
      </c>
      <c r="BR9">
        <v>93.7</v>
      </c>
      <c r="BS9">
        <v>100.9</v>
      </c>
      <c r="BT9">
        <v>104.7</v>
      </c>
      <c r="BU9">
        <v>112.1</v>
      </c>
      <c r="BV9">
        <v>91.4</v>
      </c>
      <c r="BW9">
        <v>101</v>
      </c>
      <c r="BX9">
        <v>107.4</v>
      </c>
      <c r="BY9">
        <v>109.9</v>
      </c>
      <c r="BZ9">
        <v>112.1</v>
      </c>
      <c r="CB9">
        <v>1.9369000000000001</v>
      </c>
      <c r="CC9">
        <v>1.7278322925958971</v>
      </c>
      <c r="CD9">
        <v>0.77539999999999998</v>
      </c>
      <c r="CE9">
        <v>0.6917038358608385</v>
      </c>
      <c r="CF9">
        <v>2.4979365488779992</v>
      </c>
      <c r="CH9" t="s">
        <v>71</v>
      </c>
      <c r="CI9" t="s">
        <v>76</v>
      </c>
    </row>
    <row r="10" spans="1:87" x14ac:dyDescent="0.35">
      <c r="A10" s="1">
        <v>1081</v>
      </c>
      <c r="B10" s="3" t="s">
        <v>91</v>
      </c>
      <c r="C10" s="3" t="s">
        <v>110</v>
      </c>
      <c r="E10" s="2">
        <v>44220</v>
      </c>
      <c r="F10">
        <v>1</v>
      </c>
      <c r="G10" t="b">
        <v>0</v>
      </c>
      <c r="H10" t="b">
        <v>1</v>
      </c>
      <c r="I10" t="b">
        <v>1</v>
      </c>
      <c r="K10">
        <v>12</v>
      </c>
      <c r="L10">
        <v>171</v>
      </c>
      <c r="M10">
        <v>345</v>
      </c>
      <c r="N10">
        <v>547</v>
      </c>
      <c r="O10">
        <v>600</v>
      </c>
      <c r="P10">
        <v>563</v>
      </c>
      <c r="Q10">
        <v>428.5</v>
      </c>
      <c r="R10">
        <v>999.41666666666595</v>
      </c>
      <c r="S10">
        <v>2.0430000000000001</v>
      </c>
      <c r="T10">
        <v>1.54</v>
      </c>
      <c r="U10">
        <v>1.59</v>
      </c>
      <c r="V10">
        <v>2.976</v>
      </c>
      <c r="W10">
        <v>1.2490000000000001</v>
      </c>
      <c r="X10">
        <v>1.5609999999999999</v>
      </c>
      <c r="Y10">
        <v>3.40116666666666</v>
      </c>
      <c r="Z10">
        <v>79</v>
      </c>
      <c r="AA10">
        <v>297.33333333333331</v>
      </c>
      <c r="AB10">
        <v>326.5</v>
      </c>
      <c r="AC10">
        <v>321.5</v>
      </c>
      <c r="AD10">
        <v>384.5</v>
      </c>
      <c r="AE10">
        <v>600</v>
      </c>
      <c r="AU10">
        <v>600</v>
      </c>
      <c r="AV10">
        <v>57</v>
      </c>
      <c r="AW10">
        <v>66.75</v>
      </c>
      <c r="AX10">
        <v>73.5</v>
      </c>
      <c r="AY10">
        <v>63.5</v>
      </c>
      <c r="AZ10">
        <v>171</v>
      </c>
      <c r="BA10">
        <v>4.5339999999999998</v>
      </c>
      <c r="BB10">
        <v>8.9130000000000003</v>
      </c>
      <c r="BC10">
        <v>2.2389999999999999</v>
      </c>
      <c r="BD10">
        <v>1.7250000000000001</v>
      </c>
      <c r="BE10">
        <v>2.0430000000000001</v>
      </c>
      <c r="BF10">
        <v>3.96</v>
      </c>
      <c r="BG10">
        <v>6.798</v>
      </c>
      <c r="BH10">
        <v>5.1260000000000003</v>
      </c>
      <c r="BI10">
        <v>3.0009999999999999</v>
      </c>
      <c r="BJ10">
        <v>14.42</v>
      </c>
      <c r="BK10">
        <v>56.2</v>
      </c>
      <c r="BL10">
        <v>97.7</v>
      </c>
      <c r="BM10">
        <v>104</v>
      </c>
      <c r="BN10">
        <v>106.5</v>
      </c>
      <c r="BO10">
        <v>109.3</v>
      </c>
      <c r="BP10">
        <v>109.2</v>
      </c>
      <c r="BQ10">
        <v>90.6</v>
      </c>
      <c r="BR10">
        <v>95.1</v>
      </c>
      <c r="BS10">
        <v>99.6</v>
      </c>
      <c r="BT10">
        <v>102.9</v>
      </c>
      <c r="BU10">
        <v>113.2</v>
      </c>
      <c r="BV10">
        <v>95.8</v>
      </c>
      <c r="BW10">
        <v>100.1</v>
      </c>
      <c r="BX10">
        <v>106.1</v>
      </c>
      <c r="BY10">
        <v>108.3</v>
      </c>
      <c r="BZ10">
        <v>113.2</v>
      </c>
      <c r="CB10">
        <v>1.3511</v>
      </c>
      <c r="CC10">
        <v>1.193551236749117</v>
      </c>
      <c r="CD10">
        <v>0.62829999999999997</v>
      </c>
      <c r="CE10">
        <v>0.55503533568904595</v>
      </c>
      <c r="CF10">
        <v>2.150405857074646</v>
      </c>
      <c r="CG10" t="s">
        <v>69</v>
      </c>
      <c r="CH10" t="s">
        <v>71</v>
      </c>
    </row>
    <row r="11" spans="1:87" x14ac:dyDescent="0.35">
      <c r="A11" s="1">
        <v>1082</v>
      </c>
      <c r="B11" s="3" t="s">
        <v>91</v>
      </c>
      <c r="C11" s="3" t="s">
        <v>110</v>
      </c>
      <c r="D11" t="s">
        <v>84</v>
      </c>
      <c r="E11" s="2">
        <v>44220</v>
      </c>
      <c r="F11">
        <v>1</v>
      </c>
      <c r="G11" t="b">
        <v>1</v>
      </c>
      <c r="H11" t="b">
        <v>0</v>
      </c>
      <c r="I11" t="b">
        <v>1</v>
      </c>
      <c r="J11" t="s">
        <v>66</v>
      </c>
      <c r="K11">
        <v>12</v>
      </c>
      <c r="L11">
        <v>62</v>
      </c>
      <c r="M11">
        <v>258</v>
      </c>
      <c r="N11">
        <v>600</v>
      </c>
      <c r="O11">
        <v>600</v>
      </c>
      <c r="P11">
        <v>571.5</v>
      </c>
      <c r="Q11">
        <v>328.5</v>
      </c>
      <c r="R11">
        <v>941.04166666666595</v>
      </c>
      <c r="S11">
        <v>1.2789999999999999</v>
      </c>
      <c r="T11">
        <v>1.4430000000000001</v>
      </c>
      <c r="U11">
        <v>2.0219999999999998</v>
      </c>
      <c r="V11">
        <v>1.3979999999999999</v>
      </c>
      <c r="W11">
        <v>1.347</v>
      </c>
      <c r="X11">
        <v>2.3010000000000002</v>
      </c>
      <c r="Y11">
        <v>3.31083333333333</v>
      </c>
      <c r="Z11">
        <v>90</v>
      </c>
      <c r="AA11">
        <v>272</v>
      </c>
      <c r="AB11">
        <v>339.5</v>
      </c>
      <c r="AC11">
        <v>330.5</v>
      </c>
      <c r="AD11">
        <v>413</v>
      </c>
      <c r="AE11">
        <v>537.5</v>
      </c>
      <c r="AU11">
        <v>537.5</v>
      </c>
      <c r="AV11">
        <v>59</v>
      </c>
      <c r="AW11">
        <v>53.333333333333343</v>
      </c>
      <c r="AX11">
        <v>50</v>
      </c>
      <c r="AY11">
        <v>73.5</v>
      </c>
      <c r="AZ11">
        <v>62</v>
      </c>
      <c r="BA11">
        <v>2.3239999999999998</v>
      </c>
      <c r="BC11">
        <v>1.119</v>
      </c>
      <c r="BD11">
        <v>1.389</v>
      </c>
      <c r="BE11">
        <v>1.2789999999999999</v>
      </c>
      <c r="BF11">
        <v>4.5880000000000001</v>
      </c>
      <c r="BG11">
        <v>2.9710000000000001</v>
      </c>
      <c r="BH11">
        <v>3.4649999999999999</v>
      </c>
      <c r="BI11">
        <v>2.145</v>
      </c>
      <c r="BJ11">
        <v>13.01</v>
      </c>
      <c r="BK11">
        <v>54.1</v>
      </c>
      <c r="BL11">
        <v>95.9</v>
      </c>
      <c r="BM11">
        <v>102</v>
      </c>
      <c r="BN11">
        <v>105.8</v>
      </c>
      <c r="BO11">
        <v>106.5</v>
      </c>
      <c r="BP11">
        <v>105.5</v>
      </c>
      <c r="BQ11">
        <v>89.6</v>
      </c>
      <c r="BR11">
        <v>93.8</v>
      </c>
      <c r="BS11">
        <v>98.4</v>
      </c>
      <c r="BT11">
        <v>99.9</v>
      </c>
      <c r="BU11">
        <v>108.8</v>
      </c>
      <c r="BV11">
        <v>94.5</v>
      </c>
      <c r="BW11">
        <v>99.7</v>
      </c>
      <c r="BX11">
        <v>103.9</v>
      </c>
      <c r="BY11">
        <v>107.4</v>
      </c>
      <c r="BZ11">
        <v>108.8</v>
      </c>
      <c r="CB11">
        <v>0.89039999999999997</v>
      </c>
      <c r="CC11">
        <v>0.81838235294117645</v>
      </c>
      <c r="CD11">
        <v>0.65149999999999997</v>
      </c>
      <c r="CE11">
        <v>0.59880514705882348</v>
      </c>
      <c r="CF11">
        <v>1.3666922486569451</v>
      </c>
      <c r="CG11" t="s">
        <v>69</v>
      </c>
      <c r="CH11" t="s">
        <v>73</v>
      </c>
    </row>
    <row r="12" spans="1:87" x14ac:dyDescent="0.35">
      <c r="A12" s="1">
        <v>1091</v>
      </c>
      <c r="B12" s="3" t="s">
        <v>91</v>
      </c>
      <c r="C12" s="3" t="s">
        <v>110</v>
      </c>
      <c r="D12" t="s">
        <v>85</v>
      </c>
      <c r="E12" s="2">
        <v>44227</v>
      </c>
      <c r="F12">
        <v>2</v>
      </c>
      <c r="G12" t="b">
        <v>1</v>
      </c>
      <c r="H12" t="b">
        <v>0</v>
      </c>
      <c r="I12" t="b">
        <v>1</v>
      </c>
      <c r="J12" t="s">
        <v>67</v>
      </c>
      <c r="K12">
        <v>12</v>
      </c>
      <c r="L12">
        <v>72</v>
      </c>
      <c r="M12">
        <v>172.5</v>
      </c>
      <c r="N12">
        <v>201.5</v>
      </c>
      <c r="O12">
        <v>208</v>
      </c>
      <c r="P12">
        <v>195</v>
      </c>
      <c r="Q12">
        <v>67.5</v>
      </c>
      <c r="R12">
        <v>317.666666666666</v>
      </c>
      <c r="S12">
        <v>1.29</v>
      </c>
      <c r="T12">
        <v>5.008</v>
      </c>
      <c r="U12">
        <v>6.9690000000000003</v>
      </c>
      <c r="V12">
        <v>5.8609999999999998</v>
      </c>
      <c r="W12">
        <v>8.5090000000000003</v>
      </c>
      <c r="X12">
        <v>0.90500000000000003</v>
      </c>
      <c r="Y12">
        <v>10.891583333333299</v>
      </c>
      <c r="Z12">
        <v>84</v>
      </c>
      <c r="AA12">
        <v>108.5</v>
      </c>
      <c r="AB12">
        <v>86</v>
      </c>
      <c r="AC12">
        <v>71.5</v>
      </c>
      <c r="AD12">
        <v>78</v>
      </c>
      <c r="AE12">
        <v>68</v>
      </c>
      <c r="AU12">
        <v>68</v>
      </c>
      <c r="AV12">
        <v>53.333333333333343</v>
      </c>
      <c r="AW12">
        <v>63</v>
      </c>
      <c r="AX12">
        <v>48.5</v>
      </c>
      <c r="AY12">
        <v>63</v>
      </c>
      <c r="AZ12">
        <v>72</v>
      </c>
      <c r="BA12">
        <v>0.95289999999999997</v>
      </c>
      <c r="BB12">
        <v>1.758</v>
      </c>
      <c r="BC12">
        <v>1.165</v>
      </c>
      <c r="BD12">
        <v>2.617</v>
      </c>
      <c r="BE12">
        <v>1.29</v>
      </c>
      <c r="BF12">
        <v>13.61</v>
      </c>
      <c r="BG12">
        <v>22.8</v>
      </c>
      <c r="BH12">
        <v>21.67</v>
      </c>
      <c r="BI12">
        <v>17.55</v>
      </c>
      <c r="BJ12">
        <v>8.2899999999999991</v>
      </c>
      <c r="BK12">
        <v>41.1</v>
      </c>
      <c r="BL12">
        <v>78.5</v>
      </c>
      <c r="BM12">
        <v>83.1</v>
      </c>
      <c r="BN12">
        <v>87.3</v>
      </c>
      <c r="BO12">
        <v>89.5</v>
      </c>
      <c r="BP12">
        <v>89.6</v>
      </c>
      <c r="BQ12">
        <v>70.900000000000006</v>
      </c>
      <c r="BR12">
        <v>75.8</v>
      </c>
      <c r="BS12">
        <v>81.8</v>
      </c>
      <c r="BT12">
        <v>83.8</v>
      </c>
      <c r="BU12">
        <v>92.4</v>
      </c>
      <c r="BV12">
        <v>76.099999999999994</v>
      </c>
      <c r="BW12">
        <v>81.2</v>
      </c>
      <c r="BX12">
        <v>86.2</v>
      </c>
      <c r="BY12">
        <v>89</v>
      </c>
      <c r="BZ12">
        <v>92.4</v>
      </c>
      <c r="CB12">
        <v>1.4930000000000001</v>
      </c>
      <c r="CC12">
        <v>1.615800865800866</v>
      </c>
      <c r="CD12">
        <v>0.53539999999999999</v>
      </c>
      <c r="CE12">
        <v>0.57943722943722942</v>
      </c>
      <c r="CF12">
        <v>2.7885692939858049</v>
      </c>
      <c r="CG12" t="s">
        <v>70</v>
      </c>
      <c r="CH12" t="s">
        <v>72</v>
      </c>
    </row>
    <row r="13" spans="1:87" x14ac:dyDescent="0.35">
      <c r="A13" s="1">
        <v>1092</v>
      </c>
      <c r="B13" s="3" t="s">
        <v>91</v>
      </c>
      <c r="C13" s="3" t="s">
        <v>110</v>
      </c>
      <c r="D13" t="s">
        <v>86</v>
      </c>
      <c r="E13" s="2">
        <v>44227</v>
      </c>
      <c r="F13">
        <v>2</v>
      </c>
      <c r="G13" t="b">
        <v>1</v>
      </c>
      <c r="H13" t="b">
        <v>0</v>
      </c>
      <c r="I13" t="b">
        <v>1</v>
      </c>
      <c r="J13" t="s">
        <v>65</v>
      </c>
      <c r="K13">
        <v>12</v>
      </c>
      <c r="L13">
        <v>59.5</v>
      </c>
      <c r="M13">
        <v>206</v>
      </c>
      <c r="N13">
        <v>303.5</v>
      </c>
      <c r="O13">
        <v>392</v>
      </c>
      <c r="P13">
        <v>401</v>
      </c>
      <c r="Q13">
        <v>91.5</v>
      </c>
      <c r="R13">
        <v>567.04166666666595</v>
      </c>
      <c r="S13">
        <v>3.29</v>
      </c>
      <c r="T13">
        <v>5.4809999999999999</v>
      </c>
      <c r="U13">
        <v>6.5640000000000001</v>
      </c>
      <c r="V13">
        <v>6.9340000000000002</v>
      </c>
      <c r="W13">
        <v>17.88</v>
      </c>
      <c r="X13">
        <v>7.8789999999999996</v>
      </c>
      <c r="Y13">
        <v>21.942499999999999</v>
      </c>
      <c r="Z13">
        <v>75</v>
      </c>
      <c r="AA13">
        <v>76</v>
      </c>
      <c r="AB13">
        <v>70.5</v>
      </c>
      <c r="AC13">
        <v>59</v>
      </c>
      <c r="AD13">
        <v>58</v>
      </c>
      <c r="AE13">
        <v>44</v>
      </c>
      <c r="AU13">
        <v>44</v>
      </c>
      <c r="AV13">
        <v>46</v>
      </c>
      <c r="AW13">
        <v>63.5</v>
      </c>
      <c r="AX13">
        <v>51.5</v>
      </c>
      <c r="AY13">
        <v>60</v>
      </c>
      <c r="AZ13">
        <v>59.5</v>
      </c>
      <c r="BA13">
        <v>0.47449999999999998</v>
      </c>
      <c r="BB13">
        <v>1.18</v>
      </c>
      <c r="BC13">
        <v>1.0549999999999999</v>
      </c>
      <c r="BD13">
        <v>2.1230000000000002</v>
      </c>
      <c r="BE13">
        <v>3.29</v>
      </c>
      <c r="BF13">
        <v>8.5370000000000008</v>
      </c>
      <c r="BG13">
        <v>16.690000000000001</v>
      </c>
      <c r="BH13">
        <v>19.329999999999998</v>
      </c>
      <c r="BI13">
        <v>15.15</v>
      </c>
      <c r="BJ13">
        <v>30.05</v>
      </c>
      <c r="BK13">
        <v>39.4</v>
      </c>
      <c r="BL13">
        <v>77.7</v>
      </c>
      <c r="BM13">
        <v>84.2</v>
      </c>
      <c r="BN13">
        <v>87.6</v>
      </c>
      <c r="BO13">
        <v>91</v>
      </c>
      <c r="BP13">
        <v>97.5</v>
      </c>
      <c r="BQ13">
        <v>69.7</v>
      </c>
      <c r="BR13">
        <v>75.099999999999994</v>
      </c>
      <c r="BS13">
        <v>84.2</v>
      </c>
      <c r="BT13">
        <v>84.5</v>
      </c>
      <c r="BU13">
        <v>98.3</v>
      </c>
      <c r="BV13">
        <v>73.2</v>
      </c>
      <c r="BW13">
        <v>80.2</v>
      </c>
      <c r="BX13">
        <v>88.5</v>
      </c>
      <c r="BY13">
        <v>89.5</v>
      </c>
      <c r="BZ13">
        <v>98.3</v>
      </c>
      <c r="CB13">
        <v>1.2902</v>
      </c>
      <c r="CC13">
        <v>1.312512716174975</v>
      </c>
      <c r="CD13">
        <v>0.63119999999999998</v>
      </c>
      <c r="CE13">
        <v>0.64211597151576805</v>
      </c>
      <c r="CF13">
        <v>2.04404309252218</v>
      </c>
      <c r="CG13" t="s">
        <v>70</v>
      </c>
      <c r="CH13" t="s">
        <v>72</v>
      </c>
    </row>
    <row r="14" spans="1:87" x14ac:dyDescent="0.35">
      <c r="A14" s="1">
        <v>1093</v>
      </c>
      <c r="B14" s="3" t="s">
        <v>91</v>
      </c>
      <c r="C14" s="3" t="s">
        <v>110</v>
      </c>
      <c r="D14" t="s">
        <v>87</v>
      </c>
      <c r="E14" s="2">
        <v>44227</v>
      </c>
      <c r="F14">
        <v>2</v>
      </c>
      <c r="G14" t="b">
        <v>1</v>
      </c>
      <c r="H14" t="b">
        <v>0</v>
      </c>
      <c r="I14" t="b">
        <v>1</v>
      </c>
      <c r="J14" t="s">
        <v>67</v>
      </c>
      <c r="K14">
        <v>12</v>
      </c>
      <c r="L14">
        <v>50</v>
      </c>
      <c r="M14">
        <v>139.5</v>
      </c>
      <c r="N14">
        <v>221</v>
      </c>
      <c r="O14">
        <v>268.5</v>
      </c>
      <c r="P14">
        <v>300.5</v>
      </c>
      <c r="Q14">
        <v>77</v>
      </c>
      <c r="R14">
        <v>417.625</v>
      </c>
      <c r="S14">
        <v>1.107</v>
      </c>
      <c r="T14">
        <v>4.8310000000000004</v>
      </c>
      <c r="U14">
        <v>2.6259999999999999</v>
      </c>
      <c r="V14">
        <v>2.31</v>
      </c>
      <c r="W14">
        <v>5.8719999999999999</v>
      </c>
      <c r="X14">
        <v>2.0979999999999999</v>
      </c>
      <c r="Y14">
        <v>7.5580833333333297</v>
      </c>
      <c r="Z14">
        <v>72</v>
      </c>
      <c r="AA14">
        <v>82</v>
      </c>
      <c r="AB14">
        <v>83</v>
      </c>
      <c r="AC14">
        <v>69.5</v>
      </c>
      <c r="AD14">
        <v>65.5</v>
      </c>
      <c r="AE14">
        <v>65</v>
      </c>
      <c r="AU14">
        <v>65</v>
      </c>
      <c r="AV14">
        <v>47</v>
      </c>
      <c r="AW14">
        <v>64</v>
      </c>
      <c r="AX14">
        <v>56.5</v>
      </c>
      <c r="AY14">
        <v>56.5</v>
      </c>
      <c r="AZ14">
        <v>50</v>
      </c>
      <c r="BA14">
        <v>0.89270000000000005</v>
      </c>
      <c r="BB14">
        <v>0.96940000000000004</v>
      </c>
      <c r="BC14">
        <v>1.2569999999999999</v>
      </c>
      <c r="BD14">
        <v>1.2490000000000001</v>
      </c>
      <c r="BE14">
        <v>1.107</v>
      </c>
      <c r="BF14">
        <v>11.06</v>
      </c>
      <c r="BG14">
        <v>11.14</v>
      </c>
      <c r="BH14">
        <v>12.91</v>
      </c>
      <c r="BI14">
        <v>9.3059999999999992</v>
      </c>
      <c r="BJ14">
        <v>9.64</v>
      </c>
      <c r="BK14">
        <v>41.3</v>
      </c>
      <c r="BL14">
        <v>78.5</v>
      </c>
      <c r="BM14">
        <v>82.9</v>
      </c>
      <c r="BN14">
        <v>87.2</v>
      </c>
      <c r="BO14">
        <v>91.3</v>
      </c>
      <c r="BP14">
        <v>92.3</v>
      </c>
      <c r="BQ14">
        <v>71.400000000000006</v>
      </c>
      <c r="BR14">
        <v>75.599999999999994</v>
      </c>
      <c r="BS14">
        <v>82.1</v>
      </c>
      <c r="BT14">
        <v>85.4</v>
      </c>
      <c r="BU14">
        <v>94.5</v>
      </c>
      <c r="BV14">
        <v>75.599999999999994</v>
      </c>
      <c r="BW14">
        <v>81</v>
      </c>
      <c r="BX14">
        <v>85.7</v>
      </c>
      <c r="BY14">
        <v>90.4</v>
      </c>
      <c r="BZ14">
        <v>94.5</v>
      </c>
      <c r="CB14">
        <v>1.1374</v>
      </c>
      <c r="CC14">
        <v>1.203597883597884</v>
      </c>
      <c r="CD14">
        <v>0.54620000000000002</v>
      </c>
      <c r="CE14">
        <v>0.57798941798941805</v>
      </c>
      <c r="CF14">
        <v>2.0823874038813619</v>
      </c>
      <c r="CG14" t="s">
        <v>70</v>
      </c>
      <c r="CH14" t="s">
        <v>73</v>
      </c>
    </row>
    <row r="15" spans="1:87" x14ac:dyDescent="0.35">
      <c r="A15" s="1">
        <v>1094</v>
      </c>
      <c r="B15" s="3" t="s">
        <v>91</v>
      </c>
      <c r="C15" s="3" t="s">
        <v>110</v>
      </c>
      <c r="E15" s="2">
        <v>44227</v>
      </c>
      <c r="F15">
        <v>2</v>
      </c>
      <c r="G15" t="b">
        <v>0</v>
      </c>
      <c r="H15" t="b">
        <v>1</v>
      </c>
      <c r="I15" t="b">
        <v>1</v>
      </c>
      <c r="K15">
        <v>12</v>
      </c>
      <c r="L15">
        <v>48</v>
      </c>
      <c r="M15">
        <v>135</v>
      </c>
      <c r="N15">
        <v>195.5</v>
      </c>
      <c r="O15">
        <v>237.5</v>
      </c>
      <c r="P15">
        <v>219</v>
      </c>
      <c r="Q15">
        <v>63.5</v>
      </c>
      <c r="R15">
        <v>334.25</v>
      </c>
      <c r="S15">
        <v>1.177</v>
      </c>
      <c r="Z15">
        <v>78</v>
      </c>
      <c r="AA15">
        <v>183</v>
      </c>
      <c r="AB15">
        <v>71.5</v>
      </c>
      <c r="AC15">
        <v>67.5</v>
      </c>
      <c r="AD15">
        <v>98.333333333333329</v>
      </c>
      <c r="AE15">
        <v>70</v>
      </c>
      <c r="AU15">
        <v>70</v>
      </c>
      <c r="AV15">
        <v>49.5</v>
      </c>
      <c r="AW15">
        <v>61.5</v>
      </c>
      <c r="AX15">
        <v>62.5</v>
      </c>
      <c r="AY15">
        <v>54</v>
      </c>
      <c r="AZ15">
        <v>48</v>
      </c>
      <c r="BA15">
        <v>3.1339999999999999</v>
      </c>
      <c r="BB15">
        <v>1.165</v>
      </c>
      <c r="BC15">
        <v>0.97</v>
      </c>
      <c r="BD15">
        <v>1.0549999999999999</v>
      </c>
      <c r="BE15">
        <v>1.177</v>
      </c>
      <c r="BF15">
        <v>33.549999999999997</v>
      </c>
      <c r="BG15">
        <v>17.12</v>
      </c>
      <c r="BH15">
        <v>28.61</v>
      </c>
      <c r="BI15">
        <v>40.26</v>
      </c>
      <c r="BJ15">
        <v>21.59</v>
      </c>
      <c r="BK15">
        <v>40.200000000000003</v>
      </c>
      <c r="BL15">
        <v>80</v>
      </c>
      <c r="BM15">
        <v>85.1</v>
      </c>
      <c r="BN15">
        <v>89.5</v>
      </c>
      <c r="BO15">
        <v>93.9</v>
      </c>
      <c r="BP15">
        <v>94.4</v>
      </c>
      <c r="BQ15">
        <v>73.5</v>
      </c>
      <c r="BR15">
        <v>78.2</v>
      </c>
      <c r="BS15">
        <v>82.3</v>
      </c>
      <c r="BT15">
        <v>87.4</v>
      </c>
      <c r="BU15">
        <v>98</v>
      </c>
      <c r="BV15">
        <v>76.7</v>
      </c>
      <c r="BW15">
        <v>82.9</v>
      </c>
      <c r="BX15">
        <v>88.4</v>
      </c>
      <c r="BY15">
        <v>93.4</v>
      </c>
      <c r="BZ15">
        <v>98</v>
      </c>
      <c r="CB15">
        <v>1.5392999999999999</v>
      </c>
      <c r="CC15">
        <v>1.570714285714286</v>
      </c>
      <c r="CD15">
        <v>0.64100000000000001</v>
      </c>
      <c r="CE15">
        <v>0.65408163265306118</v>
      </c>
      <c r="CF15">
        <v>2.4014040561622472</v>
      </c>
      <c r="CG15" t="s">
        <v>70</v>
      </c>
      <c r="CH15" t="s">
        <v>72</v>
      </c>
    </row>
    <row r="16" spans="1:87" x14ac:dyDescent="0.35">
      <c r="A16" s="1">
        <v>1095</v>
      </c>
      <c r="B16" s="3" t="s">
        <v>91</v>
      </c>
      <c r="C16" s="3" t="s">
        <v>110</v>
      </c>
      <c r="E16" s="2">
        <v>44227</v>
      </c>
      <c r="F16">
        <v>2</v>
      </c>
      <c r="G16" t="b">
        <v>0</v>
      </c>
      <c r="H16" t="b">
        <v>1</v>
      </c>
      <c r="I16" t="b">
        <v>1</v>
      </c>
      <c r="K16">
        <v>12</v>
      </c>
      <c r="L16">
        <v>43</v>
      </c>
      <c r="M16">
        <v>85.5</v>
      </c>
      <c r="N16">
        <v>445.5</v>
      </c>
      <c r="O16">
        <v>483</v>
      </c>
      <c r="P16">
        <v>517.5</v>
      </c>
      <c r="Q16">
        <v>119.5</v>
      </c>
      <c r="R16">
        <v>700.95833333333303</v>
      </c>
      <c r="S16">
        <v>4.5250000000000004</v>
      </c>
      <c r="T16">
        <v>4.0780000000000003</v>
      </c>
      <c r="U16">
        <v>8.0120000000000005</v>
      </c>
      <c r="V16">
        <v>7.0179999999999998</v>
      </c>
      <c r="W16">
        <v>10.050000000000001</v>
      </c>
      <c r="X16">
        <v>6.5350000000000001</v>
      </c>
      <c r="Y16">
        <v>15.5364166666666</v>
      </c>
      <c r="Z16">
        <v>81</v>
      </c>
      <c r="AA16">
        <v>84</v>
      </c>
      <c r="AB16">
        <v>73.333333333333329</v>
      </c>
      <c r="AC16">
        <v>77</v>
      </c>
      <c r="AD16">
        <v>68.5</v>
      </c>
      <c r="AE16">
        <v>61.5</v>
      </c>
      <c r="AU16">
        <v>61.5</v>
      </c>
      <c r="AV16">
        <v>51</v>
      </c>
      <c r="AW16">
        <v>60.5</v>
      </c>
      <c r="AX16">
        <v>55</v>
      </c>
      <c r="AY16">
        <v>58</v>
      </c>
      <c r="AZ16">
        <v>43</v>
      </c>
      <c r="BA16">
        <v>1.9330000000000001</v>
      </c>
      <c r="BB16">
        <v>2.5019999999999998</v>
      </c>
      <c r="BC16">
        <v>2.4929999999999999</v>
      </c>
      <c r="BD16">
        <v>3.1669999999999998</v>
      </c>
      <c r="BE16">
        <v>4.5250000000000004</v>
      </c>
      <c r="BF16">
        <v>23.9</v>
      </c>
      <c r="BG16">
        <v>20.58</v>
      </c>
      <c r="BH16">
        <v>21.4</v>
      </c>
      <c r="BI16">
        <v>27.74</v>
      </c>
      <c r="BJ16">
        <v>20.34</v>
      </c>
      <c r="BK16">
        <v>42.7</v>
      </c>
      <c r="BL16">
        <v>82.5</v>
      </c>
      <c r="BM16">
        <v>87.6</v>
      </c>
      <c r="BN16">
        <v>90.9</v>
      </c>
      <c r="BO16">
        <v>94.8</v>
      </c>
      <c r="BP16">
        <v>94.8</v>
      </c>
      <c r="BQ16">
        <v>76.599999999999994</v>
      </c>
      <c r="BR16">
        <v>81.599999999999994</v>
      </c>
      <c r="BS16">
        <v>85.9</v>
      </c>
      <c r="BT16">
        <v>89.2</v>
      </c>
      <c r="BU16">
        <v>98.3</v>
      </c>
      <c r="BV16">
        <v>79.400000000000006</v>
      </c>
      <c r="BW16">
        <v>85.4</v>
      </c>
      <c r="BX16">
        <v>91.7</v>
      </c>
      <c r="BY16">
        <v>95</v>
      </c>
      <c r="BZ16">
        <v>98.3</v>
      </c>
      <c r="CB16">
        <v>1.7470000000000001</v>
      </c>
      <c r="CC16">
        <v>1.7772126144455751</v>
      </c>
      <c r="CD16">
        <v>0.64119999999999999</v>
      </c>
      <c r="CE16">
        <v>0.65228891149542223</v>
      </c>
      <c r="CF16">
        <v>2.7245789145352459</v>
      </c>
      <c r="CG16" t="s">
        <v>70</v>
      </c>
      <c r="CH16" t="s">
        <v>74</v>
      </c>
      <c r="CI16" t="s">
        <v>77</v>
      </c>
    </row>
    <row r="17" spans="1:87" x14ac:dyDescent="0.35">
      <c r="A17" s="1">
        <v>1096</v>
      </c>
      <c r="B17" s="3" t="s">
        <v>91</v>
      </c>
      <c r="C17" s="3" t="s">
        <v>110</v>
      </c>
      <c r="E17" s="2">
        <v>44227</v>
      </c>
      <c r="F17">
        <v>2</v>
      </c>
      <c r="G17" t="b">
        <v>0</v>
      </c>
      <c r="H17" t="b">
        <v>1</v>
      </c>
      <c r="I17" t="b">
        <v>1</v>
      </c>
      <c r="K17">
        <v>12</v>
      </c>
      <c r="L17">
        <v>58.5</v>
      </c>
      <c r="M17">
        <v>186</v>
      </c>
      <c r="N17">
        <v>248.5</v>
      </c>
      <c r="O17">
        <v>302.5</v>
      </c>
      <c r="P17">
        <v>485.5</v>
      </c>
      <c r="Q17">
        <v>299</v>
      </c>
      <c r="R17">
        <v>691.75</v>
      </c>
      <c r="S17">
        <v>4.0149999999999997</v>
      </c>
      <c r="T17">
        <v>5.2919999999999998</v>
      </c>
      <c r="U17">
        <v>5.0789999999999997</v>
      </c>
      <c r="V17">
        <v>4.4169999999999998</v>
      </c>
      <c r="W17">
        <v>5.2329999999999997</v>
      </c>
      <c r="X17">
        <v>6.2990000000000004</v>
      </c>
      <c r="Y17">
        <v>10.6096666666666</v>
      </c>
      <c r="Z17">
        <v>70</v>
      </c>
      <c r="AA17">
        <v>204</v>
      </c>
      <c r="AB17">
        <v>300</v>
      </c>
      <c r="AC17">
        <v>78.5</v>
      </c>
      <c r="AD17">
        <v>295</v>
      </c>
      <c r="AE17">
        <v>102</v>
      </c>
      <c r="AU17">
        <v>102</v>
      </c>
      <c r="AV17">
        <v>39.5</v>
      </c>
      <c r="AW17">
        <v>55</v>
      </c>
      <c r="AX17">
        <v>76.333333333333329</v>
      </c>
      <c r="AY17">
        <v>63.333333333333343</v>
      </c>
      <c r="AZ17">
        <v>58.5</v>
      </c>
      <c r="BA17">
        <v>2.5179999999999998</v>
      </c>
      <c r="BB17">
        <v>3.536</v>
      </c>
      <c r="BC17">
        <v>3.6419999999999999</v>
      </c>
      <c r="BD17">
        <v>2.3290000000000002</v>
      </c>
      <c r="BE17">
        <v>4.0149999999999997</v>
      </c>
      <c r="BF17">
        <v>17.88</v>
      </c>
      <c r="BG17">
        <v>11.58</v>
      </c>
      <c r="BH17">
        <v>6.57</v>
      </c>
      <c r="BI17">
        <v>14.57</v>
      </c>
      <c r="BJ17">
        <v>37.17</v>
      </c>
      <c r="BK17">
        <v>45.1</v>
      </c>
      <c r="BL17">
        <v>93.2</v>
      </c>
      <c r="BM17">
        <v>95.4</v>
      </c>
      <c r="BN17">
        <v>93.1</v>
      </c>
      <c r="BO17">
        <v>99.3</v>
      </c>
      <c r="BP17">
        <v>100.6</v>
      </c>
      <c r="BQ17">
        <v>83</v>
      </c>
      <c r="BR17">
        <v>88.5</v>
      </c>
      <c r="BS17">
        <v>93.6</v>
      </c>
      <c r="BT17">
        <v>90.5</v>
      </c>
      <c r="BU17">
        <v>104.4</v>
      </c>
      <c r="BV17">
        <v>86.5</v>
      </c>
      <c r="BW17">
        <v>94.7</v>
      </c>
      <c r="BX17">
        <v>98.5</v>
      </c>
      <c r="BY17">
        <v>97.4</v>
      </c>
      <c r="BZ17">
        <v>104.4</v>
      </c>
      <c r="CB17">
        <v>1.1691</v>
      </c>
      <c r="CC17">
        <v>1.119827586206896</v>
      </c>
      <c r="CD17">
        <v>0.60140000000000005</v>
      </c>
      <c r="CE17">
        <v>0.57605363984674329</v>
      </c>
      <c r="CF17">
        <v>1.9439640838044561</v>
      </c>
      <c r="CG17" t="s">
        <v>70</v>
      </c>
      <c r="CH17" t="s">
        <v>72</v>
      </c>
    </row>
    <row r="18" spans="1:87" x14ac:dyDescent="0.35">
      <c r="A18" s="1">
        <v>1100</v>
      </c>
      <c r="B18" s="3" t="s">
        <v>91</v>
      </c>
      <c r="C18" s="3" t="s">
        <v>110</v>
      </c>
      <c r="E18" s="2">
        <v>44228</v>
      </c>
      <c r="F18">
        <v>3</v>
      </c>
      <c r="G18" t="b">
        <v>0</v>
      </c>
      <c r="H18" t="b">
        <v>0</v>
      </c>
      <c r="I18" t="b">
        <v>0</v>
      </c>
      <c r="Z18">
        <v>58</v>
      </c>
      <c r="AA18">
        <v>62.5</v>
      </c>
      <c r="AB18">
        <v>78.5</v>
      </c>
      <c r="AV18">
        <v>61.333333333333343</v>
      </c>
      <c r="AW18">
        <v>58</v>
      </c>
      <c r="BK18">
        <v>41.2</v>
      </c>
      <c r="BL18">
        <v>92.4</v>
      </c>
      <c r="BM18">
        <v>95.9</v>
      </c>
      <c r="BQ18">
        <v>85</v>
      </c>
      <c r="BR18">
        <v>89.4</v>
      </c>
      <c r="BV18">
        <v>89.7</v>
      </c>
      <c r="BW18">
        <v>94.2</v>
      </c>
      <c r="CI18" t="s">
        <v>78</v>
      </c>
    </row>
    <row r="19" spans="1:87" x14ac:dyDescent="0.35">
      <c r="A19" s="1">
        <v>1101</v>
      </c>
      <c r="B19" s="3" t="s">
        <v>91</v>
      </c>
      <c r="C19" s="3" t="s">
        <v>110</v>
      </c>
      <c r="D19" t="s">
        <v>88</v>
      </c>
      <c r="E19" s="2">
        <v>44228</v>
      </c>
      <c r="F19">
        <v>3</v>
      </c>
      <c r="G19" t="b">
        <v>1</v>
      </c>
      <c r="H19" t="b">
        <v>0</v>
      </c>
      <c r="I19" t="b">
        <v>1</v>
      </c>
      <c r="J19" t="s">
        <v>66</v>
      </c>
      <c r="K19">
        <v>12</v>
      </c>
      <c r="L19">
        <v>64.5</v>
      </c>
      <c r="M19">
        <v>216.5</v>
      </c>
      <c r="N19">
        <v>519.5</v>
      </c>
      <c r="O19">
        <v>582</v>
      </c>
      <c r="P19">
        <v>587</v>
      </c>
      <c r="Q19">
        <v>309</v>
      </c>
      <c r="R19">
        <v>916.79166666666595</v>
      </c>
      <c r="S19">
        <v>0.98180000000000001</v>
      </c>
      <c r="T19">
        <v>0.87509999999999999</v>
      </c>
      <c r="U19">
        <v>1.496</v>
      </c>
      <c r="V19">
        <v>0.79830000000000001</v>
      </c>
      <c r="W19">
        <v>1.1499999999999999</v>
      </c>
      <c r="X19">
        <v>1.919</v>
      </c>
      <c r="Y19">
        <v>2.5651000000000002</v>
      </c>
      <c r="Z19">
        <v>73</v>
      </c>
      <c r="AA19">
        <v>459.5</v>
      </c>
      <c r="AB19">
        <v>342.66666666666669</v>
      </c>
      <c r="AC19">
        <v>352</v>
      </c>
      <c r="AD19">
        <v>505.5</v>
      </c>
      <c r="AU19">
        <v>505.5</v>
      </c>
      <c r="AV19">
        <v>40.75</v>
      </c>
      <c r="AW19">
        <v>43</v>
      </c>
      <c r="AX19">
        <v>44.5</v>
      </c>
      <c r="AY19">
        <v>66.5</v>
      </c>
      <c r="AZ19">
        <v>64.5</v>
      </c>
      <c r="BA19">
        <v>2.2879999999999998</v>
      </c>
      <c r="BB19">
        <v>1.5840000000000001</v>
      </c>
      <c r="BC19">
        <v>1.982</v>
      </c>
      <c r="BD19">
        <v>1.2749999999999999</v>
      </c>
      <c r="BE19">
        <v>0.98180000000000001</v>
      </c>
      <c r="BF19">
        <v>3.1219999999999999</v>
      </c>
      <c r="BG19">
        <v>4.12</v>
      </c>
      <c r="BH19">
        <v>3.5129999999999999</v>
      </c>
      <c r="BI19">
        <v>0.59750000000000003</v>
      </c>
      <c r="BJ19">
        <v>13.49</v>
      </c>
      <c r="BK19">
        <v>41</v>
      </c>
      <c r="BL19">
        <v>96</v>
      </c>
      <c r="BM19">
        <v>102.2</v>
      </c>
      <c r="BN19">
        <v>107.8</v>
      </c>
      <c r="BO19">
        <v>109.7</v>
      </c>
      <c r="BQ19">
        <v>88.2</v>
      </c>
      <c r="BR19">
        <v>92.4</v>
      </c>
      <c r="BS19">
        <v>100.7</v>
      </c>
      <c r="BT19">
        <v>102</v>
      </c>
      <c r="BU19">
        <v>110.5</v>
      </c>
      <c r="BV19">
        <v>93.1</v>
      </c>
      <c r="BW19">
        <v>98.7</v>
      </c>
      <c r="BX19">
        <v>108</v>
      </c>
      <c r="BY19">
        <v>109.5</v>
      </c>
      <c r="BZ19">
        <v>110.5</v>
      </c>
      <c r="CB19">
        <v>0.92620000000000002</v>
      </c>
      <c r="CC19">
        <v>0.83819004524886886</v>
      </c>
      <c r="CD19">
        <v>0.62160000000000004</v>
      </c>
      <c r="CE19">
        <v>0.5625339366515838</v>
      </c>
      <c r="CF19">
        <v>1.49002574002574</v>
      </c>
      <c r="CG19" t="s">
        <v>68</v>
      </c>
      <c r="CH19" t="s">
        <v>75</v>
      </c>
    </row>
    <row r="20" spans="1:87" x14ac:dyDescent="0.35">
      <c r="A20" s="1">
        <v>1102</v>
      </c>
      <c r="B20" s="3" t="s">
        <v>91</v>
      </c>
      <c r="C20" s="3" t="s">
        <v>110</v>
      </c>
      <c r="D20" t="s">
        <v>89</v>
      </c>
      <c r="E20" s="2">
        <v>44228</v>
      </c>
      <c r="F20">
        <v>3</v>
      </c>
      <c r="G20" t="b">
        <v>1</v>
      </c>
      <c r="H20" t="b">
        <v>0</v>
      </c>
      <c r="I20" t="b">
        <v>1</v>
      </c>
      <c r="J20" t="s">
        <v>65</v>
      </c>
      <c r="K20">
        <v>12</v>
      </c>
      <c r="L20">
        <v>48.5</v>
      </c>
      <c r="M20">
        <v>216.5</v>
      </c>
      <c r="N20">
        <v>477.5</v>
      </c>
      <c r="O20">
        <v>343.5</v>
      </c>
      <c r="P20">
        <v>538.5</v>
      </c>
      <c r="Q20">
        <v>276</v>
      </c>
      <c r="R20">
        <v>776.08333333333303</v>
      </c>
      <c r="S20">
        <v>2.7770000000000001</v>
      </c>
      <c r="T20">
        <v>3.512</v>
      </c>
      <c r="U20">
        <v>3.952</v>
      </c>
      <c r="V20">
        <v>3.0049999999999999</v>
      </c>
      <c r="W20">
        <v>2.919</v>
      </c>
      <c r="X20">
        <v>3.2349999999999999</v>
      </c>
      <c r="Y20">
        <v>6.2838333333333303</v>
      </c>
      <c r="Z20">
        <v>77</v>
      </c>
      <c r="AA20">
        <v>299.5</v>
      </c>
      <c r="AB20">
        <v>227.5</v>
      </c>
      <c r="AC20">
        <v>308</v>
      </c>
      <c r="AD20">
        <v>338.5</v>
      </c>
      <c r="AU20">
        <v>338.5</v>
      </c>
      <c r="AV20">
        <v>39.333333333333343</v>
      </c>
      <c r="AW20">
        <v>41</v>
      </c>
      <c r="AX20">
        <v>43.333333333333343</v>
      </c>
      <c r="AY20">
        <v>47</v>
      </c>
      <c r="AZ20">
        <v>48.5</v>
      </c>
      <c r="BA20">
        <v>2.4359999999999999</v>
      </c>
      <c r="BB20">
        <v>2.633</v>
      </c>
      <c r="BC20">
        <v>2.8140000000000001</v>
      </c>
      <c r="BD20">
        <v>3.1589999999999998</v>
      </c>
      <c r="BE20">
        <v>2.7770000000000001</v>
      </c>
      <c r="BF20">
        <v>8.5739999999999998</v>
      </c>
      <c r="BG20">
        <v>5.4329999999999998</v>
      </c>
      <c r="BH20">
        <v>9.1509999999999998</v>
      </c>
      <c r="BI20">
        <v>6.9089999999999998</v>
      </c>
      <c r="BJ20">
        <v>27.69</v>
      </c>
      <c r="BK20">
        <v>48</v>
      </c>
      <c r="BL20">
        <v>104.2</v>
      </c>
      <c r="BM20">
        <v>109.6</v>
      </c>
      <c r="BN20">
        <v>116.6</v>
      </c>
      <c r="BO20">
        <v>112.9</v>
      </c>
      <c r="BQ20">
        <v>95</v>
      </c>
      <c r="BR20">
        <v>99</v>
      </c>
      <c r="BS20">
        <v>107.9</v>
      </c>
      <c r="BT20">
        <v>111.9</v>
      </c>
      <c r="BU20">
        <v>121.3</v>
      </c>
      <c r="BV20">
        <v>98.2</v>
      </c>
      <c r="BW20">
        <v>105.5</v>
      </c>
      <c r="BX20">
        <v>114.3</v>
      </c>
      <c r="BY20">
        <v>117.6</v>
      </c>
      <c r="BZ20">
        <v>121.3</v>
      </c>
      <c r="CB20">
        <v>1.7053</v>
      </c>
      <c r="CC20">
        <v>1.405853256389118</v>
      </c>
      <c r="CD20">
        <v>0.878</v>
      </c>
      <c r="CE20">
        <v>0.72382522671063476</v>
      </c>
      <c r="CF20">
        <v>1.942255125284738</v>
      </c>
      <c r="CG20" t="s">
        <v>68</v>
      </c>
      <c r="CH20" t="s">
        <v>74</v>
      </c>
    </row>
    <row r="21" spans="1:87" x14ac:dyDescent="0.35">
      <c r="A21">
        <v>1727</v>
      </c>
      <c r="B21" t="s">
        <v>91</v>
      </c>
      <c r="C21" t="s">
        <v>111</v>
      </c>
      <c r="D21" t="s">
        <v>114</v>
      </c>
      <c r="G21" t="b">
        <v>0</v>
      </c>
      <c r="H21" t="b">
        <v>1</v>
      </c>
      <c r="I21" t="b">
        <v>1</v>
      </c>
      <c r="K21">
        <v>31</v>
      </c>
      <c r="L21">
        <v>105</v>
      </c>
      <c r="M21">
        <v>135</v>
      </c>
      <c r="N21">
        <v>218</v>
      </c>
      <c r="O21">
        <v>298.5</v>
      </c>
      <c r="P21">
        <v>433.5</v>
      </c>
      <c r="Q21">
        <v>289</v>
      </c>
      <c r="R21">
        <v>636.70833333333303</v>
      </c>
      <c r="AF21">
        <v>185</v>
      </c>
      <c r="AG21">
        <v>129</v>
      </c>
      <c r="AH21">
        <v>122</v>
      </c>
      <c r="AI21">
        <v>262</v>
      </c>
      <c r="AJ21">
        <v>278.5</v>
      </c>
      <c r="AK21">
        <v>229</v>
      </c>
      <c r="AL21">
        <v>222</v>
      </c>
      <c r="AM21">
        <v>198.5</v>
      </c>
      <c r="AN21">
        <v>180</v>
      </c>
      <c r="AO21">
        <v>182</v>
      </c>
      <c r="AP21">
        <v>221</v>
      </c>
      <c r="AQ21">
        <v>315</v>
      </c>
      <c r="AU21">
        <v>315</v>
      </c>
    </row>
    <row r="22" spans="1:87" x14ac:dyDescent="0.35">
      <c r="A22">
        <v>1728</v>
      </c>
      <c r="B22" t="s">
        <v>91</v>
      </c>
      <c r="C22" t="s">
        <v>111</v>
      </c>
      <c r="D22" t="s">
        <v>116</v>
      </c>
      <c r="G22" t="b">
        <v>0</v>
      </c>
      <c r="H22" t="b">
        <v>1</v>
      </c>
      <c r="I22" t="b">
        <v>1</v>
      </c>
      <c r="K22">
        <v>31</v>
      </c>
      <c r="L22">
        <v>120.5</v>
      </c>
      <c r="M22">
        <v>221</v>
      </c>
      <c r="N22">
        <v>306.5</v>
      </c>
      <c r="O22">
        <v>394.5</v>
      </c>
      <c r="P22">
        <v>452</v>
      </c>
      <c r="Q22">
        <v>322</v>
      </c>
      <c r="R22">
        <v>729.45833333333303</v>
      </c>
      <c r="AF22">
        <v>76</v>
      </c>
      <c r="AG22">
        <v>212</v>
      </c>
      <c r="AH22">
        <v>224</v>
      </c>
      <c r="AI22">
        <v>223</v>
      </c>
      <c r="AJ22">
        <v>241</v>
      </c>
      <c r="AK22">
        <v>241</v>
      </c>
      <c r="AL22">
        <v>215</v>
      </c>
      <c r="AM22">
        <v>294</v>
      </c>
      <c r="AN22">
        <v>278.5</v>
      </c>
      <c r="AO22">
        <v>229.5</v>
      </c>
      <c r="AP22">
        <v>276</v>
      </c>
      <c r="AQ22">
        <v>353</v>
      </c>
      <c r="AU22">
        <v>353</v>
      </c>
    </row>
    <row r="23" spans="1:87" x14ac:dyDescent="0.35">
      <c r="A23">
        <v>1731</v>
      </c>
      <c r="B23" t="s">
        <v>89</v>
      </c>
      <c r="C23" t="s">
        <v>111</v>
      </c>
      <c r="D23" t="s">
        <v>117</v>
      </c>
      <c r="G23" t="b">
        <v>0</v>
      </c>
      <c r="H23" t="b">
        <v>1</v>
      </c>
      <c r="I23" t="b">
        <v>1</v>
      </c>
      <c r="K23">
        <v>34</v>
      </c>
      <c r="L23">
        <v>67</v>
      </c>
      <c r="M23">
        <v>143.5</v>
      </c>
      <c r="N23">
        <v>316</v>
      </c>
      <c r="O23">
        <v>296.5</v>
      </c>
      <c r="P23">
        <v>376.3</v>
      </c>
      <c r="Q23">
        <v>447.5</v>
      </c>
      <c r="R23">
        <v>686.97500000000002</v>
      </c>
      <c r="AF23">
        <v>94</v>
      </c>
      <c r="AG23">
        <v>78</v>
      </c>
      <c r="AH23">
        <v>124</v>
      </c>
      <c r="AI23">
        <v>102</v>
      </c>
      <c r="AJ23">
        <v>88</v>
      </c>
      <c r="AK23">
        <v>80</v>
      </c>
      <c r="AL23">
        <v>74</v>
      </c>
      <c r="AM23">
        <v>76</v>
      </c>
      <c r="AN23">
        <v>82</v>
      </c>
      <c r="AO23">
        <v>78</v>
      </c>
      <c r="AP23">
        <v>113</v>
      </c>
      <c r="AQ23">
        <v>97.5</v>
      </c>
      <c r="AR23">
        <v>67</v>
      </c>
      <c r="AS23">
        <v>127</v>
      </c>
      <c r="AT23">
        <v>87.5</v>
      </c>
      <c r="AU23">
        <v>87.5</v>
      </c>
    </row>
    <row r="24" spans="1:87" x14ac:dyDescent="0.35">
      <c r="A24">
        <v>1732</v>
      </c>
      <c r="B24" t="s">
        <v>91</v>
      </c>
      <c r="C24" t="s">
        <v>111</v>
      </c>
      <c r="D24" t="s">
        <v>120</v>
      </c>
      <c r="G24" t="b">
        <v>0</v>
      </c>
      <c r="H24" t="b">
        <v>1</v>
      </c>
      <c r="I24" t="b">
        <v>1</v>
      </c>
      <c r="K24">
        <v>32</v>
      </c>
      <c r="L24">
        <v>96.5</v>
      </c>
      <c r="M24">
        <v>147</v>
      </c>
      <c r="N24">
        <v>236.5</v>
      </c>
      <c r="O24">
        <v>269</v>
      </c>
      <c r="P24">
        <v>399.5</v>
      </c>
      <c r="Q24">
        <v>339.5</v>
      </c>
      <c r="R24">
        <v>631</v>
      </c>
      <c r="AJ24">
        <v>75.5</v>
      </c>
      <c r="AK24">
        <v>68</v>
      </c>
      <c r="AL24">
        <v>90</v>
      </c>
      <c r="AM24">
        <v>64</v>
      </c>
      <c r="AN24">
        <v>79</v>
      </c>
      <c r="AO24">
        <v>88</v>
      </c>
      <c r="AP24">
        <v>96</v>
      </c>
      <c r="AQ24">
        <v>210</v>
      </c>
      <c r="AU24">
        <v>210</v>
      </c>
    </row>
    <row r="25" spans="1:87" x14ac:dyDescent="0.35">
      <c r="A25">
        <v>1735</v>
      </c>
      <c r="B25" t="s">
        <v>91</v>
      </c>
      <c r="C25" t="s">
        <v>111</v>
      </c>
      <c r="D25" t="s">
        <v>121</v>
      </c>
      <c r="G25" t="b">
        <v>0</v>
      </c>
      <c r="H25" t="b">
        <v>1</v>
      </c>
      <c r="I25" t="b">
        <v>1</v>
      </c>
      <c r="K25">
        <v>33</v>
      </c>
      <c r="L25">
        <v>73</v>
      </c>
      <c r="M25">
        <v>137.5</v>
      </c>
      <c r="N25">
        <v>301.5</v>
      </c>
      <c r="O25">
        <v>357</v>
      </c>
      <c r="P25">
        <v>371</v>
      </c>
      <c r="Q25">
        <v>250</v>
      </c>
      <c r="R25">
        <v>601.5</v>
      </c>
      <c r="AF25">
        <v>69</v>
      </c>
      <c r="AG25">
        <v>67</v>
      </c>
      <c r="AH25">
        <v>76</v>
      </c>
      <c r="AI25">
        <v>72</v>
      </c>
      <c r="AJ25">
        <v>96</v>
      </c>
      <c r="AK25">
        <v>63</v>
      </c>
      <c r="AL25">
        <v>84</v>
      </c>
      <c r="AM25">
        <v>83</v>
      </c>
      <c r="AN25">
        <v>86</v>
      </c>
      <c r="AO25">
        <v>81</v>
      </c>
      <c r="AP25">
        <v>107</v>
      </c>
      <c r="AQ25">
        <v>99.5</v>
      </c>
      <c r="AR25">
        <v>176</v>
      </c>
      <c r="AS25">
        <v>224.5</v>
      </c>
      <c r="AU25">
        <v>224.5</v>
      </c>
    </row>
    <row r="26" spans="1:87" x14ac:dyDescent="0.35">
      <c r="A26">
        <v>1741</v>
      </c>
      <c r="B26" t="s">
        <v>91</v>
      </c>
      <c r="C26" t="s">
        <v>111</v>
      </c>
      <c r="D26" t="s">
        <v>122</v>
      </c>
      <c r="G26" t="b">
        <v>0</v>
      </c>
      <c r="H26" t="b">
        <v>1</v>
      </c>
      <c r="I26" t="b">
        <v>1</v>
      </c>
      <c r="K26">
        <v>32</v>
      </c>
      <c r="L26">
        <v>63.5</v>
      </c>
      <c r="M26">
        <v>244.5</v>
      </c>
      <c r="N26">
        <v>345</v>
      </c>
      <c r="O26">
        <v>357.5</v>
      </c>
      <c r="P26">
        <v>484.5</v>
      </c>
      <c r="Q26">
        <v>296</v>
      </c>
      <c r="R26">
        <v>734.08333333333303</v>
      </c>
      <c r="AF26">
        <v>64</v>
      </c>
      <c r="AG26">
        <v>69</v>
      </c>
      <c r="AH26">
        <v>79.5</v>
      </c>
      <c r="AI26">
        <v>68.5</v>
      </c>
      <c r="AJ26">
        <v>84.5</v>
      </c>
      <c r="AK26">
        <v>78</v>
      </c>
      <c r="AL26">
        <v>88</v>
      </c>
      <c r="AM26">
        <v>94</v>
      </c>
      <c r="AN26">
        <v>142</v>
      </c>
      <c r="AO26">
        <v>155</v>
      </c>
      <c r="AP26">
        <v>243</v>
      </c>
      <c r="AU26">
        <v>243</v>
      </c>
    </row>
    <row r="27" spans="1:87" x14ac:dyDescent="0.35">
      <c r="A27">
        <v>1746</v>
      </c>
      <c r="B27" t="s">
        <v>89</v>
      </c>
      <c r="C27" t="s">
        <v>111</v>
      </c>
      <c r="D27" t="s">
        <v>118</v>
      </c>
      <c r="G27" t="b">
        <v>0</v>
      </c>
      <c r="H27" t="b">
        <v>1</v>
      </c>
      <c r="I27" t="b">
        <v>1</v>
      </c>
      <c r="K27">
        <v>34</v>
      </c>
      <c r="L27">
        <v>81</v>
      </c>
      <c r="M27">
        <v>135</v>
      </c>
      <c r="N27">
        <v>194.5</v>
      </c>
      <c r="O27">
        <v>246</v>
      </c>
      <c r="P27">
        <v>296</v>
      </c>
      <c r="Q27">
        <v>261.5</v>
      </c>
      <c r="R27">
        <v>496.416666666666</v>
      </c>
      <c r="AF27">
        <v>69</v>
      </c>
      <c r="AG27">
        <v>75</v>
      </c>
      <c r="AH27">
        <v>97.5</v>
      </c>
      <c r="AI27">
        <v>80</v>
      </c>
      <c r="AJ27">
        <v>81</v>
      </c>
      <c r="AK27">
        <v>92</v>
      </c>
      <c r="AL27">
        <v>81</v>
      </c>
      <c r="AM27">
        <v>60</v>
      </c>
      <c r="AN27">
        <v>73</v>
      </c>
      <c r="AO27">
        <v>107</v>
      </c>
      <c r="AP27">
        <v>84</v>
      </c>
      <c r="AQ27">
        <v>114</v>
      </c>
      <c r="AR27">
        <v>193</v>
      </c>
      <c r="AS27">
        <v>105</v>
      </c>
      <c r="AT27">
        <v>116</v>
      </c>
      <c r="AU27">
        <v>116</v>
      </c>
    </row>
    <row r="28" spans="1:87" x14ac:dyDescent="0.35">
      <c r="A28">
        <v>1748</v>
      </c>
      <c r="B28" t="s">
        <v>89</v>
      </c>
      <c r="C28" t="s">
        <v>111</v>
      </c>
      <c r="D28" t="s">
        <v>123</v>
      </c>
      <c r="G28" t="b">
        <v>0</v>
      </c>
      <c r="H28" t="b">
        <v>1</v>
      </c>
      <c r="I28" t="b">
        <v>1</v>
      </c>
      <c r="K28">
        <v>33</v>
      </c>
      <c r="L28">
        <v>66.5</v>
      </c>
      <c r="M28">
        <v>210.5</v>
      </c>
      <c r="N28">
        <v>219</v>
      </c>
      <c r="O28">
        <v>465</v>
      </c>
      <c r="P28">
        <v>387.5</v>
      </c>
      <c r="Q28">
        <v>209.5</v>
      </c>
      <c r="R28">
        <v>627.5</v>
      </c>
      <c r="AF28">
        <v>88</v>
      </c>
      <c r="AG28">
        <v>73</v>
      </c>
      <c r="AH28">
        <v>100</v>
      </c>
      <c r="AI28">
        <v>82</v>
      </c>
      <c r="AJ28">
        <v>92</v>
      </c>
      <c r="AK28">
        <v>72</v>
      </c>
      <c r="AL28">
        <v>83</v>
      </c>
      <c r="AM28">
        <v>72</v>
      </c>
      <c r="AN28">
        <v>59</v>
      </c>
      <c r="AO28">
        <v>81</v>
      </c>
      <c r="AP28">
        <v>74</v>
      </c>
      <c r="AQ28">
        <v>149</v>
      </c>
      <c r="AR28">
        <v>218</v>
      </c>
      <c r="AS28">
        <v>246.5</v>
      </c>
      <c r="AU28">
        <v>246.5</v>
      </c>
    </row>
    <row r="29" spans="1:87" x14ac:dyDescent="0.35">
      <c r="A29">
        <v>1742</v>
      </c>
      <c r="B29" t="s">
        <v>89</v>
      </c>
      <c r="C29" t="s">
        <v>111</v>
      </c>
      <c r="D29" t="s">
        <v>124</v>
      </c>
      <c r="G29" t="b">
        <v>0</v>
      </c>
      <c r="H29" t="b">
        <v>1</v>
      </c>
      <c r="I29" t="b">
        <v>1</v>
      </c>
      <c r="K29">
        <v>36</v>
      </c>
      <c r="L29">
        <v>77</v>
      </c>
      <c r="M29">
        <v>113</v>
      </c>
      <c r="N29">
        <v>159.5</v>
      </c>
      <c r="O29">
        <v>235</v>
      </c>
      <c r="P29">
        <v>289.5</v>
      </c>
      <c r="Q29">
        <v>163.5</v>
      </c>
      <c r="R29">
        <v>429.041666666666</v>
      </c>
      <c r="AF29">
        <v>66</v>
      </c>
      <c r="AG29">
        <v>102</v>
      </c>
      <c r="AH29">
        <v>89</v>
      </c>
      <c r="AI29">
        <v>88.5</v>
      </c>
      <c r="AJ29">
        <v>82</v>
      </c>
      <c r="AK29">
        <v>83</v>
      </c>
      <c r="AL29">
        <v>61</v>
      </c>
      <c r="AM29">
        <v>89</v>
      </c>
      <c r="AN29">
        <v>86</v>
      </c>
      <c r="AO29">
        <v>71</v>
      </c>
      <c r="AP29">
        <v>91</v>
      </c>
      <c r="AU29">
        <v>91</v>
      </c>
    </row>
    <row r="30" spans="1:87" x14ac:dyDescent="0.35">
      <c r="A30">
        <v>1743</v>
      </c>
      <c r="B30" t="s">
        <v>89</v>
      </c>
      <c r="C30" t="s">
        <v>111</v>
      </c>
      <c r="D30" t="s">
        <v>119</v>
      </c>
      <c r="G30" t="b">
        <v>0</v>
      </c>
      <c r="H30" t="b">
        <v>1</v>
      </c>
      <c r="I30" t="b">
        <v>1</v>
      </c>
      <c r="K30">
        <v>35</v>
      </c>
      <c r="L30">
        <f>AVERAGE(82,69)</f>
        <v>75.5</v>
      </c>
      <c r="M30">
        <f>AVERAGE(143,162)</f>
        <v>152.5</v>
      </c>
      <c r="N30">
        <f>AVERAGE(199,208)</f>
        <v>203.5</v>
      </c>
      <c r="O30">
        <f>AVERAGE(297,299)</f>
        <v>298</v>
      </c>
      <c r="P30">
        <f>AVERAGE(438,460)</f>
        <v>449</v>
      </c>
      <c r="Q30">
        <f>AVERAGE(189,188)</f>
        <v>188.5</v>
      </c>
      <c r="R30">
        <v>595.95833333333303</v>
      </c>
      <c r="AJ30">
        <v>107</v>
      </c>
      <c r="AK30">
        <v>90</v>
      </c>
      <c r="AL30">
        <v>96.5</v>
      </c>
      <c r="AM30">
        <v>86</v>
      </c>
      <c r="AN30">
        <v>76</v>
      </c>
      <c r="AO30">
        <v>111</v>
      </c>
      <c r="AP30">
        <v>84</v>
      </c>
      <c r="AU30">
        <v>84</v>
      </c>
    </row>
    <row r="31" spans="1:87" ht="15.5" x14ac:dyDescent="0.35">
      <c r="A31">
        <v>1754</v>
      </c>
      <c r="B31" t="s">
        <v>89</v>
      </c>
      <c r="C31" t="s">
        <v>111</v>
      </c>
      <c r="D31" t="s">
        <v>115</v>
      </c>
      <c r="G31" t="b">
        <v>0</v>
      </c>
      <c r="H31" t="b">
        <v>1</v>
      </c>
      <c r="I31" t="b">
        <v>1</v>
      </c>
      <c r="K31">
        <v>35</v>
      </c>
      <c r="L31">
        <f>AVERAGE(65,79)</f>
        <v>72</v>
      </c>
      <c r="M31">
        <f>AVERAGE(167,165)</f>
        <v>166</v>
      </c>
      <c r="N31">
        <f>AVERAGE(201,198)</f>
        <v>199.5</v>
      </c>
      <c r="O31">
        <f>AVERAGE(273,304)</f>
        <v>288.5</v>
      </c>
      <c r="P31">
        <f>AVERAGE(317,337)</f>
        <v>327</v>
      </c>
      <c r="Q31">
        <f>AVERAGE(232)</f>
        <v>232</v>
      </c>
      <c r="R31">
        <v>524.33333333333303</v>
      </c>
      <c r="AF31" s="4">
        <v>77</v>
      </c>
      <c r="AG31" s="4">
        <f>(95+98)/2</f>
        <v>96.5</v>
      </c>
      <c r="AH31" s="4">
        <f>(114+117)/2</f>
        <v>115.5</v>
      </c>
      <c r="AI31" s="4">
        <f>(107+110)/2</f>
        <v>108.5</v>
      </c>
      <c r="AJ31" s="4">
        <f>(99+107)/2</f>
        <v>103</v>
      </c>
      <c r="AK31" s="4">
        <f>(108+111)/2</f>
        <v>109.5</v>
      </c>
      <c r="AL31" s="4">
        <v>87</v>
      </c>
      <c r="AM31" s="4">
        <v>87</v>
      </c>
      <c r="AN31" s="4">
        <v>93</v>
      </c>
      <c r="AO31" s="4">
        <v>106</v>
      </c>
      <c r="AU31">
        <v>106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E79C1-C321-4468-8C1F-78B0848FD3CC}">
  <dimension ref="A1:CH3"/>
  <sheetViews>
    <sheetView workbookViewId="0">
      <selection activeCell="B58" sqref="B58"/>
    </sheetView>
  </sheetViews>
  <sheetFormatPr defaultRowHeight="14.5" x14ac:dyDescent="0.35"/>
  <sheetData>
    <row r="1" spans="1:86" x14ac:dyDescent="0.35">
      <c r="A1" s="1" t="s">
        <v>64</v>
      </c>
      <c r="B1" s="3" t="s">
        <v>90</v>
      </c>
      <c r="C1" s="3" t="s">
        <v>92</v>
      </c>
      <c r="D1" t="s">
        <v>79</v>
      </c>
      <c r="E1" s="1" t="s">
        <v>0</v>
      </c>
      <c r="F1" s="1" t="s">
        <v>1</v>
      </c>
      <c r="G1" s="1" t="s">
        <v>112</v>
      </c>
      <c r="H1" s="1" t="s">
        <v>93</v>
      </c>
      <c r="I1" s="1" t="s">
        <v>2</v>
      </c>
      <c r="J1" s="1" t="s">
        <v>3</v>
      </c>
      <c r="K1" s="1" t="s">
        <v>94</v>
      </c>
      <c r="L1" s="1" t="s">
        <v>4</v>
      </c>
      <c r="M1" s="1" t="s">
        <v>5</v>
      </c>
      <c r="N1" s="1" t="s">
        <v>6</v>
      </c>
      <c r="O1" s="1" t="s">
        <v>7</v>
      </c>
      <c r="P1" s="1" t="s">
        <v>8</v>
      </c>
      <c r="Q1" s="1" t="s">
        <v>9</v>
      </c>
      <c r="R1" s="1" t="s">
        <v>10</v>
      </c>
      <c r="S1" s="1" t="s">
        <v>11</v>
      </c>
      <c r="T1" s="1" t="s">
        <v>12</v>
      </c>
      <c r="U1" s="1" t="s">
        <v>13</v>
      </c>
      <c r="V1" s="1" t="s">
        <v>14</v>
      </c>
      <c r="W1" s="1" t="s">
        <v>15</v>
      </c>
      <c r="X1" s="1" t="s">
        <v>16</v>
      </c>
      <c r="Y1" s="1" t="s">
        <v>17</v>
      </c>
      <c r="Z1" s="1" t="s">
        <v>18</v>
      </c>
      <c r="AA1" s="1" t="s">
        <v>19</v>
      </c>
      <c r="AB1" s="1" t="s">
        <v>20</v>
      </c>
      <c r="AC1" s="1" t="s">
        <v>21</v>
      </c>
      <c r="AD1" s="1" t="s">
        <v>22</v>
      </c>
      <c r="AE1" s="1" t="s">
        <v>23</v>
      </c>
      <c r="AF1" s="1" t="s">
        <v>95</v>
      </c>
      <c r="AG1" s="1" t="s">
        <v>96</v>
      </c>
      <c r="AH1" s="1" t="s">
        <v>97</v>
      </c>
      <c r="AI1" s="1" t="s">
        <v>98</v>
      </c>
      <c r="AJ1" s="1" t="s">
        <v>99</v>
      </c>
      <c r="AK1" s="1" t="s">
        <v>100</v>
      </c>
      <c r="AL1" s="1" t="s">
        <v>101</v>
      </c>
      <c r="AM1" s="1" t="s">
        <v>102</v>
      </c>
      <c r="AN1" s="1" t="s">
        <v>103</v>
      </c>
      <c r="AO1" s="1" t="s">
        <v>104</v>
      </c>
      <c r="AP1" s="1" t="s">
        <v>105</v>
      </c>
      <c r="AQ1" s="1" t="s">
        <v>106</v>
      </c>
      <c r="AR1" s="1" t="s">
        <v>107</v>
      </c>
      <c r="AS1" s="1" t="s">
        <v>108</v>
      </c>
      <c r="AT1" s="1" t="s">
        <v>109</v>
      </c>
      <c r="AU1" s="1" t="s">
        <v>24</v>
      </c>
      <c r="AV1" s="1" t="s">
        <v>25</v>
      </c>
      <c r="AW1" s="1" t="s">
        <v>26</v>
      </c>
      <c r="AX1" s="1" t="s">
        <v>27</v>
      </c>
      <c r="AY1" s="1" t="s">
        <v>28</v>
      </c>
      <c r="AZ1" s="1" t="s">
        <v>29</v>
      </c>
      <c r="BA1" s="1" t="s">
        <v>30</v>
      </c>
      <c r="BB1" s="1" t="s">
        <v>31</v>
      </c>
      <c r="BC1" s="1" t="s">
        <v>32</v>
      </c>
      <c r="BD1" s="1" t="s">
        <v>33</v>
      </c>
      <c r="BE1" s="1" t="s">
        <v>34</v>
      </c>
      <c r="BF1" s="1" t="s">
        <v>35</v>
      </c>
      <c r="BG1" s="1" t="s">
        <v>36</v>
      </c>
      <c r="BH1" s="1" t="s">
        <v>37</v>
      </c>
      <c r="BI1" s="1" t="s">
        <v>38</v>
      </c>
      <c r="BJ1" s="1" t="s">
        <v>39</v>
      </c>
      <c r="BK1" s="1" t="s">
        <v>40</v>
      </c>
      <c r="BL1" s="1" t="s">
        <v>41</v>
      </c>
      <c r="BM1" s="1" t="s">
        <v>42</v>
      </c>
      <c r="BN1" s="1" t="s">
        <v>43</v>
      </c>
      <c r="BO1" s="1" t="s">
        <v>44</v>
      </c>
      <c r="BP1" s="1" t="s">
        <v>45</v>
      </c>
      <c r="BQ1" s="1" t="s">
        <v>46</v>
      </c>
      <c r="BR1" s="1" t="s">
        <v>47</v>
      </c>
      <c r="BS1" s="1" t="s">
        <v>48</v>
      </c>
      <c r="BT1" s="1" t="s">
        <v>49</v>
      </c>
      <c r="BU1" s="1" t="s">
        <v>50</v>
      </c>
      <c r="BV1" s="1" t="s">
        <v>51</v>
      </c>
      <c r="BW1" s="1" t="s">
        <v>52</v>
      </c>
      <c r="BX1" s="1" t="s">
        <v>53</v>
      </c>
      <c r="BY1" s="1" t="s">
        <v>54</v>
      </c>
      <c r="BZ1" s="1" t="s">
        <v>55</v>
      </c>
      <c r="CA1" s="1" t="s">
        <v>56</v>
      </c>
      <c r="CB1" s="1" t="s">
        <v>57</v>
      </c>
      <c r="CC1" s="1" t="s">
        <v>58</v>
      </c>
      <c r="CD1" s="1" t="s">
        <v>59</v>
      </c>
      <c r="CE1" s="1" t="s">
        <v>60</v>
      </c>
      <c r="CF1" s="1" t="s">
        <v>61</v>
      </c>
      <c r="CG1" s="1" t="s">
        <v>62</v>
      </c>
      <c r="CH1" s="1" t="s">
        <v>63</v>
      </c>
    </row>
    <row r="2" spans="1:86" x14ac:dyDescent="0.35">
      <c r="A2">
        <v>1745</v>
      </c>
      <c r="B2" t="s">
        <v>91</v>
      </c>
      <c r="C2" t="s">
        <v>111</v>
      </c>
      <c r="G2" t="b">
        <v>0</v>
      </c>
      <c r="H2" t="b">
        <v>1</v>
      </c>
      <c r="I2" t="b">
        <v>0</v>
      </c>
      <c r="AF2">
        <v>61</v>
      </c>
      <c r="AG2">
        <v>143</v>
      </c>
      <c r="AH2">
        <v>135</v>
      </c>
      <c r="AI2">
        <v>99</v>
      </c>
      <c r="AJ2">
        <v>248</v>
      </c>
      <c r="AK2">
        <v>266</v>
      </c>
      <c r="AL2">
        <v>348</v>
      </c>
      <c r="AM2">
        <v>323</v>
      </c>
      <c r="AN2">
        <v>329.5</v>
      </c>
      <c r="AO2">
        <v>404</v>
      </c>
      <c r="AP2">
        <v>422</v>
      </c>
    </row>
    <row r="3" spans="1:86" x14ac:dyDescent="0.35">
      <c r="A3">
        <v>1755</v>
      </c>
      <c r="B3" t="s">
        <v>89</v>
      </c>
      <c r="C3" t="s">
        <v>111</v>
      </c>
      <c r="G3" t="b">
        <v>0</v>
      </c>
      <c r="H3" t="b">
        <v>1</v>
      </c>
      <c r="I3" t="b">
        <v>0</v>
      </c>
      <c r="AF3">
        <v>75</v>
      </c>
      <c r="AG3">
        <v>82</v>
      </c>
      <c r="AH3">
        <v>107.5</v>
      </c>
      <c r="AI3">
        <v>105</v>
      </c>
      <c r="AJ3">
        <v>107.5</v>
      </c>
      <c r="AK3">
        <v>121</v>
      </c>
      <c r="AL3">
        <v>113.5</v>
      </c>
      <c r="AM3">
        <v>88</v>
      </c>
      <c r="AN3">
        <v>111</v>
      </c>
      <c r="AO3">
        <v>116</v>
      </c>
      <c r="AP3">
        <v>110</v>
      </c>
      <c r="AQ3">
        <v>116</v>
      </c>
      <c r="AR3">
        <v>161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extra rows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Ben Anderson</cp:lastModifiedBy>
  <dcterms:created xsi:type="dcterms:W3CDTF">2022-06-20T18:50:04Z</dcterms:created>
  <dcterms:modified xsi:type="dcterms:W3CDTF">2022-12-09T04:32:38Z</dcterms:modified>
</cp:coreProperties>
</file>