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.Volkov\Desktop\"/>
    </mc:Choice>
  </mc:AlternateContent>
  <bookViews>
    <workbookView xWindow="0" yWindow="0" windowWidth="28800" windowHeight="12330"/>
  </bookViews>
  <sheets>
    <sheet name="Лист1" sheetId="1" r:id="rId1"/>
  </sheets>
  <definedNames>
    <definedName name="_xlchart.0" hidden="1">Лист1!$K$32:$K$43</definedName>
    <definedName name="_xlchart.1" hidden="1">Лист1!$L$32:$L$43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C42" i="1"/>
  <c r="E33" i="1" l="1"/>
  <c r="E34" i="1"/>
  <c r="L20" i="1"/>
  <c r="L18" i="1"/>
  <c r="K14" i="1"/>
  <c r="L14" i="1"/>
  <c r="J14" i="1"/>
  <c r="E14" i="1"/>
  <c r="F14" i="1" s="1"/>
  <c r="G14" i="1" s="1"/>
  <c r="H14" i="1" s="1"/>
  <c r="I14" i="1" s="1"/>
  <c r="D14" i="1"/>
  <c r="C14" i="1"/>
  <c r="B9" i="1"/>
  <c r="E32" i="1" l="1"/>
  <c r="E31" i="1"/>
  <c r="E30" i="1"/>
  <c r="E29" i="1"/>
  <c r="E28" i="1"/>
  <c r="E27" i="1"/>
  <c r="E26" i="1"/>
  <c r="E25" i="1"/>
  <c r="E24" i="1"/>
  <c r="C20" i="1"/>
  <c r="D20" i="1"/>
  <c r="E20" i="1"/>
  <c r="F20" i="1"/>
  <c r="G20" i="1"/>
  <c r="H20" i="1"/>
  <c r="I20" i="1"/>
  <c r="J20" i="1"/>
  <c r="K20" i="1"/>
  <c r="B20" i="1"/>
  <c r="B12" i="1"/>
  <c r="B11" i="1"/>
  <c r="B13" i="1" s="1"/>
  <c r="K7" i="1"/>
  <c r="L7" i="1"/>
  <c r="M7" i="1"/>
  <c r="N7" i="1"/>
  <c r="J7" i="1"/>
  <c r="C7" i="1"/>
  <c r="D7" i="1"/>
  <c r="E7" i="1"/>
  <c r="F7" i="1"/>
  <c r="G7" i="1"/>
  <c r="H7" i="1"/>
  <c r="I7" i="1"/>
  <c r="B7" i="1"/>
  <c r="B14" i="1" l="1"/>
  <c r="C18" i="1" l="1"/>
  <c r="B18" i="1"/>
  <c r="E18" i="1" l="1"/>
  <c r="D18" i="1"/>
  <c r="F18" i="1" l="1"/>
  <c r="G18" i="1" l="1"/>
  <c r="H18" i="1" l="1"/>
  <c r="K18" i="1" l="1"/>
  <c r="I18" i="1"/>
  <c r="J18" i="1" l="1"/>
</calcChain>
</file>

<file path=xl/sharedStrings.xml><?xml version="1.0" encoding="utf-8"?>
<sst xmlns="http://schemas.openxmlformats.org/spreadsheetml/2006/main" count="54" uniqueCount="49">
  <si>
    <t>xi</t>
  </si>
  <si>
    <t>ni</t>
  </si>
  <si>
    <t>Wi</t>
  </si>
  <si>
    <t>x min</t>
  </si>
  <si>
    <t>x max</t>
  </si>
  <si>
    <t>R</t>
  </si>
  <si>
    <t>k</t>
  </si>
  <si>
    <t xml:space="preserve">h </t>
  </si>
  <si>
    <t>F(x)</t>
  </si>
  <si>
    <t>[41,01; 41,128]</t>
  </si>
  <si>
    <t>[40,9,; 41,01]</t>
  </si>
  <si>
    <t>[41,128; 41,242]</t>
  </si>
  <si>
    <t>[41,242; 41,356]</t>
  </si>
  <si>
    <t>[41,356; 41,469]</t>
  </si>
  <si>
    <t>[41,469; 41,583]</t>
  </si>
  <si>
    <t>[41,583; 41,697]</t>
  </si>
  <si>
    <t>[41,697; 41,811]</t>
  </si>
  <si>
    <t>[41,811; 41,925]</t>
  </si>
  <si>
    <t>[41,925; 42,039]</t>
  </si>
  <si>
    <t>[42,186; 42,3]</t>
  </si>
  <si>
    <t>x&lt;40,9</t>
  </si>
  <si>
    <t>40,9&lt;=x&lt;=41,01</t>
  </si>
  <si>
    <t>41,01&lt;=x&lt;=41,128</t>
  </si>
  <si>
    <t>41,128&lt;=x&lt;=41,242</t>
  </si>
  <si>
    <t>41,242&lt;=x&lt;=41,356</t>
  </si>
  <si>
    <t>41,356&lt;=x&lt;=41,469</t>
  </si>
  <si>
    <t>41,469&lt;=x&lt;=41,583</t>
  </si>
  <si>
    <t>41,583&lt;=x&lt;=41,697</t>
  </si>
  <si>
    <t>41,697&lt;=x&lt;=41,811</t>
  </si>
  <si>
    <t>41,811&lt;=x&lt;=41,925</t>
  </si>
  <si>
    <t>41,925&lt;=x&lt;=42,039</t>
  </si>
  <si>
    <t>x&gt;=42,186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</si>
  <si>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</si>
  <si>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</si>
  <si>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</si>
  <si>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</si>
  <si>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</si>
  <si>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</si>
  <si>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</si>
  <si>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</si>
  <si>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</si>
  <si>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</si>
  <si>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</si>
  <si>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</si>
  <si>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m*</t>
  </si>
  <si>
    <t>мода</t>
  </si>
  <si>
    <t>41,5; 41,6</t>
  </si>
  <si>
    <t>медиана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</si>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</sst>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0" fontId="0" fillId="2" borderId="3" xfId="0" applyFill="1" applyBorder="1"/>
    <xf numFmtId="0" fontId="0" fillId="0" borderId="0" xfId="0" applyFill="1"/>
    <xf numFmtId="0" fontId="0" fillId="2" borderId="2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Лист1!$B$5:$N$5</c:f>
              <c:numCache>
                <c:formatCode>General</c:formatCode>
                <c:ptCount val="13"/>
                <c:pt idx="0">
                  <c:v>40.9</c:v>
                </c:pt>
                <c:pt idx="1">
                  <c:v>41.1</c:v>
                </c:pt>
                <c:pt idx="2">
                  <c:v>41.2</c:v>
                </c:pt>
                <c:pt idx="3">
                  <c:v>41.3</c:v>
                </c:pt>
                <c:pt idx="4">
                  <c:v>41.4</c:v>
                </c:pt>
                <c:pt idx="5">
                  <c:v>41.5</c:v>
                </c:pt>
                <c:pt idx="6">
                  <c:v>41.6</c:v>
                </c:pt>
                <c:pt idx="7">
                  <c:v>41.7</c:v>
                </c:pt>
                <c:pt idx="8">
                  <c:v>41.8</c:v>
                </c:pt>
                <c:pt idx="9">
                  <c:v>41.9</c:v>
                </c:pt>
                <c:pt idx="10">
                  <c:v>42</c:v>
                </c:pt>
                <c:pt idx="11">
                  <c:v>42.2</c:v>
                </c:pt>
                <c:pt idx="12">
                  <c:v>42.3</c:v>
                </c:pt>
              </c:numCache>
            </c:numRef>
          </c:cat>
          <c:val>
            <c:numRef>
              <c:f>Лист1!$B$6:$N$6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6E-8F28-973EC7E6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456271"/>
        <c:axId val="442107871"/>
      </c:lineChart>
      <c:catAx>
        <c:axId val="4404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07871"/>
        <c:crosses val="autoZero"/>
        <c:auto val="1"/>
        <c:lblAlgn val="ctr"/>
        <c:lblOffset val="100"/>
        <c:noMultiLvlLbl val="0"/>
      </c:catAx>
      <c:valAx>
        <c:axId val="44210787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4562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6708333333333336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Лист1!$B$5:$N$5</c:f>
              <c:numCache>
                <c:formatCode>General</c:formatCode>
                <c:ptCount val="13"/>
                <c:pt idx="0">
                  <c:v>40.9</c:v>
                </c:pt>
                <c:pt idx="1">
                  <c:v>41.1</c:v>
                </c:pt>
                <c:pt idx="2">
                  <c:v>41.2</c:v>
                </c:pt>
                <c:pt idx="3">
                  <c:v>41.3</c:v>
                </c:pt>
                <c:pt idx="4">
                  <c:v>41.4</c:v>
                </c:pt>
                <c:pt idx="5">
                  <c:v>41.5</c:v>
                </c:pt>
                <c:pt idx="6">
                  <c:v>41.6</c:v>
                </c:pt>
                <c:pt idx="7">
                  <c:v>41.7</c:v>
                </c:pt>
                <c:pt idx="8">
                  <c:v>41.8</c:v>
                </c:pt>
                <c:pt idx="9">
                  <c:v>41.9</c:v>
                </c:pt>
                <c:pt idx="10">
                  <c:v>42</c:v>
                </c:pt>
                <c:pt idx="11">
                  <c:v>42.2</c:v>
                </c:pt>
                <c:pt idx="12">
                  <c:v>42.3</c:v>
                </c:pt>
              </c:numCache>
            </c:numRef>
          </c:cat>
          <c:val>
            <c:numRef>
              <c:f>Лист1!$B$6:$N$6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6-4328-B1DD-E22FCCAA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0898575"/>
        <c:axId val="390884431"/>
      </c:barChart>
      <c:catAx>
        <c:axId val="390898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84431"/>
        <c:crosses val="autoZero"/>
        <c:auto val="1"/>
        <c:lblAlgn val="ctr"/>
        <c:lblOffset val="100"/>
        <c:noMultiLvlLbl val="0"/>
      </c:catAx>
      <c:valAx>
        <c:axId val="39088443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8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Эмпирическая функция</a:t>
            </a:r>
          </a:p>
        </cx:rich>
      </cx:tx>
    </cx:title>
    <cx:plotArea>
      <cx:plotAreaRegion>
        <cx:series layoutId="waterfall" uniqueId="{F3BF48B8-8AEE-47CD-93B6-E81E8FC381EC}">
          <cx:spPr>
            <a:solidFill>
              <a:schemeClr val="accent2"/>
            </a:solidFill>
          </cx:spPr>
          <cx:dataLabels pos="inEnd">
            <cx:numFmt formatCode="# ##0,000" sourceLinked="0"/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050"/>
                </a:pPr>
                <a:endParaRPr lang="ru-RU" sz="1050"/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ru-RU" sz="1100"/>
          </a:p>
        </cx:txPr>
      </cx:axis>
      <cx:axis id="1" hidden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sz="1200"/>
            </a:pPr>
            <a:endParaRPr lang="ru-RU" sz="1200"/>
          </a:p>
        </cx:txPr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  <cs:bodyPr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  <cs:bodyPr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581704</xdr:colOff>
      <xdr:row>7</xdr:row>
      <xdr:rowOff>176893</xdr:rowOff>
    </xdr:from>
    <xdr:to>
      <xdr:col>27</xdr:col>
      <xdr:colOff>503464</xdr:colOff>
      <xdr:row>22</xdr:row>
      <xdr:rowOff>178594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1050F0B-C730-4869-BC2D-604A47E1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507717</xdr:colOff>
      <xdr:row>23</xdr:row>
      <xdr:rowOff>44393</xdr:rowOff>
    </xdr:from>
    <xdr:to>
      <xdr:col>28</xdr:col>
      <xdr:colOff>285750</xdr:colOff>
      <xdr:row>47</xdr:row>
      <xdr:rowOff>176893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CAEDF2A-B058-4778-9F9A-E601A64B4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693964</xdr:colOff>
      <xdr:row>22</xdr:row>
      <xdr:rowOff>40822</xdr:rowOff>
    </xdr:from>
    <xdr:to>
      <xdr:col>3</xdr:col>
      <xdr:colOff>816429</xdr:colOff>
      <xdr:row>32</xdr:row>
      <xdr:rowOff>176893</xdr:rowOff>
    </xdr:to>
    <xdr:sp macro="" textlink="">
      <xdr:nvSpPr>
        <xdr:cNvPr id="19" name="Левая фигурная скобка 18">
          <a:extLst>
            <a:ext uri="{FF2B5EF4-FFF2-40B4-BE49-F238E27FC236}">
              <a16:creationId xmlns:a16="http://schemas.microsoft.com/office/drawing/2014/main" id="{4D0A7E90-CA7A-41B3-9830-0E18B7313113}"/>
            </a:ext>
          </a:extLst>
        </xdr:cNvPr>
        <xdr:cNvSpPr/>
      </xdr:nvSpPr>
      <xdr:spPr>
        <a:xfrm>
          <a:off x="2735035" y="4231822"/>
          <a:ext cx="122465" cy="2041071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476249</xdr:colOff>
      <xdr:row>48</xdr:row>
      <xdr:rowOff>2720</xdr:rowOff>
    </xdr:from>
    <xdr:to>
      <xdr:col>29</xdr:col>
      <xdr:colOff>27213</xdr:colOff>
      <xdr:row>70</xdr:row>
      <xdr:rowOff>122464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abSelected="1" zoomScale="70" zoomScaleNormal="70" workbookViewId="0">
      <selection activeCell="I48" sqref="I48"/>
    </sheetView>
  </sheetViews>
  <sheetFormatPr defaultRowHeight="15" x14ac:dyDescent="0.25"/>
  <cols>
    <col min="1" max="1" width="9.140625" customWidth="1"/>
    <col min="2" max="2" width="14" customWidth="1"/>
    <col min="3" max="3" width="14.5703125" customWidth="1"/>
    <col min="4" max="4" width="15.42578125" customWidth="1"/>
    <col min="5" max="5" width="15" customWidth="1"/>
    <col min="6" max="6" width="20.140625" customWidth="1"/>
    <col min="7" max="7" width="14.85546875" customWidth="1"/>
    <col min="8" max="8" width="17" customWidth="1"/>
    <col min="9" max="9" width="17.28515625" customWidth="1"/>
    <col min="10" max="10" width="15.42578125" customWidth="1"/>
    <col min="11" max="11" width="14.5703125" customWidth="1"/>
    <col min="12" max="12" width="13.85546875" customWidth="1"/>
    <col min="13" max="13" width="11.140625" bestFit="1" customWidth="1"/>
    <col min="14" max="14" width="12.140625" bestFit="1" customWidth="1"/>
  </cols>
  <sheetData>
    <row r="1" spans="1:35" x14ac:dyDescent="0.25">
      <c r="AH1">
        <v>41.6</v>
      </c>
      <c r="AI1">
        <v>40.9</v>
      </c>
    </row>
    <row r="2" spans="1:35" x14ac:dyDescent="0.25">
      <c r="AH2">
        <v>41.7</v>
      </c>
      <c r="AI2">
        <v>41.1</v>
      </c>
    </row>
    <row r="3" spans="1:35" x14ac:dyDescent="0.25">
      <c r="A3">
        <v>41.6</v>
      </c>
      <c r="B3">
        <v>41.7</v>
      </c>
      <c r="C3">
        <v>41.8</v>
      </c>
      <c r="D3">
        <v>42.2</v>
      </c>
      <c r="E3">
        <v>41.2</v>
      </c>
      <c r="F3">
        <v>40.9</v>
      </c>
      <c r="G3">
        <v>41.3</v>
      </c>
      <c r="H3">
        <v>41.5</v>
      </c>
      <c r="I3">
        <v>41.7</v>
      </c>
      <c r="J3">
        <v>41.8</v>
      </c>
      <c r="K3">
        <v>41.4</v>
      </c>
      <c r="L3">
        <v>41.1</v>
      </c>
      <c r="M3">
        <v>41.4</v>
      </c>
      <c r="N3">
        <v>41.5</v>
      </c>
      <c r="O3">
        <v>42</v>
      </c>
      <c r="P3">
        <v>42.3</v>
      </c>
      <c r="Q3">
        <v>41.6</v>
      </c>
      <c r="R3">
        <v>41.5</v>
      </c>
      <c r="S3">
        <v>41.3</v>
      </c>
      <c r="T3">
        <v>41.4</v>
      </c>
      <c r="U3">
        <v>41.3</v>
      </c>
      <c r="V3">
        <v>41.2</v>
      </c>
      <c r="W3">
        <v>41.1</v>
      </c>
      <c r="X3">
        <v>41.6</v>
      </c>
      <c r="Y3">
        <v>41.9</v>
      </c>
      <c r="Z3">
        <v>41.2</v>
      </c>
      <c r="AA3">
        <v>42</v>
      </c>
      <c r="AB3">
        <v>41.6</v>
      </c>
      <c r="AC3">
        <v>41.7</v>
      </c>
      <c r="AD3">
        <v>41.5</v>
      </c>
      <c r="AH3">
        <v>41.8</v>
      </c>
      <c r="AI3">
        <v>41.1</v>
      </c>
    </row>
    <row r="4" spans="1:35" x14ac:dyDescent="0.25">
      <c r="AH4">
        <v>42.2</v>
      </c>
      <c r="AI4">
        <v>41.2</v>
      </c>
    </row>
    <row r="5" spans="1:35" x14ac:dyDescent="0.25">
      <c r="A5" s="10" t="s">
        <v>0</v>
      </c>
      <c r="B5" s="5">
        <v>40.9</v>
      </c>
      <c r="C5" s="5">
        <v>41.1</v>
      </c>
      <c r="D5" s="5">
        <v>41.2</v>
      </c>
      <c r="E5" s="5">
        <v>41.3</v>
      </c>
      <c r="F5" s="5">
        <v>41.4</v>
      </c>
      <c r="G5" s="5">
        <v>41.5</v>
      </c>
      <c r="H5" s="5">
        <v>41.6</v>
      </c>
      <c r="I5" s="5">
        <v>41.7</v>
      </c>
      <c r="J5" s="5">
        <v>41.8</v>
      </c>
      <c r="K5" s="5">
        <v>41.9</v>
      </c>
      <c r="L5" s="5">
        <v>42</v>
      </c>
      <c r="M5" s="5">
        <v>42.2</v>
      </c>
      <c r="N5" s="5">
        <v>42.3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H5">
        <v>41.2</v>
      </c>
      <c r="AI5">
        <v>41.2</v>
      </c>
    </row>
    <row r="6" spans="1:35" x14ac:dyDescent="0.25">
      <c r="A6" s="10" t="s">
        <v>1</v>
      </c>
      <c r="B6" s="5">
        <v>1</v>
      </c>
      <c r="C6" s="5">
        <v>2</v>
      </c>
      <c r="D6" s="5">
        <v>3</v>
      </c>
      <c r="E6" s="5">
        <v>3</v>
      </c>
      <c r="F6" s="5">
        <v>3</v>
      </c>
      <c r="G6" s="5">
        <v>4</v>
      </c>
      <c r="H6" s="5">
        <v>4</v>
      </c>
      <c r="I6" s="5">
        <v>3</v>
      </c>
      <c r="J6" s="5">
        <v>2</v>
      </c>
      <c r="K6" s="5">
        <v>1</v>
      </c>
      <c r="L6" s="5">
        <v>2</v>
      </c>
      <c r="M6" s="5">
        <v>1</v>
      </c>
      <c r="N6" s="5">
        <v>1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H6">
        <v>40.9</v>
      </c>
      <c r="AI6">
        <v>41.2</v>
      </c>
    </row>
    <row r="7" spans="1:35" x14ac:dyDescent="0.25">
      <c r="A7" s="10" t="s">
        <v>2</v>
      </c>
      <c r="B7" s="6">
        <f>B6/30</f>
        <v>3.3333333333333333E-2</v>
      </c>
      <c r="C7" s="6">
        <f t="shared" ref="C7:I7" si="0">C6/30</f>
        <v>6.6666666666666666E-2</v>
      </c>
      <c r="D7" s="6">
        <f t="shared" si="0"/>
        <v>0.1</v>
      </c>
      <c r="E7" s="6">
        <f t="shared" si="0"/>
        <v>0.1</v>
      </c>
      <c r="F7" s="6">
        <f t="shared" si="0"/>
        <v>0.1</v>
      </c>
      <c r="G7" s="6">
        <f t="shared" si="0"/>
        <v>0.13333333333333333</v>
      </c>
      <c r="H7" s="6">
        <f t="shared" si="0"/>
        <v>0.13333333333333333</v>
      </c>
      <c r="I7" s="6">
        <f t="shared" si="0"/>
        <v>0.1</v>
      </c>
      <c r="J7" s="6">
        <f>J6/30</f>
        <v>6.6666666666666666E-2</v>
      </c>
      <c r="K7" s="6">
        <f t="shared" ref="K7" si="1">K6/30</f>
        <v>3.3333333333333333E-2</v>
      </c>
      <c r="L7" s="6">
        <f t="shared" ref="L7" si="2">L6/30</f>
        <v>6.6666666666666666E-2</v>
      </c>
      <c r="M7" s="6">
        <f t="shared" ref="M7" si="3">M6/30</f>
        <v>3.3333333333333333E-2</v>
      </c>
      <c r="N7" s="6">
        <f t="shared" ref="N7" si="4">N6/30</f>
        <v>3.3333333333333333E-2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H7">
        <v>41.3</v>
      </c>
      <c r="AI7">
        <v>41.3</v>
      </c>
    </row>
    <row r="8" spans="1:35" x14ac:dyDescent="0.25">
      <c r="AH8">
        <v>41.5</v>
      </c>
      <c r="AI8">
        <v>41.3</v>
      </c>
    </row>
    <row r="9" spans="1:35" x14ac:dyDescent="0.25">
      <c r="A9" s="10" t="s">
        <v>3</v>
      </c>
      <c r="B9" s="7">
        <f>MIN(B5,N5)</f>
        <v>40.9</v>
      </c>
      <c r="AH9">
        <v>41.7</v>
      </c>
      <c r="AI9">
        <v>41.3</v>
      </c>
    </row>
    <row r="10" spans="1:35" x14ac:dyDescent="0.25">
      <c r="A10" s="10" t="s">
        <v>4</v>
      </c>
      <c r="B10" s="7">
        <v>42.3</v>
      </c>
      <c r="AH10">
        <v>41.8</v>
      </c>
      <c r="AI10">
        <v>41.4</v>
      </c>
    </row>
    <row r="11" spans="1:35" x14ac:dyDescent="0.25">
      <c r="A11" s="10" t="s">
        <v>5</v>
      </c>
      <c r="B11" s="7">
        <f>B10-B9</f>
        <v>1.3999999999999986</v>
      </c>
      <c r="AH11">
        <v>41.4</v>
      </c>
      <c r="AI11">
        <v>41.4</v>
      </c>
    </row>
    <row r="12" spans="1:35" x14ac:dyDescent="0.25">
      <c r="A12" s="10" t="s">
        <v>6</v>
      </c>
      <c r="B12" s="8">
        <f>1+3.32*LN(30)</f>
        <v>12.291975307118356</v>
      </c>
      <c r="AH12">
        <v>41.1</v>
      </c>
      <c r="AI12">
        <v>41.4</v>
      </c>
    </row>
    <row r="13" spans="1:35" x14ac:dyDescent="0.25">
      <c r="A13" s="10" t="s">
        <v>7</v>
      </c>
      <c r="B13" s="9">
        <f>B11/B12</f>
        <v>0.11389544520067903</v>
      </c>
      <c r="AH13">
        <v>41.4</v>
      </c>
      <c r="AI13">
        <v>41.5</v>
      </c>
    </row>
    <row r="14" spans="1:35" x14ac:dyDescent="0.25">
      <c r="B14" s="1">
        <f>B9+B13</f>
        <v>41.013895445200674</v>
      </c>
      <c r="C14" s="3">
        <f>B14+B13</f>
        <v>41.12779089040135</v>
      </c>
      <c r="D14" s="3">
        <f>C14+$B$13</f>
        <v>41.241686335602026</v>
      </c>
      <c r="E14" s="3">
        <f t="shared" ref="E14:I14" si="5">D14+$B$13</f>
        <v>41.355581780802702</v>
      </c>
      <c r="F14" s="3">
        <f t="shared" si="5"/>
        <v>41.469477226003377</v>
      </c>
      <c r="G14" s="3">
        <f t="shared" si="5"/>
        <v>41.583372671204053</v>
      </c>
      <c r="H14" s="3">
        <f t="shared" si="5"/>
        <v>41.697268116404729</v>
      </c>
      <c r="I14" s="3">
        <f t="shared" si="5"/>
        <v>41.811163561605404</v>
      </c>
      <c r="J14" s="3">
        <f>I14+$B$13</f>
        <v>41.92505900680608</v>
      </c>
      <c r="K14" s="3">
        <f>J14+$B$13</f>
        <v>42.038954452006756</v>
      </c>
      <c r="L14" s="3">
        <f>B10 - B13</f>
        <v>42.186104554799321</v>
      </c>
      <c r="M14" s="2"/>
      <c r="N14" s="2"/>
      <c r="AH14">
        <v>41.5</v>
      </c>
      <c r="AI14">
        <v>41.5</v>
      </c>
    </row>
    <row r="15" spans="1:35" x14ac:dyDescent="0.25">
      <c r="B15" s="11" t="s">
        <v>10</v>
      </c>
      <c r="C15" s="5" t="s">
        <v>9</v>
      </c>
      <c r="D15" s="5" t="s">
        <v>11</v>
      </c>
      <c r="E15" s="6" t="s">
        <v>12</v>
      </c>
      <c r="F15" s="5" t="s">
        <v>13</v>
      </c>
      <c r="G15" s="5" t="s">
        <v>14</v>
      </c>
      <c r="H15" s="5" t="s">
        <v>15</v>
      </c>
      <c r="I15" s="5" t="s">
        <v>16</v>
      </c>
      <c r="J15" s="5" t="s">
        <v>17</v>
      </c>
      <c r="K15" s="19" t="s">
        <v>18</v>
      </c>
      <c r="L15" s="5" t="s">
        <v>19</v>
      </c>
      <c r="AH15">
        <v>42</v>
      </c>
      <c r="AI15">
        <v>41.5</v>
      </c>
    </row>
    <row r="16" spans="1:35" x14ac:dyDescent="0.25">
      <c r="A16" s="10" t="s">
        <v>1</v>
      </c>
      <c r="B16" s="5">
        <v>1</v>
      </c>
      <c r="C16" s="5">
        <v>2</v>
      </c>
      <c r="D16" s="5">
        <v>3</v>
      </c>
      <c r="E16" s="5">
        <v>3</v>
      </c>
      <c r="F16" s="5">
        <v>3</v>
      </c>
      <c r="G16" s="5">
        <v>4</v>
      </c>
      <c r="H16" s="5">
        <v>4</v>
      </c>
      <c r="I16" s="5">
        <v>5</v>
      </c>
      <c r="J16" s="5">
        <v>1</v>
      </c>
      <c r="K16" s="19">
        <v>2</v>
      </c>
      <c r="L16" s="5">
        <v>2</v>
      </c>
      <c r="AH16">
        <v>42.3</v>
      </c>
      <c r="AI16">
        <v>41.5</v>
      </c>
    </row>
    <row r="17" spans="1:35" x14ac:dyDescent="0.25">
      <c r="AH17">
        <v>41.6</v>
      </c>
      <c r="AI17">
        <v>41.6</v>
      </c>
    </row>
    <row r="18" spans="1:35" x14ac:dyDescent="0.25">
      <c r="A18" s="10" t="s">
        <v>0</v>
      </c>
      <c r="B18" s="11">
        <f>(B9+B14)/2</f>
        <v>40.956947722600333</v>
      </c>
      <c r="C18" s="11">
        <f t="shared" ref="C18:L18" si="6">(B14+C14)/2</f>
        <v>41.070843167801016</v>
      </c>
      <c r="D18" s="11">
        <f t="shared" si="6"/>
        <v>41.184738613001684</v>
      </c>
      <c r="E18" s="11">
        <f t="shared" si="6"/>
        <v>41.298634058202367</v>
      </c>
      <c r="F18" s="11">
        <f t="shared" si="6"/>
        <v>41.412529503403036</v>
      </c>
      <c r="G18" s="11">
        <f t="shared" si="6"/>
        <v>41.526424948603719</v>
      </c>
      <c r="H18" s="11">
        <f t="shared" si="6"/>
        <v>41.640320393804387</v>
      </c>
      <c r="I18" s="11">
        <f t="shared" si="6"/>
        <v>41.75421583900507</v>
      </c>
      <c r="J18" s="11">
        <f t="shared" si="6"/>
        <v>41.868111284205739</v>
      </c>
      <c r="K18" s="11">
        <f t="shared" si="6"/>
        <v>41.982006729406422</v>
      </c>
      <c r="L18" s="11">
        <f t="shared" si="6"/>
        <v>42.112529503403039</v>
      </c>
      <c r="AH18">
        <v>41.5</v>
      </c>
      <c r="AI18">
        <v>41.6</v>
      </c>
    </row>
    <row r="19" spans="1:35" x14ac:dyDescent="0.25">
      <c r="A19" s="10" t="s">
        <v>1</v>
      </c>
      <c r="B19" s="5">
        <v>1</v>
      </c>
      <c r="C19" s="5">
        <v>2</v>
      </c>
      <c r="D19" s="5">
        <v>3</v>
      </c>
      <c r="E19" s="5">
        <v>3</v>
      </c>
      <c r="F19" s="5">
        <v>3</v>
      </c>
      <c r="G19" s="5">
        <v>4</v>
      </c>
      <c r="H19" s="5">
        <v>4</v>
      </c>
      <c r="I19" s="5">
        <v>5</v>
      </c>
      <c r="J19" s="5">
        <v>1</v>
      </c>
      <c r="K19" s="19">
        <v>2</v>
      </c>
      <c r="L19" s="5">
        <v>2</v>
      </c>
      <c r="AH19">
        <v>41.3</v>
      </c>
      <c r="AI19">
        <v>41.6</v>
      </c>
    </row>
    <row r="20" spans="1:35" x14ac:dyDescent="0.25">
      <c r="A20" s="10" t="s">
        <v>2</v>
      </c>
      <c r="B20" s="4">
        <f>B19/30</f>
        <v>3.3333333333333333E-2</v>
      </c>
      <c r="C20" s="4">
        <f t="shared" ref="C20:L20" si="7">C19/30</f>
        <v>6.6666666666666666E-2</v>
      </c>
      <c r="D20" s="4">
        <f t="shared" si="7"/>
        <v>0.1</v>
      </c>
      <c r="E20" s="4">
        <f t="shared" si="7"/>
        <v>0.1</v>
      </c>
      <c r="F20" s="4">
        <f t="shared" si="7"/>
        <v>0.1</v>
      </c>
      <c r="G20" s="4">
        <f t="shared" si="7"/>
        <v>0.13333333333333333</v>
      </c>
      <c r="H20" s="4">
        <f t="shared" si="7"/>
        <v>0.13333333333333333</v>
      </c>
      <c r="I20" s="4">
        <f t="shared" si="7"/>
        <v>0.16666666666666666</v>
      </c>
      <c r="J20" s="4">
        <f t="shared" si="7"/>
        <v>3.3333333333333333E-2</v>
      </c>
      <c r="K20" s="4">
        <f t="shared" si="7"/>
        <v>6.6666666666666666E-2</v>
      </c>
      <c r="L20" s="4">
        <f t="shared" si="7"/>
        <v>6.6666666666666666E-2</v>
      </c>
      <c r="AH20">
        <v>41.4</v>
      </c>
      <c r="AI20">
        <v>41.6</v>
      </c>
    </row>
    <row r="21" spans="1:35" x14ac:dyDescent="0.25">
      <c r="AH21">
        <v>41.3</v>
      </c>
      <c r="AI21">
        <v>41.7</v>
      </c>
    </row>
    <row r="22" spans="1:35" x14ac:dyDescent="0.25">
      <c r="D22" s="15"/>
      <c r="AH22">
        <v>41.2</v>
      </c>
      <c r="AI22">
        <v>41.7</v>
      </c>
    </row>
    <row r="23" spans="1:35" x14ac:dyDescent="0.25">
      <c r="D23" s="15"/>
      <c r="E23" s="12">
        <v>0</v>
      </c>
      <c r="F23" s="14" t="s">
        <v>20</v>
      </c>
      <c r="AH23">
        <v>41.1</v>
      </c>
      <c r="AI23">
        <v>41.7</v>
      </c>
    </row>
    <row r="24" spans="1:35" x14ac:dyDescent="0.25">
      <c r="D24" s="15"/>
      <c r="E24" s="4">
        <f>B16/30</f>
        <v>3.3333333333333333E-2</v>
      </c>
      <c r="F24" s="14" t="s">
        <v>21</v>
      </c>
      <c r="AH24">
        <v>41.6</v>
      </c>
      <c r="AI24">
        <v>41.8</v>
      </c>
    </row>
    <row r="25" spans="1:35" x14ac:dyDescent="0.25">
      <c r="D25" s="15"/>
      <c r="E25" s="13">
        <f>(B16+C16)/30</f>
        <v>0.1</v>
      </c>
      <c r="F25" s="14" t="s">
        <v>22</v>
      </c>
      <c r="AH25">
        <v>41.9</v>
      </c>
      <c r="AI25">
        <v>41.8</v>
      </c>
    </row>
    <row r="26" spans="1:35" x14ac:dyDescent="0.25">
      <c r="D26" s="15"/>
      <c r="E26" s="13">
        <f>(B16+C16+D16)/30</f>
        <v>0.2</v>
      </c>
      <c r="F26" s="14" t="s">
        <v>23</v>
      </c>
      <c r="AH26">
        <v>41.2</v>
      </c>
      <c r="AI26">
        <v>41.9</v>
      </c>
    </row>
    <row r="27" spans="1:35" x14ac:dyDescent="0.25">
      <c r="D27" s="15"/>
      <c r="E27" s="13">
        <f>(B16+C16+D16+E16)/30</f>
        <v>0.3</v>
      </c>
      <c r="F27" s="14" t="s">
        <v>24</v>
      </c>
      <c r="AH27">
        <v>42</v>
      </c>
      <c r="AI27">
        <v>42</v>
      </c>
    </row>
    <row r="28" spans="1:35" x14ac:dyDescent="0.25">
      <c r="D28" s="16" t="s">
        <v>8</v>
      </c>
      <c r="E28" s="13">
        <f>(B16+C16+D16+E16+F16)/30</f>
        <v>0.4</v>
      </c>
      <c r="F28" s="14" t="s">
        <v>25</v>
      </c>
      <c r="AH28">
        <v>41.6</v>
      </c>
      <c r="AI28">
        <v>42</v>
      </c>
    </row>
    <row r="29" spans="1:35" x14ac:dyDescent="0.25">
      <c r="D29" s="15"/>
      <c r="E29" s="4">
        <f>(B16+C16+D16+E16+F16+G16)/30</f>
        <v>0.53333333333333333</v>
      </c>
      <c r="F29" s="14" t="s">
        <v>26</v>
      </c>
      <c r="AH29">
        <v>41.7</v>
      </c>
      <c r="AI29">
        <v>42.2</v>
      </c>
    </row>
    <row r="30" spans="1:35" x14ac:dyDescent="0.25">
      <c r="D30" s="15"/>
      <c r="E30" s="13">
        <f>(B16+C16++D16+E16+F16+G16+H16)/30</f>
        <v>0.66666666666666663</v>
      </c>
      <c r="F30" s="14" t="s">
        <v>27</v>
      </c>
      <c r="AH30">
        <v>41.5</v>
      </c>
      <c r="AI30">
        <v>42.3</v>
      </c>
    </row>
    <row r="31" spans="1:35" x14ac:dyDescent="0.25">
      <c r="D31" s="15"/>
      <c r="E31" s="4">
        <f>(B16+C16+D16+E16+F16+G16+H16+I16)/30</f>
        <v>0.83333333333333337</v>
      </c>
      <c r="F31" s="14" t="s">
        <v>28</v>
      </c>
    </row>
    <row r="32" spans="1:35" x14ac:dyDescent="0.25">
      <c r="D32" s="15"/>
      <c r="E32" s="4">
        <f>(B16+C16+D16+E16+F16+G16+H16+I16+J16)/30</f>
        <v>0.8666666666666667</v>
      </c>
      <c r="F32" s="14" t="s">
        <v>29</v>
      </c>
      <c r="K32" s="12" t="s">
        <v>32</v>
      </c>
      <c r="L32" s="12">
        <v>0</v>
      </c>
    </row>
    <row r="33" spans="2:12" x14ac:dyDescent="0.25">
      <c r="D33" s="15"/>
      <c r="E33" s="4">
        <f>(B16+C16+D16+E16+F16+G16+H16+I16+J16+K16)/30</f>
        <v>0.93333333333333335</v>
      </c>
      <c r="F33" s="14" t="s">
        <v>30</v>
      </c>
      <c r="K33" s="4" t="s">
        <v>33</v>
      </c>
      <c r="L33" s="4">
        <v>3.3000000000000002E-2</v>
      </c>
    </row>
    <row r="34" spans="2:12" x14ac:dyDescent="0.25">
      <c r="D34" s="15"/>
      <c r="E34" s="12">
        <f>(B16+C16+D16+E16+F16+G16+H16+I16+J16+K16+L16)/30</f>
        <v>1</v>
      </c>
      <c r="F34" s="14" t="s">
        <v>31</v>
      </c>
      <c r="K34" s="13" t="s">
        <v>34</v>
      </c>
      <c r="L34" s="13">
        <v>0.1</v>
      </c>
    </row>
    <row r="35" spans="2:12" x14ac:dyDescent="0.25">
      <c r="D35" s="15"/>
      <c r="K35" s="13" t="s">
        <v>35</v>
      </c>
      <c r="L35" s="13">
        <v>0.2</v>
      </c>
    </row>
    <row r="36" spans="2:12" x14ac:dyDescent="0.25">
      <c r="D36" s="15"/>
      <c r="K36" s="13" t="s">
        <v>36</v>
      </c>
      <c r="L36" s="13">
        <v>0.3</v>
      </c>
    </row>
    <row r="37" spans="2:12" x14ac:dyDescent="0.25">
      <c r="K37" s="13" t="s">
        <v>37</v>
      </c>
      <c r="L37" s="13">
        <v>0.4</v>
      </c>
    </row>
    <row r="38" spans="2:12" x14ac:dyDescent="0.25">
      <c r="K38" s="4" t="s">
        <v>38</v>
      </c>
      <c r="L38" s="4">
        <v>0.53300000000000003</v>
      </c>
    </row>
    <row r="39" spans="2:12" x14ac:dyDescent="0.25">
      <c r="K39" s="13" t="s">
        <v>39</v>
      </c>
      <c r="L39" s="13">
        <v>0.7</v>
      </c>
    </row>
    <row r="40" spans="2:12" x14ac:dyDescent="0.25">
      <c r="K40" s="4" t="s">
        <v>40</v>
      </c>
      <c r="L40" s="4">
        <v>0.83299999999999996</v>
      </c>
    </row>
    <row r="41" spans="2:12" x14ac:dyDescent="0.25">
      <c r="K41" s="4" t="s">
        <v>41</v>
      </c>
      <c r="L41" s="4">
        <v>0.86699999999999999</v>
      </c>
    </row>
    <row r="42" spans="2:12" x14ac:dyDescent="0.25">
      <c r="B42" s="20" t="s">
        <v>44</v>
      </c>
      <c r="C42">
        <f>(B5*B6+C5*C6+D5*D6+E5*E6+F5*F6+G5*G6+H5*H6+I5*I6+J5*J6+K5*K6+L5*L6+M5*M6+N5*N6)/30</f>
        <v>41.543333333333329</v>
      </c>
      <c r="E42" t="s">
        <v>45</v>
      </c>
      <c r="F42" t="s">
        <v>46</v>
      </c>
      <c r="K42" s="4" t="s">
        <v>42</v>
      </c>
      <c r="L42" s="4">
        <v>0.93300000000000005</v>
      </c>
    </row>
    <row r="43" spans="2:12" x14ac:dyDescent="0.25">
      <c r="E43" t="s">
        <v>47</v>
      </c>
      <c r="F43">
        <v>41.5</v>
      </c>
      <c r="K43" s="12" t="s">
        <v>43</v>
      </c>
      <c r="L43" s="12">
        <v>1</v>
      </c>
    </row>
    <row r="44" spans="2:12" x14ac:dyDescent="0.25">
      <c r="E44" t="s">
        <v>5</v>
      </c>
      <c r="F44">
        <v>1.4</v>
      </c>
    </row>
    <row r="45" spans="2:12" x14ac:dyDescent="0.25">
      <c r="E45" t="s">
        <v>48</v>
      </c>
      <c r="F45">
        <f>(B5+C5+D5+E5+F5+G5+H5+I5+J5+K5+L5+M5+N5)/13</f>
        <v>41.607692307692304</v>
      </c>
    </row>
  </sheetData>
  <sortState ref="AI1:AI30">
    <sortCondition ref="AI1:AI3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Волков Данила</cp:lastModifiedBy>
  <dcterms:created xsi:type="dcterms:W3CDTF">2015-06-05T18:19:34Z</dcterms:created>
  <dcterms:modified xsi:type="dcterms:W3CDTF">2022-09-29T04:43:04Z</dcterms:modified>
</cp:coreProperties>
</file>