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aveExternalLinkValues="0" codeName="ThisWorkbook" defaultThemeVersion="124226"/>
  <mc:AlternateContent xmlns:mc="http://schemas.openxmlformats.org/markup-compatibility/2006">
    <mc:Choice Requires="x15">
      <x15ac:absPath xmlns:x15ac="http://schemas.microsoft.com/office/spreadsheetml/2010/11/ac" url="H:\DEPUTY DIRECTOR FILE\FY2023\"/>
    </mc:Choice>
  </mc:AlternateContent>
  <bookViews>
    <workbookView xWindow="0" yWindow="624" windowWidth="15480" windowHeight="9144" firstSheet="1" activeTab="2"/>
  </bookViews>
  <sheets>
    <sheet name="Cost Codes" sheetId="10" state="hidden" r:id="rId1"/>
    <sheet name="TERV INSTRUCTIONS" sheetId="5" r:id="rId2"/>
    <sheet name="TERV Main Page" sheetId="4" r:id="rId3"/>
    <sheet name="TERV Continuation Page" sheetId="7" r:id="rId4"/>
    <sheet name="VA Location Aid" sheetId="11" r:id="rId5"/>
    <sheet name="Zip Code Data" sheetId="12" state="hidden" r:id="rId6"/>
  </sheets>
  <definedNames>
    <definedName name="\C" localSheetId="3">#REF!</definedName>
    <definedName name="\C">#REF!</definedName>
    <definedName name="\E" localSheetId="3">#REF!</definedName>
    <definedName name="\E">#REF!</definedName>
    <definedName name="\M" localSheetId="3">#REF!</definedName>
    <definedName name="\M">#REF!</definedName>
    <definedName name="\N" localSheetId="3">#REF!</definedName>
    <definedName name="\N">#REF!</definedName>
    <definedName name="\O" localSheetId="3">#REF!</definedName>
    <definedName name="\O">#REF!</definedName>
    <definedName name="\P" localSheetId="3">#REF!</definedName>
    <definedName name="\P">#REF!</definedName>
    <definedName name="\T" localSheetId="3">#REF!</definedName>
    <definedName name="\T">#REF!</definedName>
    <definedName name="_xlnm._FilterDatabase" localSheetId="0" hidden="1">'Cost Codes'!$A$5:$E$363</definedName>
    <definedName name="_xlnm._FilterDatabase" localSheetId="5" hidden="1">'Zip Code Data'!$A$3:$J$1218</definedName>
    <definedName name="_xlnm.Print_Area" localSheetId="0">'Cost Codes'!$A$1:$D$348</definedName>
    <definedName name="_xlnm.Print_Area" localSheetId="3">'TERV Continuation Page'!$A$1:$S$38</definedName>
    <definedName name="_xlnm.Print_Area" localSheetId="2">'TERV Main Page'!$A$1:$S$59</definedName>
    <definedName name="_xlnm.Print_Area" localSheetId="4">'VA Location Aid'!$A$1:$I$27</definedName>
    <definedName name="Print_Area_MI" localSheetId="3">#REF!</definedName>
    <definedName name="Print_Area_MI">#REF!</definedName>
    <definedName name="_xlnm.Print_Titles" localSheetId="5">'Zip Code Data'!$1:$5</definedName>
    <definedName name="ZipCodePerDiems">'Zip Code Data'!$A$6:$J$1218</definedName>
    <definedName name="zipcodes" localSheetId="5">'Zip Code Data'!$A$2</definedName>
    <definedName name="ZipCodeTable">'Zip Code Data'!$A$6:$I$1218</definedName>
  </definedNames>
  <calcPr calcId="162913"/>
</workbook>
</file>

<file path=xl/calcChain.xml><?xml version="1.0" encoding="utf-8"?>
<calcChain xmlns="http://schemas.openxmlformats.org/spreadsheetml/2006/main">
  <c r="L3" i="7" l="1"/>
  <c r="C38" i="7" l="1"/>
  <c r="Q38" i="7" l="1"/>
  <c r="M38" i="7"/>
  <c r="R37" i="4" l="1"/>
  <c r="M28" i="4" l="1"/>
  <c r="S28" i="4" s="1"/>
  <c r="M27" i="4"/>
  <c r="S27" i="4" s="1"/>
  <c r="R38" i="7"/>
  <c r="C5" i="11" l="1"/>
  <c r="C11" i="11"/>
  <c r="D11" i="11"/>
  <c r="E11" i="11"/>
  <c r="F11" i="11"/>
  <c r="G11" i="11"/>
  <c r="H11" i="11"/>
  <c r="D55" i="4" l="1"/>
  <c r="B55" i="4"/>
  <c r="C55" i="4" s="1"/>
  <c r="D54" i="4"/>
  <c r="B54" i="4"/>
  <c r="C54" i="4" s="1"/>
  <c r="D53" i="4"/>
  <c r="B53" i="4"/>
  <c r="C53" i="4" s="1"/>
  <c r="D52" i="4"/>
  <c r="B52" i="4"/>
  <c r="C52" i="4" s="1"/>
  <c r="D51" i="4"/>
  <c r="B51" i="4"/>
  <c r="C51" i="4" s="1"/>
  <c r="D50" i="4"/>
  <c r="B50" i="4"/>
  <c r="C50" i="4" s="1"/>
  <c r="C44" i="4"/>
  <c r="M51" i="4" l="1"/>
  <c r="E51" i="4"/>
  <c r="M55" i="4"/>
  <c r="E55" i="4"/>
  <c r="M52" i="4"/>
  <c r="E52" i="4"/>
  <c r="M53" i="4"/>
  <c r="E53" i="4"/>
  <c r="M50" i="4"/>
  <c r="E50" i="4"/>
  <c r="J50" i="4"/>
  <c r="J54" i="4"/>
  <c r="E54" i="4"/>
  <c r="J53" i="4"/>
  <c r="J51" i="4"/>
  <c r="M54" i="4"/>
  <c r="J52" i="4"/>
  <c r="J55" i="4"/>
  <c r="M32" i="4"/>
  <c r="M31" i="4"/>
  <c r="M30" i="4"/>
  <c r="M29" i="4"/>
  <c r="M26" i="4"/>
  <c r="M25" i="4"/>
  <c r="M24" i="4"/>
  <c r="M23" i="4"/>
  <c r="M37" i="4"/>
  <c r="Q37" i="4"/>
  <c r="P37" i="4"/>
  <c r="O37" i="4"/>
  <c r="N37" i="4"/>
  <c r="M4" i="7" l="1"/>
  <c r="M5" i="7"/>
  <c r="M6" i="7"/>
  <c r="M7" i="7"/>
  <c r="M8" i="7"/>
  <c r="M3" i="7"/>
  <c r="N36" i="7"/>
  <c r="N35" i="4" s="1"/>
  <c r="R36" i="7"/>
  <c r="R35" i="4" s="1"/>
  <c r="Q36" i="7"/>
  <c r="Q35" i="4" s="1"/>
  <c r="P36" i="7"/>
  <c r="P35" i="4" s="1"/>
  <c r="O36" i="7"/>
  <c r="O35" i="4" s="1"/>
  <c r="R34" i="4"/>
  <c r="Q34" i="4"/>
  <c r="P34" i="4"/>
  <c r="O34" i="4"/>
  <c r="N34" i="4"/>
  <c r="S23" i="4" l="1"/>
  <c r="N36" i="4" l="1"/>
  <c r="L4" i="7"/>
  <c r="L5" i="7"/>
  <c r="L6" i="7"/>
  <c r="L7" i="7"/>
  <c r="L8" i="7"/>
  <c r="R36" i="4"/>
  <c r="Q50" i="4" s="1"/>
  <c r="O36" i="4"/>
  <c r="Q55" i="4" s="1"/>
  <c r="M32" i="7" l="1"/>
  <c r="S32" i="7" s="1"/>
  <c r="M33" i="7"/>
  <c r="S33" i="7" s="1"/>
  <c r="M34" i="7"/>
  <c r="S34" i="7" s="1"/>
  <c r="M12" i="7"/>
  <c r="S12" i="7" s="1"/>
  <c r="M20" i="7"/>
  <c r="S20" i="7" s="1"/>
  <c r="M28" i="7"/>
  <c r="S28" i="7" s="1"/>
  <c r="M11" i="7"/>
  <c r="M13" i="7"/>
  <c r="S13" i="7" s="1"/>
  <c r="M21" i="7"/>
  <c r="S21" i="7" s="1"/>
  <c r="M29" i="7"/>
  <c r="S29" i="7" s="1"/>
  <c r="M30" i="7"/>
  <c r="S30" i="7" s="1"/>
  <c r="M27" i="7"/>
  <c r="S27" i="7" s="1"/>
  <c r="M14" i="7"/>
  <c r="S14" i="7" s="1"/>
  <c r="M22" i="7"/>
  <c r="S22" i="7" s="1"/>
  <c r="M15" i="7"/>
  <c r="S15" i="7" s="1"/>
  <c r="M23" i="7"/>
  <c r="S23" i="7" s="1"/>
  <c r="M31" i="7"/>
  <c r="S31" i="7" s="1"/>
  <c r="M17" i="7"/>
  <c r="S17" i="7" s="1"/>
  <c r="M16" i="7"/>
  <c r="S16" i="7" s="1"/>
  <c r="M24" i="7"/>
  <c r="S24" i="7" s="1"/>
  <c r="M25" i="7"/>
  <c r="S25" i="7" s="1"/>
  <c r="M35" i="7"/>
  <c r="S35" i="7" s="1"/>
  <c r="M18" i="7"/>
  <c r="S18" i="7" s="1"/>
  <c r="M26" i="7"/>
  <c r="S26" i="7" s="1"/>
  <c r="M19" i="7"/>
  <c r="S19" i="7" s="1"/>
  <c r="Q36" i="4"/>
  <c r="Q53" i="4" s="1"/>
  <c r="P36" i="4"/>
  <c r="Q54" i="4" s="1"/>
  <c r="S24" i="4"/>
  <c r="M34" i="4"/>
  <c r="M36" i="7" l="1"/>
  <c r="M35" i="4" s="1"/>
  <c r="M36" i="4" s="1"/>
  <c r="S11" i="7"/>
  <c r="S36" i="7" s="1"/>
  <c r="S35" i="4" s="1"/>
  <c r="Q52" i="4" l="1"/>
  <c r="Q51" i="4"/>
  <c r="S32" i="4"/>
  <c r="S31" i="4"/>
  <c r="S30" i="4"/>
  <c r="S29" i="4"/>
  <c r="S26" i="4"/>
  <c r="S25" i="4"/>
  <c r="S55" i="4" l="1"/>
  <c r="S34" i="4"/>
  <c r="S36" i="4" s="1"/>
  <c r="S38" i="4" s="1"/>
</calcChain>
</file>

<file path=xl/sharedStrings.xml><?xml version="1.0" encoding="utf-8"?>
<sst xmlns="http://schemas.openxmlformats.org/spreadsheetml/2006/main" count="4919" uniqueCount="1454">
  <si>
    <t>TRAVEL EXPENSE REIMBURSEMENT VOUCHER</t>
  </si>
  <si>
    <t>YES</t>
  </si>
  <si>
    <t>AMOUNT</t>
  </si>
  <si>
    <t>PURPOSE OF TRIP</t>
  </si>
  <si>
    <t>Recruitment</t>
  </si>
  <si>
    <t>Investigations</t>
  </si>
  <si>
    <t>Presentation</t>
  </si>
  <si>
    <t>Fieldwork</t>
  </si>
  <si>
    <t>Date:</t>
  </si>
  <si>
    <t>GRAND TOTAL</t>
  </si>
  <si>
    <t>PERSONAL VEHICLE USE STATEMENT</t>
  </si>
  <si>
    <t>Research</t>
  </si>
  <si>
    <t>Department of Motor Vehicles</t>
  </si>
  <si>
    <t>DATE:</t>
  </si>
  <si>
    <t>ACCOUNTING
USE ONLY</t>
  </si>
  <si>
    <t>NON-EMPLOYEE?</t>
  </si>
  <si>
    <t>IF FORM WAS NOT PREPARED BY TRAVELER</t>
  </si>
  <si>
    <t>Extraditions</t>
  </si>
  <si>
    <t>Conference</t>
  </si>
  <si>
    <t>I hereby certify that all expenses listed below were incurred by me on official business of DMV and include ONLY such expenses as were necessary in the conduct of business, with correct computations and supporting documentation attached.</t>
  </si>
  <si>
    <t>NO</t>
  </si>
  <si>
    <t>NAME:</t>
  </si>
  <si>
    <t>ADDRESS:</t>
  </si>
  <si>
    <t>ZIP:</t>
  </si>
  <si>
    <t>EMPLOYEE ID #:</t>
  </si>
  <si>
    <t>Training</t>
  </si>
  <si>
    <t>TITLE:</t>
  </si>
  <si>
    <t>PRINTED NAME:</t>
  </si>
  <si>
    <t>SIGNATURE:</t>
  </si>
  <si>
    <t>SUPERVISOR CERTIFICATION</t>
  </si>
  <si>
    <t>TRAVELER CERTIFICATION</t>
  </si>
  <si>
    <t xml:space="preserve">I hereby certify that the travel undertaken in this reimbursement voucher has been reviewed and approved as necessary for official business of DMV, all computations are correct, and all supporting documents are attached. </t>
  </si>
  <si>
    <t>DEPARTMENT OF MOTOR VEHICLES</t>
  </si>
  <si>
    <t>DRIVING 200 MILES OR LESS - CURRENT IRS RATE</t>
  </si>
  <si>
    <t>DRIVING MORE THAN 200 MILES - STATE/OFMS VEHICLE AVAILABLE, BUT NOT USED - FLEET RATE</t>
  </si>
  <si>
    <t>DRIVING MORE THAN 200 MILES - PERSONAL VEHICLE COST BENEFICIAL TO DMV - CURRENT IRS RATE</t>
  </si>
  <si>
    <t>Processed By:</t>
  </si>
  <si>
    <t>Proofed By:</t>
  </si>
  <si>
    <r>
      <t xml:space="preserve">DRIVING MORE THAN 200 MILES - STATE/OFMS VEHICLE </t>
    </r>
    <r>
      <rPr>
        <b/>
        <sz val="13"/>
        <rFont val="Arial Narrow"/>
        <family val="2"/>
      </rPr>
      <t>NOT</t>
    </r>
    <r>
      <rPr>
        <sz val="13"/>
        <rFont val="Arial Narrow"/>
        <family val="2"/>
      </rPr>
      <t xml:space="preserve"> AVAILABLE - CURRENT IRS RATE</t>
    </r>
  </si>
  <si>
    <t>Voucher #:</t>
  </si>
  <si>
    <t>OF</t>
  </si>
  <si>
    <t xml:space="preserve">PAGE  </t>
  </si>
  <si>
    <r>
      <t xml:space="preserve">TRAVEL EXPENSE REIMBURSEMENT VOUCHER
</t>
    </r>
    <r>
      <rPr>
        <b/>
        <sz val="18"/>
        <rFont val="Arial Narrow"/>
        <family val="2"/>
      </rPr>
      <t>-</t>
    </r>
    <r>
      <rPr>
        <b/>
        <sz val="25"/>
        <rFont val="Arial Narrow"/>
        <family val="2"/>
      </rPr>
      <t xml:space="preserve">
**CONTINUATION SHEET**</t>
    </r>
  </si>
  <si>
    <t>TRAVELER EXPENSES CLAIMED FOR REIMBURSEMENT</t>
  </si>
  <si>
    <t>ADVANCE #:</t>
  </si>
  <si>
    <t>AMOUNT:</t>
  </si>
  <si>
    <t>TRANS</t>
  </si>
  <si>
    <t>FUND</t>
  </si>
  <si>
    <t>ACCOUNT
/OBJECT</t>
  </si>
  <si>
    <t>PROGRAM</t>
  </si>
  <si>
    <t>PROJECT</t>
  </si>
  <si>
    <t>TRAVELER INFORMATION</t>
  </si>
  <si>
    <t>TOTALS</t>
  </si>
  <si>
    <r>
      <t xml:space="preserve">DRIVING MORE THAN 200 MILES - FLEET MANAGEMENT </t>
    </r>
    <r>
      <rPr>
        <b/>
        <sz val="13"/>
        <rFont val="Arial Narrow"/>
        <family val="2"/>
      </rPr>
      <t>NOT</t>
    </r>
    <r>
      <rPr>
        <sz val="13"/>
        <rFont val="Arial Narrow"/>
        <family val="2"/>
      </rPr>
      <t xml:space="preserve"> CONTACTED </t>
    </r>
    <r>
      <rPr>
        <b/>
        <sz val="13"/>
        <rFont val="Arial Narrow"/>
        <family val="2"/>
      </rPr>
      <t>PRIOR TO TRAVEL</t>
    </r>
    <r>
      <rPr>
        <sz val="13"/>
        <rFont val="Arial Narrow"/>
        <family val="2"/>
      </rPr>
      <t xml:space="preserve"> - FLEET RATE</t>
    </r>
  </si>
  <si>
    <t>DMV will reimburse individuals traveling on official DMV business for “reasonable and necessary” expenses incurred, as explained in the DMV Travel Policy.</t>
  </si>
  <si>
    <t>Capital Outlay Projects</t>
  </si>
  <si>
    <t>Customer Service Ctr Ops</t>
  </si>
  <si>
    <t>0454</t>
  </si>
  <si>
    <t xml:space="preserve">Harrisonburg Auto Auction </t>
  </si>
  <si>
    <t>Fredericksburg Auto Auction</t>
  </si>
  <si>
    <t>Auto Auctions</t>
  </si>
  <si>
    <t>James City County DMV Select - Mounts Bay</t>
  </si>
  <si>
    <t>Dumfries DMV Select</t>
  </si>
  <si>
    <t>Charlottesville DMV Select</t>
  </si>
  <si>
    <t>Amelia County DMV Select</t>
  </si>
  <si>
    <t>Roanoke DMV Select</t>
  </si>
  <si>
    <t>Parksley DMV Select</t>
  </si>
  <si>
    <t>Arlington DMV Select COR</t>
  </si>
  <si>
    <t>New Kent DMV Select</t>
  </si>
  <si>
    <t>Hampton DMV Select</t>
  </si>
  <si>
    <t>Hopewell DMV Select</t>
  </si>
  <si>
    <t>Newport News-Denbigh DMV Select</t>
  </si>
  <si>
    <t>Chesapeake DMV Select</t>
  </si>
  <si>
    <t>Cumberland DMV Select</t>
  </si>
  <si>
    <t>Hanover DMV Select</t>
  </si>
  <si>
    <t>Cheriton DMV Select</t>
  </si>
  <si>
    <t>Stafford DMV Select</t>
  </si>
  <si>
    <t>Radford DMV Select</t>
  </si>
  <si>
    <t>Portsmouth DMV Select</t>
  </si>
  <si>
    <t>Orange DMV Select</t>
  </si>
  <si>
    <t>City of Virginia Beach DMV Select</t>
  </si>
  <si>
    <t>City of Norfolk DMV Select</t>
  </si>
  <si>
    <t>Northumberland Co. DMV Select</t>
  </si>
  <si>
    <t>Chatham DMV Select</t>
  </si>
  <si>
    <t>Nathalie DMV Select</t>
  </si>
  <si>
    <t>James City County DMV Select - Toano</t>
  </si>
  <si>
    <t>Mathews County DMV Select</t>
  </si>
  <si>
    <t>Poquoson DMV Select</t>
  </si>
  <si>
    <t>Purcellville DMV Select</t>
  </si>
  <si>
    <t>West Point DMV Select</t>
  </si>
  <si>
    <t>Caroline County DMV Select</t>
  </si>
  <si>
    <t>Victoria DMV Select</t>
  </si>
  <si>
    <t>Palmyra DMV Select</t>
  </si>
  <si>
    <t>Mineral DMV Select</t>
  </si>
  <si>
    <t>Dillwyn DMV Select</t>
  </si>
  <si>
    <t>Blackstone DMV Select</t>
  </si>
  <si>
    <t>Springfield DMV Select</t>
  </si>
  <si>
    <t>Town of Remington DMV Select</t>
  </si>
  <si>
    <t>Brunswick DMV Select</t>
  </si>
  <si>
    <t>Madison DMV Select</t>
  </si>
  <si>
    <t>Luray DMV Select</t>
  </si>
  <si>
    <t>Berryville DMV Select</t>
  </si>
  <si>
    <t>Charlotte Courthouse DMV Select</t>
  </si>
  <si>
    <t>Warm Springs DMV Select</t>
  </si>
  <si>
    <t>Stuart DMV Select</t>
  </si>
  <si>
    <t>Appomattox DMV Select</t>
  </si>
  <si>
    <t>Amherst DMV Select</t>
  </si>
  <si>
    <t>Pearisburg (Giles Co.) DMV Select</t>
  </si>
  <si>
    <t>Independence DMV Select</t>
  </si>
  <si>
    <t>Abingdon DMV Select</t>
  </si>
  <si>
    <t>DMV Selects</t>
  </si>
  <si>
    <t>DMV Remote</t>
  </si>
  <si>
    <t>VA Quick Check Support Call Ctr</t>
  </si>
  <si>
    <t>Richmond Customer Contact Ctr</t>
  </si>
  <si>
    <t>South Boston Customer Contact Ctr</t>
  </si>
  <si>
    <t>Altavista Customer Contact Ctr</t>
  </si>
  <si>
    <t>Telephone Information Centers</t>
  </si>
  <si>
    <t>CSM-Assisted Services</t>
  </si>
  <si>
    <t>CSM Facilities Maintenance</t>
  </si>
  <si>
    <t>Systems Redesign 2.0</t>
  </si>
  <si>
    <t>Courtland CSC</t>
  </si>
  <si>
    <t>Gloucester CSC</t>
  </si>
  <si>
    <t>Hampton Dealer Center</t>
  </si>
  <si>
    <t>Tappahannock CSC</t>
  </si>
  <si>
    <t>Kilmarnock CSC</t>
  </si>
  <si>
    <t>Smithfield CSC</t>
  </si>
  <si>
    <t>Williamsburg CSC</t>
  </si>
  <si>
    <t>Newport News CSC</t>
  </si>
  <si>
    <t>Hampton CSC</t>
  </si>
  <si>
    <t>Hampton District Office</t>
  </si>
  <si>
    <t>Regulation &amp; Enforcement</t>
  </si>
  <si>
    <t>60103</t>
  </si>
  <si>
    <t>60101</t>
  </si>
  <si>
    <t>Connect Sterling</t>
  </si>
  <si>
    <t>Connect Harrisonburg</t>
  </si>
  <si>
    <t>Connect Fredericksburg</t>
  </si>
  <si>
    <t>Connect Richmond 2</t>
  </si>
  <si>
    <t>DMV Connect</t>
  </si>
  <si>
    <t>Connect Newport News</t>
  </si>
  <si>
    <t>Richmond Mobile</t>
  </si>
  <si>
    <t>Connect Roanoke</t>
  </si>
  <si>
    <t>Leesburg Mobile</t>
  </si>
  <si>
    <t>Fairfax Westfield Mobile</t>
  </si>
  <si>
    <t>Roanoke Mobile</t>
  </si>
  <si>
    <t>Connect Franconia</t>
  </si>
  <si>
    <t>DMV Mobile Units</t>
  </si>
  <si>
    <t xml:space="preserve">DLCI - Danville </t>
  </si>
  <si>
    <t>State Board of Elections</t>
  </si>
  <si>
    <t>General Management &amp; Direction</t>
  </si>
  <si>
    <t>69901</t>
  </si>
  <si>
    <t>Clifton Forge CDL Testing</t>
  </si>
  <si>
    <t>Richmond CDL Testing</t>
  </si>
  <si>
    <t>Fairfax CDL Testing</t>
  </si>
  <si>
    <t>District 1 CDL Testing</t>
  </si>
  <si>
    <t>Staunton CDL Testing</t>
  </si>
  <si>
    <t>Roanoke CDL Testing</t>
  </si>
  <si>
    <t>Driver License Quality Assurance</t>
  </si>
  <si>
    <t>Norfolk Naval Base CSC</t>
  </si>
  <si>
    <t>Norfolk Military Circle Dealer Ctr</t>
  </si>
  <si>
    <t>Suffolk CSC</t>
  </si>
  <si>
    <t>VA Beach/Buckner CSC</t>
  </si>
  <si>
    <t>VA Beach/Hilltop CSC</t>
  </si>
  <si>
    <t>Portsmouth CSC</t>
  </si>
  <si>
    <t>Norfolk/Military Circle CSC</t>
  </si>
  <si>
    <t>Norfolk/Widgeon CSC</t>
  </si>
  <si>
    <t>Onancock CSC</t>
  </si>
  <si>
    <t>Chesapeake CSC</t>
  </si>
  <si>
    <t>Portsmouth District  Manager</t>
  </si>
  <si>
    <t>Sterling - Boulevard CSC</t>
  </si>
  <si>
    <t>Arlington DMV Metro VA Square</t>
  </si>
  <si>
    <t>Tyson's Corner Dealer Center</t>
  </si>
  <si>
    <t xml:space="preserve">Arlington CSC </t>
  </si>
  <si>
    <t>Leesburg CSC</t>
  </si>
  <si>
    <t>Fair Oaks CSC</t>
  </si>
  <si>
    <t>Tysons Corner CSC</t>
  </si>
  <si>
    <t>Sterling - Free Court CSC</t>
  </si>
  <si>
    <t>Fairfax/Westfields CSC</t>
  </si>
  <si>
    <t>Fairfax North District</t>
  </si>
  <si>
    <t>Fort Lee CSC</t>
  </si>
  <si>
    <t>Chesterfield CSC</t>
  </si>
  <si>
    <t>South Hill CSC</t>
  </si>
  <si>
    <t>Farmville CSC</t>
  </si>
  <si>
    <t>Petersburg CSC</t>
  </si>
  <si>
    <t>Emporia CSC</t>
  </si>
  <si>
    <t>Hopewell CSC</t>
  </si>
  <si>
    <t>North Henrico CSC</t>
  </si>
  <si>
    <t>West Henrico CSC</t>
  </si>
  <si>
    <t>East Henrico CSC</t>
  </si>
  <si>
    <t>Richmond Central HQ</t>
  </si>
  <si>
    <t>Chester  CSC</t>
  </si>
  <si>
    <t>Richmond District Manager</t>
  </si>
  <si>
    <t xml:space="preserve">Fort Belvoir CSC </t>
  </si>
  <si>
    <t>Stafford CSC</t>
  </si>
  <si>
    <t>Fredericksburg/Spotsylvania CSC</t>
  </si>
  <si>
    <t>Pentagon</t>
  </si>
  <si>
    <t>Lorton CSC</t>
  </si>
  <si>
    <t>Prince William Manassas CSC</t>
  </si>
  <si>
    <t>Franconia CSC</t>
  </si>
  <si>
    <t>Woodbridge CSC</t>
  </si>
  <si>
    <t>Alexandria CSC</t>
  </si>
  <si>
    <t xml:space="preserve">Fairfax South District </t>
  </si>
  <si>
    <t>Lexington CSC</t>
  </si>
  <si>
    <t>Harrisonburg CSC</t>
  </si>
  <si>
    <t>Winchester CSC</t>
  </si>
  <si>
    <t>Waynesboro CSC</t>
  </si>
  <si>
    <t>Warrenton CSC</t>
  </si>
  <si>
    <t>Front Royal CSC</t>
  </si>
  <si>
    <t>Staunton CSC</t>
  </si>
  <si>
    <t>Woodstock CSC</t>
  </si>
  <si>
    <t>Culpeper CSC</t>
  </si>
  <si>
    <t>Charlottesville CSC</t>
  </si>
  <si>
    <t>Staunton District Manager</t>
  </si>
  <si>
    <t>Christiansburg CSC</t>
  </si>
  <si>
    <t>Altavista CSC</t>
  </si>
  <si>
    <t>South Boston CSC</t>
  </si>
  <si>
    <t>Roanoke CSC</t>
  </si>
  <si>
    <t>Rocky Mount CSC</t>
  </si>
  <si>
    <t>Martinsville CSC</t>
  </si>
  <si>
    <t>Lynchburg CSC</t>
  </si>
  <si>
    <t>Danville CSC</t>
  </si>
  <si>
    <t>Covington CSC</t>
  </si>
  <si>
    <t>Bedford CSC</t>
  </si>
  <si>
    <t>Roanoke District Manager</t>
  </si>
  <si>
    <t>Abingdon Dealer Center</t>
  </si>
  <si>
    <t>Pulaski CSC</t>
  </si>
  <si>
    <t>Lebanon CSC</t>
  </si>
  <si>
    <t>Jonesville CSC</t>
  </si>
  <si>
    <t>Clintwood CSC</t>
  </si>
  <si>
    <t>Marion CSC</t>
  </si>
  <si>
    <t>Abingdon CSC</t>
  </si>
  <si>
    <t>Wytheville CSC</t>
  </si>
  <si>
    <t>Norton CSC</t>
  </si>
  <si>
    <t>Tazewell CSC</t>
  </si>
  <si>
    <t>Gate City CSC</t>
  </si>
  <si>
    <t>Galax CSC</t>
  </si>
  <si>
    <t>Vansant CSC</t>
  </si>
  <si>
    <t>Bristol CSC</t>
  </si>
  <si>
    <t>Bristol District Manager</t>
  </si>
  <si>
    <t>CSM - Full Services</t>
  </si>
  <si>
    <t>Electronic Vital Events Certification</t>
  </si>
  <si>
    <t>Online Legal Presence</t>
  </si>
  <si>
    <t>Driver Testing</t>
  </si>
  <si>
    <t>Identification Review Work Ctr</t>
  </si>
  <si>
    <t xml:space="preserve">Driver Licensing Division </t>
  </si>
  <si>
    <t>Medical Review Work Unit</t>
  </si>
  <si>
    <t>Driver License Compliance Work Ctr</t>
  </si>
  <si>
    <t>Conviction &amp; Suspension Processing Wk Ctr</t>
  </si>
  <si>
    <t>Driver Monitoring Division</t>
  </si>
  <si>
    <t>Driver Services</t>
  </si>
  <si>
    <t>External Audit</t>
  </si>
  <si>
    <t>Law Enforcement Information Svcs.</t>
  </si>
  <si>
    <t>Security</t>
  </si>
  <si>
    <t>Operations Support Services</t>
  </si>
  <si>
    <t>Enforcement &amp; Compliance</t>
  </si>
  <si>
    <t>MVDB Rev Refunds</t>
  </si>
  <si>
    <t>Motor Vehicle Dealer Board</t>
  </si>
  <si>
    <t>Other Program Activities</t>
  </si>
  <si>
    <t>Data Compliance Program</t>
  </si>
  <si>
    <t>Document Imaging Work Center</t>
  </si>
  <si>
    <t>Workforce Efficiency Team</t>
  </si>
  <si>
    <t xml:space="preserve">Customer Records </t>
  </si>
  <si>
    <t>Data Integrity Work Center</t>
  </si>
  <si>
    <t>Use Agreements Work Center</t>
  </si>
  <si>
    <t>Data Management Services</t>
  </si>
  <si>
    <t>Internal Audit</t>
  </si>
  <si>
    <t>Facilities &amp; Ground Management Svcs</t>
  </si>
  <si>
    <t>JP Morgan Energy Performance Contract</t>
  </si>
  <si>
    <t>Transportation Services</t>
  </si>
  <si>
    <t>Facilities Planning Division</t>
  </si>
  <si>
    <t>DMV Headquarters</t>
  </si>
  <si>
    <t>Department of Taxation</t>
  </si>
  <si>
    <t>Facilities Services Division</t>
  </si>
  <si>
    <t>Facilities Serv &amp; Plan Admin</t>
  </si>
  <si>
    <t>Financial Analy. &amp; Reconciliation</t>
  </si>
  <si>
    <t>PRISM</t>
  </si>
  <si>
    <t>Motor Carrier Svc Ctr - Weigh Stations Only</t>
  </si>
  <si>
    <t>0410</t>
  </si>
  <si>
    <t>Carson Scales</t>
  </si>
  <si>
    <t>Bland Scales</t>
  </si>
  <si>
    <t>Alberta Scales</t>
  </si>
  <si>
    <t>Stephen City Scales</t>
  </si>
  <si>
    <t>Sandston Scales</t>
  </si>
  <si>
    <t>Troutville Scales</t>
  </si>
  <si>
    <t>Dumfries Scales</t>
  </si>
  <si>
    <t>Aldie Scales</t>
  </si>
  <si>
    <t>Hollins Scales</t>
  </si>
  <si>
    <t>Middletown Scales</t>
  </si>
  <si>
    <t>Suffolk Scales</t>
  </si>
  <si>
    <t>New Church Scales</t>
  </si>
  <si>
    <t>Dahlgreen Scales</t>
  </si>
  <si>
    <t>Northern IRIS Mobile Unit</t>
  </si>
  <si>
    <t>Northern Mobile Units</t>
  </si>
  <si>
    <t>Eastern Mobile Units</t>
  </si>
  <si>
    <t>Eastern IRIS Mobile Unit</t>
  </si>
  <si>
    <t>Weigh Stations Technical Services</t>
  </si>
  <si>
    <t>Weighing Station Hdqtrs</t>
  </si>
  <si>
    <t>Weighing Stations Division</t>
  </si>
  <si>
    <t>MCS Mileage/Hauling Permits</t>
  </si>
  <si>
    <t>International Registration &amp; Road Tax</t>
  </si>
  <si>
    <t>Intrastate Registration &amp; Compliance</t>
  </si>
  <si>
    <t>Motor Carrier Services</t>
  </si>
  <si>
    <t xml:space="preserve">Motor Carrier &amp; Tax Services </t>
  </si>
  <si>
    <t>Insurance Services Program</t>
  </si>
  <si>
    <t>ON-LINE VEH PRGS/NMVTIS Work Center</t>
  </si>
  <si>
    <t>Plate Development</t>
  </si>
  <si>
    <t>Webcat Title Phantom EDITS</t>
  </si>
  <si>
    <t>Vehicle Branding Work Center</t>
  </si>
  <si>
    <t>Dealer Licensing Program</t>
  </si>
  <si>
    <t>Dealer Services Work Center</t>
  </si>
  <si>
    <t>Titling Work Center</t>
  </si>
  <si>
    <t>Renewal Exception Process</t>
  </si>
  <si>
    <t>Special Plates Program</t>
  </si>
  <si>
    <t>Titles &amp; Registration Division</t>
  </si>
  <si>
    <t xml:space="preserve">Vehicle Services </t>
  </si>
  <si>
    <t>Budget Division</t>
  </si>
  <si>
    <t>Contracts &amp; Procurement</t>
  </si>
  <si>
    <t>Hearing Office</t>
  </si>
  <si>
    <t>Legislative Services</t>
  </si>
  <si>
    <t>Legal Services</t>
  </si>
  <si>
    <t>Legal and Regulatory Affairs</t>
  </si>
  <si>
    <t>0969</t>
  </si>
  <si>
    <t>Historic Triangle Sales Tax</t>
  </si>
  <si>
    <t>0968</t>
  </si>
  <si>
    <t>Historic Triangle Marketing</t>
  </si>
  <si>
    <t>ATV Moped Sales Tax</t>
  </si>
  <si>
    <t>On-Line Fuels Tax Payments</t>
  </si>
  <si>
    <t>Fuels Tax Collections-Refunds Sales Tax(FTCRS)</t>
  </si>
  <si>
    <t>Fuels Tax Licensing &amp; Reporting</t>
  </si>
  <si>
    <t>Tax Services Division</t>
  </si>
  <si>
    <t>Credit Card Fee Payments</t>
  </si>
  <si>
    <t>Automated Health Reconciliation</t>
  </si>
  <si>
    <t>Automated Payroll Reconciliation</t>
  </si>
  <si>
    <t>Adjusting Entries for FM&amp;AS</t>
  </si>
  <si>
    <t>Tipper</t>
  </si>
  <si>
    <t>Inserter Room</t>
  </si>
  <si>
    <t>Decal Production Center</t>
  </si>
  <si>
    <t>Headquarters' Warehouse</t>
  </si>
  <si>
    <t>Printing Services</t>
  </si>
  <si>
    <t>Mail Services</t>
  </si>
  <si>
    <t>Administrative Services</t>
  </si>
  <si>
    <t>Vehicle Renewal Work Ctr.</t>
  </si>
  <si>
    <t>Accounts Receivable</t>
  </si>
  <si>
    <t>Accounts Payable</t>
  </si>
  <si>
    <t>Financial Services</t>
  </si>
  <si>
    <t>Financial &amp; Administrative Services</t>
  </si>
  <si>
    <t>Highway Safety Services</t>
  </si>
  <si>
    <t>0451</t>
  </si>
  <si>
    <t>Motorcycle Rider Safety Program</t>
  </si>
  <si>
    <t>Program Development</t>
  </si>
  <si>
    <t>Reporting &amp; Evaluation Services</t>
  </si>
  <si>
    <t>Transportation Safety Administration</t>
  </si>
  <si>
    <t>Employment &amp; Benefits</t>
  </si>
  <si>
    <t>Technical Training</t>
  </si>
  <si>
    <t>Agency Training</t>
  </si>
  <si>
    <t>Workforce Development</t>
  </si>
  <si>
    <t>Employee Relations</t>
  </si>
  <si>
    <t>Human Resources</t>
  </si>
  <si>
    <t>Communications Office</t>
  </si>
  <si>
    <t>OEC Hampton District</t>
  </si>
  <si>
    <t>OEC Richmond District</t>
  </si>
  <si>
    <t>OEC Fairfax District</t>
  </si>
  <si>
    <t>OEC Staunton District</t>
  </si>
  <si>
    <t>OEC Roanoke District</t>
  </si>
  <si>
    <t>OEC Bristol District</t>
  </si>
  <si>
    <t>Special Investigations</t>
  </si>
  <si>
    <t>Federal Asset Forfeiture</t>
  </si>
  <si>
    <t>Field Investigations</t>
  </si>
  <si>
    <t>Special Handling</t>
  </si>
  <si>
    <t>OEC Law Enforcement Division</t>
  </si>
  <si>
    <t>Special Inspections Group</t>
  </si>
  <si>
    <t>Commerical Carrier &amp; Tax Enforcement</t>
  </si>
  <si>
    <t>Governor's Transportation Conference</t>
  </si>
  <si>
    <t>Civil War Sesquicentennial</t>
  </si>
  <si>
    <t>Information Technology Svcs</t>
  </si>
  <si>
    <t>69902</t>
  </si>
  <si>
    <t>PIN Notification</t>
  </si>
  <si>
    <t>Title Data Clean-up</t>
  </si>
  <si>
    <t>DMV Project Portfolio</t>
  </si>
  <si>
    <t>Operations Services Division</t>
  </si>
  <si>
    <t>Network Systems Section</t>
  </si>
  <si>
    <t>Voice Technology Services</t>
  </si>
  <si>
    <t>Desktop Services Group (DSG)</t>
  </si>
  <si>
    <t xml:space="preserve">Operations Services </t>
  </si>
  <si>
    <t>Systems Support Group</t>
  </si>
  <si>
    <t>Data Security</t>
  </si>
  <si>
    <t>UNIX Support Services</t>
  </si>
  <si>
    <t>Database Support Services</t>
  </si>
  <si>
    <t>Systems Development Services</t>
  </si>
  <si>
    <t>Systems Development Div</t>
  </si>
  <si>
    <t>Information Technology Services</t>
  </si>
  <si>
    <t>Commissioner's Office</t>
  </si>
  <si>
    <t>DESCRIPTION</t>
  </si>
  <si>
    <t xml:space="preserve">Suffolk CDL Testing  </t>
  </si>
  <si>
    <t>Metro At VA Square Dealer Ctr</t>
  </si>
  <si>
    <t>Connect  Richmond 1</t>
  </si>
  <si>
    <t>Richmond Connect Back-Up</t>
  </si>
  <si>
    <t>Connect - Prince William/Manassas</t>
  </si>
  <si>
    <t>Connect - Tyson's Corner</t>
  </si>
  <si>
    <t>COST CODE</t>
  </si>
  <si>
    <t>BUDGET DESIGNATIONS PROGRAM</t>
  </si>
  <si>
    <t>CODING SECTION AT THE BOTTOM</t>
  </si>
  <si>
    <r>
      <rPr>
        <b/>
        <sz val="12"/>
        <rFont val="Arial Narrow"/>
        <family val="2"/>
      </rPr>
      <t xml:space="preserve">TRANS </t>
    </r>
    <r>
      <rPr>
        <sz val="12"/>
        <rFont val="Arial Narrow"/>
        <family val="2"/>
      </rPr>
      <t xml:space="preserve">– Default Column: </t>
    </r>
    <r>
      <rPr>
        <i/>
        <sz val="12"/>
        <rFont val="Arial Narrow"/>
        <family val="2"/>
      </rPr>
      <t>Traveler does not need to change this information.</t>
    </r>
  </si>
  <si>
    <t>TRAVEL EXPENSE REIMBURSEMENT VOUCHER (TERV) -- COMPLETION INSTRUCTIONS</t>
  </si>
  <si>
    <r>
      <t xml:space="preserve">NON-EMPLOYEE OR </t>
    </r>
    <r>
      <rPr>
        <b/>
        <sz val="13"/>
        <rFont val="Arial Narrow"/>
        <family val="2"/>
      </rPr>
      <t>SATURDAY/HOLIDAY</t>
    </r>
    <r>
      <rPr>
        <sz val="13"/>
        <rFont val="Arial Narrow"/>
        <family val="2"/>
      </rPr>
      <t xml:space="preserve"> TRAVEL - CURRENT IRS RATE</t>
    </r>
  </si>
  <si>
    <t>SHEET 2</t>
  </si>
  <si>
    <t>AMOUNT DUE
TO (FROM) TRAVELER</t>
  </si>
  <si>
    <t>COST CODE:</t>
  </si>
  <si>
    <t>AGENCY CODE:</t>
  </si>
  <si>
    <t>CITY, STATE</t>
  </si>
  <si>
    <t>The IRS Mileage Rate per mile will be:</t>
  </si>
  <si>
    <t xml:space="preserve">The Fleet Mileage Rate per mile will be: </t>
  </si>
  <si>
    <r>
      <rPr>
        <b/>
        <sz val="14"/>
        <rFont val="Arial Narrow"/>
        <family val="2"/>
      </rPr>
      <t>MAXIMUM
REIMBURSEMENT</t>
    </r>
    <r>
      <rPr>
        <b/>
        <sz val="13"/>
        <rFont val="Arial Narrow"/>
        <family val="2"/>
      </rPr>
      <t xml:space="preserve">
</t>
    </r>
    <r>
      <rPr>
        <sz val="10"/>
        <rFont val="Arial Narrow"/>
        <family val="2"/>
      </rPr>
      <t>(TOTAL CODED AMOUNTS SHOULD
EQUAL AMOUNT NOTED ABOVE)</t>
    </r>
  </si>
  <si>
    <t>PREPARED BY:</t>
  </si>
  <si>
    <t>PHONE #:</t>
  </si>
  <si>
    <r>
      <t>Other</t>
    </r>
    <r>
      <rPr>
        <sz val="12"/>
        <rFont val="Arial Narrow"/>
        <family val="2"/>
      </rPr>
      <t xml:space="preserve"> </t>
    </r>
    <r>
      <rPr>
        <i/>
        <sz val="12"/>
        <rFont val="Arial Narrow"/>
        <family val="2"/>
      </rPr>
      <t>(briefly explain)</t>
    </r>
    <r>
      <rPr>
        <sz val="12"/>
        <rFont val="Arial Narrow"/>
        <family val="2"/>
      </rPr>
      <t>:</t>
    </r>
  </si>
  <si>
    <t>BUSINESS PURPOSE  &amp; LOCATION</t>
  </si>
  <si>
    <t>BUSINESS PURPOSE &amp; LOCATION</t>
  </si>
  <si>
    <r>
      <t xml:space="preserve"> - The traveler’s title is </t>
    </r>
    <r>
      <rPr>
        <b/>
        <sz val="12"/>
        <rFont val="Arial Narrow"/>
        <family val="2"/>
      </rPr>
      <t>REQUIRED</t>
    </r>
    <r>
      <rPr>
        <sz val="12"/>
        <rFont val="Arial Narrow"/>
        <family val="2"/>
      </rPr>
      <t>.  For non-employees, "Guest" should be entered in the title block.</t>
    </r>
  </si>
  <si>
    <r>
      <t xml:space="preserve"> - The traveler's signature is </t>
    </r>
    <r>
      <rPr>
        <b/>
        <sz val="12"/>
        <rFont val="Arial Narrow"/>
        <family val="2"/>
      </rPr>
      <t>MANDATORY</t>
    </r>
    <r>
      <rPr>
        <sz val="12"/>
        <rFont val="Arial Narrow"/>
        <family val="2"/>
      </rPr>
      <t xml:space="preserve"> and </t>
    </r>
    <r>
      <rPr>
        <b/>
        <sz val="12"/>
        <rFont val="Arial Narrow"/>
        <family val="2"/>
      </rPr>
      <t>MUST</t>
    </r>
    <r>
      <rPr>
        <sz val="12"/>
        <rFont val="Arial Narrow"/>
        <family val="2"/>
      </rPr>
      <t xml:space="preserve"> be an </t>
    </r>
    <r>
      <rPr>
        <b/>
        <i/>
        <sz val="12"/>
        <rFont val="Arial Narrow"/>
        <family val="2"/>
      </rPr>
      <t>original</t>
    </r>
    <r>
      <rPr>
        <sz val="12"/>
        <rFont val="Arial Narrow"/>
        <family val="2"/>
      </rPr>
      <t xml:space="preserve"> pen and ink signature.</t>
    </r>
  </si>
  <si>
    <r>
      <t xml:space="preserve"> - The supervisor (or authorizing party)printed name and title is </t>
    </r>
    <r>
      <rPr>
        <b/>
        <sz val="12"/>
        <rFont val="Arial Narrow"/>
        <family val="2"/>
      </rPr>
      <t>REQUIRED</t>
    </r>
    <r>
      <rPr>
        <sz val="12"/>
        <rFont val="Arial Narrow"/>
        <family val="2"/>
      </rPr>
      <t>.</t>
    </r>
  </si>
  <si>
    <r>
      <t xml:space="preserve"> - The supervisor (or authorizing party) signature is </t>
    </r>
    <r>
      <rPr>
        <b/>
        <sz val="12"/>
        <rFont val="Arial Narrow"/>
        <family val="2"/>
      </rPr>
      <t>MANDATORY</t>
    </r>
    <r>
      <rPr>
        <sz val="12"/>
        <rFont val="Arial Narrow"/>
        <family val="2"/>
      </rPr>
      <t xml:space="preserve"> and </t>
    </r>
    <r>
      <rPr>
        <b/>
        <sz val="12"/>
        <rFont val="Arial Narrow"/>
        <family val="2"/>
      </rPr>
      <t xml:space="preserve">MUST </t>
    </r>
    <r>
      <rPr>
        <sz val="12"/>
        <rFont val="Arial Narrow"/>
        <family val="2"/>
      </rPr>
      <t xml:space="preserve">be an </t>
    </r>
    <r>
      <rPr>
        <b/>
        <i/>
        <sz val="12"/>
        <rFont val="Arial Narrow"/>
        <family val="2"/>
      </rPr>
      <t>original</t>
    </r>
    <r>
      <rPr>
        <sz val="12"/>
        <rFont val="Arial Narrow"/>
        <family val="2"/>
      </rPr>
      <t xml:space="preserve"> pen and ink signature.</t>
    </r>
  </si>
  <si>
    <r>
      <rPr>
        <b/>
        <sz val="12"/>
        <rFont val="Arial Narrow"/>
        <family val="2"/>
      </rPr>
      <t>PROJECT</t>
    </r>
    <r>
      <rPr>
        <sz val="12"/>
        <rFont val="Arial Narrow"/>
        <family val="2"/>
      </rPr>
      <t xml:space="preserve"> – Regular Column:</t>
    </r>
    <r>
      <rPr>
        <i/>
        <sz val="12"/>
        <rFont val="Arial Narrow"/>
        <family val="2"/>
      </rPr>
      <t xml:space="preserve"> IF APPLICABLE (generally with grant related travel), the traveler will need to enter the appropriate Project code</t>
    </r>
    <r>
      <rPr>
        <i/>
        <sz val="12"/>
        <rFont val="Arial Narrow"/>
        <family val="2"/>
      </rPr>
      <t>.</t>
    </r>
  </si>
  <si>
    <t>COMPLETE SUBMISSION REQUIREMENTS FOR PER DIEM REIMBURSEMENTS:</t>
  </si>
  <si>
    <t>http://perdiemcalc.net/gsa/</t>
  </si>
  <si>
    <r>
      <rPr>
        <b/>
        <sz val="12"/>
        <color rgb="FF0000FF"/>
        <rFont val="Calibri"/>
        <family val="2"/>
        <scheme val="minor"/>
      </rPr>
      <t>75%</t>
    </r>
    <r>
      <rPr>
        <b/>
        <sz val="12"/>
        <color theme="1"/>
        <rFont val="Calibri"/>
        <family val="2"/>
        <scheme val="minor"/>
      </rPr>
      <t xml:space="preserve">
First &amp; Last
Travel Days</t>
    </r>
  </si>
  <si>
    <t>Incidental
Expenses</t>
  </si>
  <si>
    <t>Dinner</t>
  </si>
  <si>
    <t>Lunch</t>
  </si>
  <si>
    <t>Continental
Breakfast
/Breakfast</t>
  </si>
  <si>
    <t>M&amp;IE
Total</t>
  </si>
  <si>
    <t xml:space="preserve">"Where?": </t>
  </si>
  <si>
    <t>Destination Zip Code:</t>
  </si>
  <si>
    <t>FEDERAL GSA PER DIEM CALCULATOR - VIRGINIA LOCATION AID</t>
  </si>
  <si>
    <t>VA -  Standard Rate</t>
  </si>
  <si>
    <t>Buchanan</t>
  </si>
  <si>
    <t>Wolford</t>
  </si>
  <si>
    <t>Whitewood</t>
  </si>
  <si>
    <t>Vansant</t>
  </si>
  <si>
    <t>Tazewell</t>
  </si>
  <si>
    <t>Russell</t>
  </si>
  <si>
    <t>Swords Creek</t>
  </si>
  <si>
    <t>Shortt Gap</t>
  </si>
  <si>
    <t>Rowe</t>
  </si>
  <si>
    <t>Richlands</t>
  </si>
  <si>
    <t>Red Ash</t>
  </si>
  <si>
    <t>Raven</t>
  </si>
  <si>
    <t>Pounding Mill</t>
  </si>
  <si>
    <t>Pocahontas</t>
  </si>
  <si>
    <t>Pilgrims Knob</t>
  </si>
  <si>
    <t>Oakwood</t>
  </si>
  <si>
    <t>North Tazewell</t>
  </si>
  <si>
    <t>Maxie</t>
  </si>
  <si>
    <t>Mavisdale</t>
  </si>
  <si>
    <t>Keen Mountain</t>
  </si>
  <si>
    <t>Jewell Ridge</t>
  </si>
  <si>
    <t>Hurley</t>
  </si>
  <si>
    <t>Horsepen</t>
  </si>
  <si>
    <t>Grundy</t>
  </si>
  <si>
    <t>Falls Mills</t>
  </si>
  <si>
    <t>Doran</t>
  </si>
  <si>
    <t>Cedar Bluff</t>
  </si>
  <si>
    <t>Burkes Garden</t>
  </si>
  <si>
    <t>Dickenson</t>
  </si>
  <si>
    <t>Breaks</t>
  </si>
  <si>
    <t>Boissevain</t>
  </si>
  <si>
    <t>Bluefield</t>
  </si>
  <si>
    <t>Bishop</t>
  </si>
  <si>
    <t>Big Rock</t>
  </si>
  <si>
    <t>Bandy</t>
  </si>
  <si>
    <t>Amonate</t>
  </si>
  <si>
    <t>Buckingham</t>
  </si>
  <si>
    <t>Wingina</t>
  </si>
  <si>
    <t>Halifax</t>
  </si>
  <si>
    <t>Virgilina</t>
  </si>
  <si>
    <t>Vernon Hill</t>
  </si>
  <si>
    <t>Amherst</t>
  </si>
  <si>
    <t>Sweet Briar</t>
  </si>
  <si>
    <t>Pittsylvania</t>
  </si>
  <si>
    <t>Sutherlin</t>
  </si>
  <si>
    <t>Appomattox</t>
  </si>
  <si>
    <t>Spout Spring</t>
  </si>
  <si>
    <t>South Boston</t>
  </si>
  <si>
    <t>Scottsburg</t>
  </si>
  <si>
    <t>Ringgold</t>
  </si>
  <si>
    <t>Nelson</t>
  </si>
  <si>
    <t>Norwood</t>
  </si>
  <si>
    <t>Mecklenburg</t>
  </si>
  <si>
    <t>Rockbridge</t>
  </si>
  <si>
    <t>Natural Bridge Station</t>
  </si>
  <si>
    <t>Natural Bridge</t>
  </si>
  <si>
    <t>Nathalie</t>
  </si>
  <si>
    <t>Monroe</t>
  </si>
  <si>
    <t>Madison Heights</t>
  </si>
  <si>
    <t>Bedford</t>
  </si>
  <si>
    <t>Lowry</t>
  </si>
  <si>
    <t>Long Island</t>
  </si>
  <si>
    <t>Keeling</t>
  </si>
  <si>
    <t>Java</t>
  </si>
  <si>
    <t>Hurt</t>
  </si>
  <si>
    <t>Howardsville</t>
  </si>
  <si>
    <t>Gretna</t>
  </si>
  <si>
    <t>Goode</t>
  </si>
  <si>
    <t>Glasgow</t>
  </si>
  <si>
    <t>Gladstone</t>
  </si>
  <si>
    <t>Forest</t>
  </si>
  <si>
    <t>Dry Fork</t>
  </si>
  <si>
    <t>Danville City</t>
  </si>
  <si>
    <t>Danville</t>
  </si>
  <si>
    <t>Crystal Hill</t>
  </si>
  <si>
    <t>Coleman Falls</t>
  </si>
  <si>
    <t>Cluster Springs</t>
  </si>
  <si>
    <t>Clover</t>
  </si>
  <si>
    <t>Clifford</t>
  </si>
  <si>
    <t>Chatham</t>
  </si>
  <si>
    <t>Callands</t>
  </si>
  <si>
    <t>Buffalo Junction</t>
  </si>
  <si>
    <t>Blairs</t>
  </si>
  <si>
    <t>Big Island</t>
  </si>
  <si>
    <t>Alton</t>
  </si>
  <si>
    <t>Bath</t>
  </si>
  <si>
    <t>Williamsville</t>
  </si>
  <si>
    <t>Augusta</t>
  </si>
  <si>
    <t>Weyers Cave</t>
  </si>
  <si>
    <t>West Augusta</t>
  </si>
  <si>
    <t>Warm Springs</t>
  </si>
  <si>
    <t>Vesuvius</t>
  </si>
  <si>
    <t>Verona</t>
  </si>
  <si>
    <t>Swoope</t>
  </si>
  <si>
    <t>Stuarts Draft</t>
  </si>
  <si>
    <t>Steeles Tavern</t>
  </si>
  <si>
    <t>Alleghany</t>
  </si>
  <si>
    <t>Selma</t>
  </si>
  <si>
    <t>Rockbridge Baths</t>
  </si>
  <si>
    <t>Raphine</t>
  </si>
  <si>
    <t>Rockingham</t>
  </si>
  <si>
    <t>Port Republic</t>
  </si>
  <si>
    <t>New Hope</t>
  </si>
  <si>
    <t>Mount Sidney</t>
  </si>
  <si>
    <t>Highland</t>
  </si>
  <si>
    <t>Monterey</t>
  </si>
  <si>
    <t>Montebello</t>
  </si>
  <si>
    <t>Mint Spring</t>
  </si>
  <si>
    <t>Millboro</t>
  </si>
  <si>
    <t>Middlebrook</t>
  </si>
  <si>
    <t>Mc Dowell</t>
  </si>
  <si>
    <t>Low Moor</t>
  </si>
  <si>
    <t>Lexington City</t>
  </si>
  <si>
    <t>Lexington</t>
  </si>
  <si>
    <t>Iron Gate</t>
  </si>
  <si>
    <t>Hot Springs</t>
  </si>
  <si>
    <t>Head Waters</t>
  </si>
  <si>
    <t>Grottoes</t>
  </si>
  <si>
    <t>Greenville</t>
  </si>
  <si>
    <t>Goshen</t>
  </si>
  <si>
    <t>Botetourt</t>
  </si>
  <si>
    <t>Glen Wilton</t>
  </si>
  <si>
    <t>Fort Defiance</t>
  </si>
  <si>
    <t>Fairfield</t>
  </si>
  <si>
    <t>Doe Hill</t>
  </si>
  <si>
    <t>Deerfield</t>
  </si>
  <si>
    <t>Crimora</t>
  </si>
  <si>
    <t>Craigsville</t>
  </si>
  <si>
    <t>Covington City</t>
  </si>
  <si>
    <t>Covington</t>
  </si>
  <si>
    <t>Clifton Forge</t>
  </si>
  <si>
    <t>Churchville</t>
  </si>
  <si>
    <t>Buena Vista City</t>
  </si>
  <si>
    <t>Buena Vista</t>
  </si>
  <si>
    <t>Brownsburg</t>
  </si>
  <si>
    <t>Blue Grass</t>
  </si>
  <si>
    <t>Bacova</t>
  </si>
  <si>
    <t>Augusta Springs</t>
  </si>
  <si>
    <t>Staunton City</t>
  </si>
  <si>
    <t>Staunton</t>
  </si>
  <si>
    <t>Wythe</t>
  </si>
  <si>
    <t>Wytheville</t>
  </si>
  <si>
    <t>Carroll</t>
  </si>
  <si>
    <t>Woodlawn</t>
  </si>
  <si>
    <t>Floyd</t>
  </si>
  <si>
    <t>Willis</t>
  </si>
  <si>
    <t>Grayson</t>
  </si>
  <si>
    <t>Troutdale</t>
  </si>
  <si>
    <t>Tannersville</t>
  </si>
  <si>
    <t>Smyth</t>
  </si>
  <si>
    <t>Sugar Grove</t>
  </si>
  <si>
    <t>Speedwell</t>
  </si>
  <si>
    <t>Saltville</t>
  </si>
  <si>
    <t>Rural Retreat</t>
  </si>
  <si>
    <t>Bland</t>
  </si>
  <si>
    <t>Rocky Gap</t>
  </si>
  <si>
    <t>Mouth Of Wilson</t>
  </si>
  <si>
    <t>Washington</t>
  </si>
  <si>
    <t>Meadowview</t>
  </si>
  <si>
    <t>Max Meadows</t>
  </si>
  <si>
    <t>Marion</t>
  </si>
  <si>
    <t>Laurel Fork</t>
  </si>
  <si>
    <t>Lambsburg</t>
  </si>
  <si>
    <t>Ivanhoe</t>
  </si>
  <si>
    <t>Independence</t>
  </si>
  <si>
    <t>Pulaski</t>
  </si>
  <si>
    <t>Hiwassee</t>
  </si>
  <si>
    <t>Hillsville</t>
  </si>
  <si>
    <t>Glade Spring</t>
  </si>
  <si>
    <t>Galax City</t>
  </si>
  <si>
    <t>Galax</t>
  </si>
  <si>
    <t>Fries</t>
  </si>
  <si>
    <t>Fancy Gap</t>
  </si>
  <si>
    <t>Emory</t>
  </si>
  <si>
    <t>Elk Creek</t>
  </si>
  <si>
    <t>Dugspur</t>
  </si>
  <si>
    <t>Draper</t>
  </si>
  <si>
    <t>Crockett</t>
  </si>
  <si>
    <t>Cripple Creek</t>
  </si>
  <si>
    <t>Chilhowie</t>
  </si>
  <si>
    <t>Ceres</t>
  </si>
  <si>
    <t>Cana</t>
  </si>
  <si>
    <t>Broadford</t>
  </si>
  <si>
    <t>Bastian</t>
  </si>
  <si>
    <t>Barren Springs</t>
  </si>
  <si>
    <t>Austinville</t>
  </si>
  <si>
    <t>Atkins</t>
  </si>
  <si>
    <t>Wise</t>
  </si>
  <si>
    <t>Whitetop</t>
  </si>
  <si>
    <t>Scott</t>
  </si>
  <si>
    <t>Weber City</t>
  </si>
  <si>
    <t>Saint Paul</t>
  </si>
  <si>
    <t>Lee</t>
  </si>
  <si>
    <t>Saint Charles</t>
  </si>
  <si>
    <t>Rose Hill</t>
  </si>
  <si>
    <t>Rosedale</t>
  </si>
  <si>
    <t>Pound</t>
  </si>
  <si>
    <t>Pennington Gap</t>
  </si>
  <si>
    <t>Norton City</t>
  </si>
  <si>
    <t>Norton</t>
  </si>
  <si>
    <t>Nora</t>
  </si>
  <si>
    <t>Nickelsville</t>
  </si>
  <si>
    <t>Mendota</t>
  </si>
  <si>
    <t>Mc Clure</t>
  </si>
  <si>
    <t>Lebanon</t>
  </si>
  <si>
    <t>Keokee</t>
  </si>
  <si>
    <t>Jonesville</t>
  </si>
  <si>
    <t>Honaker</t>
  </si>
  <si>
    <t>Hiltons</t>
  </si>
  <si>
    <t>Haysi</t>
  </si>
  <si>
    <t>Gate City</t>
  </si>
  <si>
    <t>Fort Blackmore</t>
  </si>
  <si>
    <t>Ewing</t>
  </si>
  <si>
    <t>East Stone Gap</t>
  </si>
  <si>
    <t>Dungannon</t>
  </si>
  <si>
    <t>Duffield</t>
  </si>
  <si>
    <t>Dryden</t>
  </si>
  <si>
    <t>Davenport</t>
  </si>
  <si>
    <t>Dante</t>
  </si>
  <si>
    <t>Damascus</t>
  </si>
  <si>
    <t>Coeburn</t>
  </si>
  <si>
    <t>Clintwood</t>
  </si>
  <si>
    <t>Clinchco</t>
  </si>
  <si>
    <t>Cleveland</t>
  </si>
  <si>
    <t>Castlewood</t>
  </si>
  <si>
    <t>Blackwater</t>
  </si>
  <si>
    <t>Birchleaf</t>
  </si>
  <si>
    <t>Big Stone Gap</t>
  </si>
  <si>
    <t>Ben Hur</t>
  </si>
  <si>
    <t>Bee</t>
  </si>
  <si>
    <t>Appalachia</t>
  </si>
  <si>
    <t>Andover</t>
  </si>
  <si>
    <t>Abingdon</t>
  </si>
  <si>
    <t>Bristol City</t>
  </si>
  <si>
    <t>Bristol</t>
  </si>
  <si>
    <t>Patrick</t>
  </si>
  <si>
    <t>Woolwine</t>
  </si>
  <si>
    <t>Franklin</t>
  </si>
  <si>
    <t>Wirtz</t>
  </si>
  <si>
    <t>Roanoke</t>
  </si>
  <si>
    <t>Vinton</t>
  </si>
  <si>
    <t>Villamont</t>
  </si>
  <si>
    <t>Vesta</t>
  </si>
  <si>
    <t>Union Hall</t>
  </si>
  <si>
    <t>Troutville</t>
  </si>
  <si>
    <t>Thaxton</t>
  </si>
  <si>
    <t>Stuart</t>
  </si>
  <si>
    <t>Henry</t>
  </si>
  <si>
    <t>Stanleytown</t>
  </si>
  <si>
    <t>Giles</t>
  </si>
  <si>
    <t>Staffordsville</t>
  </si>
  <si>
    <t>Spencer</t>
  </si>
  <si>
    <t>Sandy Level</t>
  </si>
  <si>
    <t>Salem</t>
  </si>
  <si>
    <t>Rocky Mount</t>
  </si>
  <si>
    <t>Ripplemead</t>
  </si>
  <si>
    <t>Ridgeway</t>
  </si>
  <si>
    <t>Rich Creek</t>
  </si>
  <si>
    <t>Redwood</t>
  </si>
  <si>
    <t>Radford</t>
  </si>
  <si>
    <t>Pittsville</t>
  </si>
  <si>
    <t>Penhook</t>
  </si>
  <si>
    <t>Pembroke</t>
  </si>
  <si>
    <t>Pearisburg</t>
  </si>
  <si>
    <t>Patrick Springs</t>
  </si>
  <si>
    <t>Parrott</t>
  </si>
  <si>
    <t>Craig</t>
  </si>
  <si>
    <t>Paint Bank</t>
  </si>
  <si>
    <t>Oriskany</t>
  </si>
  <si>
    <t>New River</t>
  </si>
  <si>
    <t>Newport</t>
  </si>
  <si>
    <t>New Castle</t>
  </si>
  <si>
    <t>Newbern</t>
  </si>
  <si>
    <t>Narrows</t>
  </si>
  <si>
    <t>Montvale</t>
  </si>
  <si>
    <t>Moneta</t>
  </si>
  <si>
    <t>Meadows Of Dan</t>
  </si>
  <si>
    <t>Martinsville City</t>
  </si>
  <si>
    <t>Martinsville</t>
  </si>
  <si>
    <t>Indian Valley</t>
  </si>
  <si>
    <t>Huddleston</t>
  </si>
  <si>
    <t>Hardy</t>
  </si>
  <si>
    <t>Goodview</t>
  </si>
  <si>
    <t>Glen Lyn</t>
  </si>
  <si>
    <t>Glade Hill</t>
  </si>
  <si>
    <t>Fincastle</t>
  </si>
  <si>
    <t>Fieldale</t>
  </si>
  <si>
    <t>Ferrum</t>
  </si>
  <si>
    <t>Eggleston</t>
  </si>
  <si>
    <t>Eagle Rock</t>
  </si>
  <si>
    <t>Dublin</t>
  </si>
  <si>
    <t>Daleville</t>
  </si>
  <si>
    <t>Critz</t>
  </si>
  <si>
    <t>Copper Hill</t>
  </si>
  <si>
    <t>Collinsville</t>
  </si>
  <si>
    <t>Cloverdale</t>
  </si>
  <si>
    <t>Claudville</t>
  </si>
  <si>
    <t>Check</t>
  </si>
  <si>
    <t>Catawba</t>
  </si>
  <si>
    <t>Cascade</t>
  </si>
  <si>
    <t>Callaway</t>
  </si>
  <si>
    <t>Boones Mill</t>
  </si>
  <si>
    <t>Blue Ridge</t>
  </si>
  <si>
    <t>Bent Mountain</t>
  </si>
  <si>
    <t>Belspring</t>
  </si>
  <si>
    <t>Bassett</t>
  </si>
  <si>
    <t>Axton</t>
  </si>
  <si>
    <t>Ararat</t>
  </si>
  <si>
    <t>Charlotte</t>
  </si>
  <si>
    <t>Wylliesburg</t>
  </si>
  <si>
    <t>Lunenburg</t>
  </si>
  <si>
    <t>Victoria</t>
  </si>
  <si>
    <t>South Hill</t>
  </si>
  <si>
    <t>Skipwith</t>
  </si>
  <si>
    <t>Saxe</t>
  </si>
  <si>
    <t>Prince Edward</t>
  </si>
  <si>
    <t>Rice</t>
  </si>
  <si>
    <t>Red Oak</t>
  </si>
  <si>
    <t>Red House</t>
  </si>
  <si>
    <t>Randolph</t>
  </si>
  <si>
    <t>Prospect</t>
  </si>
  <si>
    <t>Phenix</t>
  </si>
  <si>
    <t>Pamplin</t>
  </si>
  <si>
    <t>Nottoway</t>
  </si>
  <si>
    <t>Meherrin</t>
  </si>
  <si>
    <t>La Crosse</t>
  </si>
  <si>
    <t>Keysville</t>
  </si>
  <si>
    <t>Kenbridge</t>
  </si>
  <si>
    <t>Hampden Sydney</t>
  </si>
  <si>
    <t>Green Bay</t>
  </si>
  <si>
    <t>Fort Mitchell</t>
  </si>
  <si>
    <t>Evergreen</t>
  </si>
  <si>
    <t>Dundas</t>
  </si>
  <si>
    <t>Drakes Branch</t>
  </si>
  <si>
    <t>Dillwyn</t>
  </si>
  <si>
    <t>Cullen</t>
  </si>
  <si>
    <t>Crewe</t>
  </si>
  <si>
    <t>Clarksville</t>
  </si>
  <si>
    <t>Chase City</t>
  </si>
  <si>
    <t>Charlotte Court House</t>
  </si>
  <si>
    <t>Burkeville</t>
  </si>
  <si>
    <t>Brunswick</t>
  </si>
  <si>
    <t>Brodnax</t>
  </si>
  <si>
    <t>Bracey</t>
  </si>
  <si>
    <t>Boydton</t>
  </si>
  <si>
    <t>Baskerville</t>
  </si>
  <si>
    <t>Farmville</t>
  </si>
  <si>
    <t>Surry</t>
  </si>
  <si>
    <t>Claremont</t>
  </si>
  <si>
    <t>Isle Of Wight</t>
  </si>
  <si>
    <t>Zuni</t>
  </si>
  <si>
    <t>Sussex</t>
  </si>
  <si>
    <t>Yale</t>
  </si>
  <si>
    <t>Dinwiddie</t>
  </si>
  <si>
    <t>Wilsons</t>
  </si>
  <si>
    <t>White Plains</t>
  </si>
  <si>
    <t>Waverly</t>
  </si>
  <si>
    <t>Warfield</t>
  </si>
  <si>
    <t>Wakefield</t>
  </si>
  <si>
    <t>Valentines</t>
  </si>
  <si>
    <t>Sutherland</t>
  </si>
  <si>
    <t>Stony Creek</t>
  </si>
  <si>
    <t>Spring Grove</t>
  </si>
  <si>
    <t>Greensville</t>
  </si>
  <si>
    <t>Skippers</t>
  </si>
  <si>
    <t>Southampton</t>
  </si>
  <si>
    <t>Sedley</t>
  </si>
  <si>
    <t>Rawlings</t>
  </si>
  <si>
    <t>Prince George</t>
  </si>
  <si>
    <t>Newsoms</t>
  </si>
  <si>
    <t>Meredithville</t>
  </si>
  <si>
    <t>Mc Kenney</t>
  </si>
  <si>
    <t>Jarratt</t>
  </si>
  <si>
    <t>Lawrenceville</t>
  </si>
  <si>
    <t>Ivor</t>
  </si>
  <si>
    <t>Hopewell City</t>
  </si>
  <si>
    <t>Hopewell</t>
  </si>
  <si>
    <t>Gasburg</t>
  </si>
  <si>
    <t>Freeman</t>
  </si>
  <si>
    <t>Franklin City</t>
  </si>
  <si>
    <t>Ford</t>
  </si>
  <si>
    <t>Emporia City</t>
  </si>
  <si>
    <t>Emporia</t>
  </si>
  <si>
    <t>Elberon</t>
  </si>
  <si>
    <t>Ebony</t>
  </si>
  <si>
    <t>Drewryville</t>
  </si>
  <si>
    <t>Dolphin</t>
  </si>
  <si>
    <t>Disputanta</t>
  </si>
  <si>
    <t>Dewitt</t>
  </si>
  <si>
    <t>Dendron</t>
  </si>
  <si>
    <t>Chesterfield</t>
  </si>
  <si>
    <t>Courtland</t>
  </si>
  <si>
    <t>Chester</t>
  </si>
  <si>
    <t>Colonial Heights City</t>
  </si>
  <si>
    <t>Colonial Heights</t>
  </si>
  <si>
    <t>Church Road</t>
  </si>
  <si>
    <t>Carson</t>
  </si>
  <si>
    <t>Capron</t>
  </si>
  <si>
    <t>Branchville</t>
  </si>
  <si>
    <t>Boykins</t>
  </si>
  <si>
    <t>Blackstone</t>
  </si>
  <si>
    <t>Ammon</t>
  </si>
  <si>
    <t>Alberta</t>
  </si>
  <si>
    <t>Petersburg City</t>
  </si>
  <si>
    <t>Virginia State University</t>
  </si>
  <si>
    <t>Petersburg</t>
  </si>
  <si>
    <t>Fort Lee</t>
  </si>
  <si>
    <t>Portsmouth City</t>
  </si>
  <si>
    <t>Portsmouth</t>
  </si>
  <si>
    <t>Hampton City</t>
  </si>
  <si>
    <t>Hampton</t>
  </si>
  <si>
    <t>Poquoson City</t>
  </si>
  <si>
    <t>Poquoson</t>
  </si>
  <si>
    <t>Fort Monroe</t>
  </si>
  <si>
    <t>Newport News City</t>
  </si>
  <si>
    <t>Newport News</t>
  </si>
  <si>
    <t>Fort Eustis</t>
  </si>
  <si>
    <t>Norfolk City</t>
  </si>
  <si>
    <t>Norfolk</t>
  </si>
  <si>
    <t>Windsor</t>
  </si>
  <si>
    <t>Northampton</t>
  </si>
  <si>
    <t>Willis Wharf</t>
  </si>
  <si>
    <t>Wardtown</t>
  </si>
  <si>
    <t>Townsend</t>
  </si>
  <si>
    <t>Suffolk City</t>
  </si>
  <si>
    <t>Suffolk</t>
  </si>
  <si>
    <t>Smithfield</t>
  </si>
  <si>
    <t>Seaview</t>
  </si>
  <si>
    <t>Rescue</t>
  </si>
  <si>
    <t>Oyster</t>
  </si>
  <si>
    <t>Nassawadox</t>
  </si>
  <si>
    <t>Marionville</t>
  </si>
  <si>
    <t>Machipongo</t>
  </si>
  <si>
    <t>Jamesville</t>
  </si>
  <si>
    <t>Franktown</t>
  </si>
  <si>
    <t>Exmore</t>
  </si>
  <si>
    <t>Eastville</t>
  </si>
  <si>
    <t>Chesapeake City</t>
  </si>
  <si>
    <t>Chesapeake</t>
  </si>
  <si>
    <t>Cheriton</t>
  </si>
  <si>
    <t>Carrsville</t>
  </si>
  <si>
    <t>Carrollton</t>
  </si>
  <si>
    <t>Capeville</t>
  </si>
  <si>
    <t>Cape Charles</t>
  </si>
  <si>
    <t>Birdsnest</t>
  </si>
  <si>
    <t>Battery Park</t>
  </si>
  <si>
    <t>Richmond</t>
  </si>
  <si>
    <t>Henrico</t>
  </si>
  <si>
    <t>Hanover</t>
  </si>
  <si>
    <t>Montpelier</t>
  </si>
  <si>
    <t>Gloucester</t>
  </si>
  <si>
    <t>Woods Cross Roads</t>
  </si>
  <si>
    <t>Wicomico</t>
  </si>
  <si>
    <t>White Marsh</t>
  </si>
  <si>
    <t>King William</t>
  </si>
  <si>
    <t>West Point</t>
  </si>
  <si>
    <t>Middlesex</t>
  </si>
  <si>
    <t>Water View</t>
  </si>
  <si>
    <t>Ware Neck</t>
  </si>
  <si>
    <t>King And Queen</t>
  </si>
  <si>
    <t>Walkerton</t>
  </si>
  <si>
    <t>Wake</t>
  </si>
  <si>
    <t>Urbanna</t>
  </si>
  <si>
    <t>Louisa</t>
  </si>
  <si>
    <t>Trevilians</t>
  </si>
  <si>
    <t>Topping</t>
  </si>
  <si>
    <t>Mathews</t>
  </si>
  <si>
    <t>Susan</t>
  </si>
  <si>
    <t>Studley</t>
  </si>
  <si>
    <t>Stevensville</t>
  </si>
  <si>
    <t>Goochland</t>
  </si>
  <si>
    <t>State Farm</t>
  </si>
  <si>
    <t>Shacklefords</t>
  </si>
  <si>
    <t>Severn</t>
  </si>
  <si>
    <t>Schley</t>
  </si>
  <si>
    <t>Sandy Hook</t>
  </si>
  <si>
    <t>Sandston</t>
  </si>
  <si>
    <t>Saluda</t>
  </si>
  <si>
    <t>Saint Stephens Church</t>
  </si>
  <si>
    <t>Charles City</t>
  </si>
  <si>
    <t>Ruthville</t>
  </si>
  <si>
    <t>Rockville</t>
  </si>
  <si>
    <t>New Kent</t>
  </si>
  <si>
    <t>Quinton</t>
  </si>
  <si>
    <t>Providence Forge</t>
  </si>
  <si>
    <t>Powhatan</t>
  </si>
  <si>
    <t>Port Haywood</t>
  </si>
  <si>
    <t>Ordinary</t>
  </si>
  <si>
    <t>Onemo</t>
  </si>
  <si>
    <t>Oilville</t>
  </si>
  <si>
    <t>North</t>
  </si>
  <si>
    <t>Newtown</t>
  </si>
  <si>
    <t>New Point</t>
  </si>
  <si>
    <t>New Canton</t>
  </si>
  <si>
    <t>Moseley</t>
  </si>
  <si>
    <t>Moon</t>
  </si>
  <si>
    <t>Mineral</t>
  </si>
  <si>
    <t>Mechanicsville</t>
  </si>
  <si>
    <t>Essex</t>
  </si>
  <si>
    <t>Millers Tavern</t>
  </si>
  <si>
    <t>Midlothian</t>
  </si>
  <si>
    <t>Mattaponi</t>
  </si>
  <si>
    <t>Mascot</t>
  </si>
  <si>
    <t>Maryus</t>
  </si>
  <si>
    <t>Manquin</t>
  </si>
  <si>
    <t>Amelia</t>
  </si>
  <si>
    <t>Mannboro</t>
  </si>
  <si>
    <t>Manakin Sabot</t>
  </si>
  <si>
    <t>Maidens</t>
  </si>
  <si>
    <t>Locust Hill</t>
  </si>
  <si>
    <t>Little Plymouth</t>
  </si>
  <si>
    <t>Lanexa</t>
  </si>
  <si>
    <t>King And Queen Court House</t>
  </si>
  <si>
    <t>Fluvanna</t>
  </si>
  <si>
    <t>Kents Store</t>
  </si>
  <si>
    <t>Jetersville</t>
  </si>
  <si>
    <t>Jamaica</t>
  </si>
  <si>
    <t>Hudgins</t>
  </si>
  <si>
    <t>Hayes</t>
  </si>
  <si>
    <t>Hartfield</t>
  </si>
  <si>
    <t>Hardyville</t>
  </si>
  <si>
    <t>Hallieford</t>
  </si>
  <si>
    <t>Hadensville</t>
  </si>
  <si>
    <t>Gwynn</t>
  </si>
  <si>
    <t>Gum Spring</t>
  </si>
  <si>
    <t>Grimstead</t>
  </si>
  <si>
    <t>Gloucester Point</t>
  </si>
  <si>
    <t>Glen Allen</t>
  </si>
  <si>
    <t>Foster</t>
  </si>
  <si>
    <t>Fork Union</t>
  </si>
  <si>
    <t>Dutton</t>
  </si>
  <si>
    <t>Doswell</t>
  </si>
  <si>
    <t>Diggs</t>
  </si>
  <si>
    <t>Deltaville</t>
  </si>
  <si>
    <t>Cumberland</t>
  </si>
  <si>
    <t>Crozier</t>
  </si>
  <si>
    <t>Columbia</t>
  </si>
  <si>
    <t>Cobbs Creek</t>
  </si>
  <si>
    <t>Church View</t>
  </si>
  <si>
    <t>Christchurch</t>
  </si>
  <si>
    <t>Cartersville</t>
  </si>
  <si>
    <t>Cardinal</t>
  </si>
  <si>
    <t>Bumpass</t>
  </si>
  <si>
    <t>Bruington</t>
  </si>
  <si>
    <t>Bremo Bluff</t>
  </si>
  <si>
    <t>Bohannon</t>
  </si>
  <si>
    <t>Bena</t>
  </si>
  <si>
    <t>Beaverdam</t>
  </si>
  <si>
    <t>Beaumont</t>
  </si>
  <si>
    <t>Barhamsville</t>
  </si>
  <si>
    <t>Aylett</t>
  </si>
  <si>
    <t>Ashland</t>
  </si>
  <si>
    <t>Arvonia</t>
  </si>
  <si>
    <t>Ark</t>
  </si>
  <si>
    <t>Amelia Court House</t>
  </si>
  <si>
    <t>Achilles</t>
  </si>
  <si>
    <t>Madison</t>
  </si>
  <si>
    <t>Woodberry Forest</t>
  </si>
  <si>
    <t>Waynesboro City</t>
  </si>
  <si>
    <t>Waynesboro</t>
  </si>
  <si>
    <t>Tyro</t>
  </si>
  <si>
    <t>Troy</t>
  </si>
  <si>
    <t>Greene</t>
  </si>
  <si>
    <t>Stanardsville</t>
  </si>
  <si>
    <t>Orange</t>
  </si>
  <si>
    <t>Somerset</t>
  </si>
  <si>
    <t>Shipman</t>
  </si>
  <si>
    <t>Schuyler</t>
  </si>
  <si>
    <t>Ruckersville</t>
  </si>
  <si>
    <t>Roseland</t>
  </si>
  <si>
    <t>Quinque</t>
  </si>
  <si>
    <t>Piney River</t>
  </si>
  <si>
    <t>Palmyra</t>
  </si>
  <si>
    <t>Nellysford</t>
  </si>
  <si>
    <t>Montpelier Station</t>
  </si>
  <si>
    <t>Lyndhurst</t>
  </si>
  <si>
    <t>Lovingston</t>
  </si>
  <si>
    <t>Locust Dale</t>
  </si>
  <si>
    <t>Gordonsville</t>
  </si>
  <si>
    <t>Fishersville</t>
  </si>
  <si>
    <t>Faber</t>
  </si>
  <si>
    <t>Dyke</t>
  </si>
  <si>
    <t>Barboursville</t>
  </si>
  <si>
    <t>Arrington</t>
  </si>
  <si>
    <t>Afton</t>
  </si>
  <si>
    <t>Timberville</t>
  </si>
  <si>
    <t>Page</t>
  </si>
  <si>
    <t>Stanley</t>
  </si>
  <si>
    <t>Singers Glen</t>
  </si>
  <si>
    <t>Shenandoah</t>
  </si>
  <si>
    <t>Pleasant Valley</t>
  </si>
  <si>
    <t>Quicksburg</t>
  </si>
  <si>
    <t>Penn Laird</t>
  </si>
  <si>
    <t>Orkney Springs</t>
  </si>
  <si>
    <t>New Market</t>
  </si>
  <si>
    <t>Mount Solon</t>
  </si>
  <si>
    <t>Mount Jackson</t>
  </si>
  <si>
    <t>Mount Crawford</t>
  </si>
  <si>
    <t>Mc Gaheysville</t>
  </si>
  <si>
    <t>Luray</t>
  </si>
  <si>
    <t>Linville</t>
  </si>
  <si>
    <t>Lacey Spring</t>
  </si>
  <si>
    <t>Keezletown</t>
  </si>
  <si>
    <t>Hinton</t>
  </si>
  <si>
    <t>Fulks Run</t>
  </si>
  <si>
    <t>Elkton</t>
  </si>
  <si>
    <t>Edinburg</t>
  </si>
  <si>
    <t>Dayton</t>
  </si>
  <si>
    <t>Criders</t>
  </si>
  <si>
    <t>Broadway</t>
  </si>
  <si>
    <t>Bridgewater</t>
  </si>
  <si>
    <t>Bergton</t>
  </si>
  <si>
    <t>Basye</t>
  </si>
  <si>
    <t>Harrisonburg City</t>
  </si>
  <si>
    <t>Harrisonburg</t>
  </si>
  <si>
    <t>Rappahannock</t>
  </si>
  <si>
    <t>Woodville</t>
  </si>
  <si>
    <t>Wolftown</t>
  </si>
  <si>
    <t>Culpeper</t>
  </si>
  <si>
    <t>Viewtown</t>
  </si>
  <si>
    <t>Syria</t>
  </si>
  <si>
    <t>Fauquier</t>
  </si>
  <si>
    <t>Sumerduck</t>
  </si>
  <si>
    <t>Stevensburg</t>
  </si>
  <si>
    <t>Sperryville</t>
  </si>
  <si>
    <t>Somerville</t>
  </si>
  <si>
    <t>Rochelle</t>
  </si>
  <si>
    <t>Rixeyville</t>
  </si>
  <si>
    <t>Richardsville</t>
  </si>
  <si>
    <t>Reva</t>
  </si>
  <si>
    <t>Remington</t>
  </si>
  <si>
    <t>Rapidan</t>
  </si>
  <si>
    <t>Radiant</t>
  </si>
  <si>
    <t>Pratts</t>
  </si>
  <si>
    <t>Oakpark</t>
  </si>
  <si>
    <t>Mitchells</t>
  </si>
  <si>
    <t>Midland</t>
  </si>
  <si>
    <t>Lignum</t>
  </si>
  <si>
    <t>Leon</t>
  </si>
  <si>
    <t>Jeffersonton</t>
  </si>
  <si>
    <t>Hood</t>
  </si>
  <si>
    <t>Haywood</t>
  </si>
  <si>
    <t>Goldvein</t>
  </si>
  <si>
    <t>Etlan</t>
  </si>
  <si>
    <t>Elkwood</t>
  </si>
  <si>
    <t>Castleton</t>
  </si>
  <si>
    <t>Brightwood</t>
  </si>
  <si>
    <t>Brandy Station</t>
  </si>
  <si>
    <t>Boston</t>
  </si>
  <si>
    <t>Bealeton</t>
  </si>
  <si>
    <t>Banco</t>
  </si>
  <si>
    <t>Aroda</t>
  </si>
  <si>
    <t>Woodstock</t>
  </si>
  <si>
    <t>Clarke</t>
  </si>
  <si>
    <t>White Post</t>
  </si>
  <si>
    <t>Toms Brook</t>
  </si>
  <si>
    <t>Strasburg</t>
  </si>
  <si>
    <t>Frederick</t>
  </si>
  <si>
    <t>Stephenson</t>
  </si>
  <si>
    <t>Stephens City</t>
  </si>
  <si>
    <t>Star Tannery</t>
  </si>
  <si>
    <t>Fort Valley</t>
  </si>
  <si>
    <t>Rileyville</t>
  </si>
  <si>
    <t>Warren</t>
  </si>
  <si>
    <t>Middletown</t>
  </si>
  <si>
    <t>Millwood</t>
  </si>
  <si>
    <t>Maurertown</t>
  </si>
  <si>
    <t>Markham</t>
  </si>
  <si>
    <t>Linden</t>
  </si>
  <si>
    <t>Huntly</t>
  </si>
  <si>
    <t>Hume</t>
  </si>
  <si>
    <t>Gore</t>
  </si>
  <si>
    <t>Front Royal</t>
  </si>
  <si>
    <t>Flint Hill</t>
  </si>
  <si>
    <t>Fishers Hill</t>
  </si>
  <si>
    <t>Cross Junction</t>
  </si>
  <si>
    <t>Clear Brook</t>
  </si>
  <si>
    <t>Chester Gap</t>
  </si>
  <si>
    <t>Brucetown</t>
  </si>
  <si>
    <t>Boyce</t>
  </si>
  <si>
    <t>Berryville</t>
  </si>
  <si>
    <t>Bentonville</t>
  </si>
  <si>
    <t>Winchester City</t>
  </si>
  <si>
    <t>Winchester</t>
  </si>
  <si>
    <t>Westmoreland</t>
  </si>
  <si>
    <t>Zacata</t>
  </si>
  <si>
    <t>Caroline</t>
  </si>
  <si>
    <t>Woodford</t>
  </si>
  <si>
    <t>Northumberland</t>
  </si>
  <si>
    <t>Wicomico Church</t>
  </si>
  <si>
    <t>Lancaster</t>
  </si>
  <si>
    <t>White Stone</t>
  </si>
  <si>
    <t>Sandy Point</t>
  </si>
  <si>
    <t>Weems</t>
  </si>
  <si>
    <t>Warsaw</t>
  </si>
  <si>
    <t>Village</t>
  </si>
  <si>
    <t>Unionville</t>
  </si>
  <si>
    <t>Spotsylvania</t>
  </si>
  <si>
    <t>Thornburg</t>
  </si>
  <si>
    <t>Tappahannock</t>
  </si>
  <si>
    <t>Stratford</t>
  </si>
  <si>
    <t>Stafford</t>
  </si>
  <si>
    <t>Sparta</t>
  </si>
  <si>
    <t>Sharps</t>
  </si>
  <si>
    <t>King George</t>
  </si>
  <si>
    <t>Sealston</t>
  </si>
  <si>
    <t>Ruther Glen</t>
  </si>
  <si>
    <t>Ruby</t>
  </si>
  <si>
    <t>Rollins Fork</t>
  </si>
  <si>
    <t>Rhoadesville</t>
  </si>
  <si>
    <t>Reedville</t>
  </si>
  <si>
    <t>Rappahannock Academy</t>
  </si>
  <si>
    <t>Port Royal</t>
  </si>
  <si>
    <t>Partlow</t>
  </si>
  <si>
    <t>Ophelia</t>
  </si>
  <si>
    <t>Oldhams</t>
  </si>
  <si>
    <t>Nuttsville</t>
  </si>
  <si>
    <t>Ninde</t>
  </si>
  <si>
    <t>Mount Holly</t>
  </si>
  <si>
    <t>Morattico</t>
  </si>
  <si>
    <t>Montross</t>
  </si>
  <si>
    <t>Mollusk</t>
  </si>
  <si>
    <t>Milford</t>
  </si>
  <si>
    <t>Merry Point</t>
  </si>
  <si>
    <t>Lottsburg</t>
  </si>
  <si>
    <t>Loretto</t>
  </si>
  <si>
    <t>Locust Grove</t>
  </si>
  <si>
    <t>Lively</t>
  </si>
  <si>
    <t>Laneview</t>
  </si>
  <si>
    <t>Ladysmith</t>
  </si>
  <si>
    <t>Kinsale</t>
  </si>
  <si>
    <t>Kilmarnock</t>
  </si>
  <si>
    <t>Jersey</t>
  </si>
  <si>
    <t>Irvington</t>
  </si>
  <si>
    <t>Hustle</t>
  </si>
  <si>
    <t>Heathsville</t>
  </si>
  <si>
    <t>Haynesville</t>
  </si>
  <si>
    <t>Hartwood</t>
  </si>
  <si>
    <t>Hague</t>
  </si>
  <si>
    <t>Garrisonville</t>
  </si>
  <si>
    <t>Farnham</t>
  </si>
  <si>
    <t>Edwardsville</t>
  </si>
  <si>
    <t>Dunnsville</t>
  </si>
  <si>
    <t>Dogue</t>
  </si>
  <si>
    <t>Dahlgren</t>
  </si>
  <si>
    <t>Corbin</t>
  </si>
  <si>
    <t>Colonial Beach</t>
  </si>
  <si>
    <t>Coles Point</t>
  </si>
  <si>
    <t>Champlain</t>
  </si>
  <si>
    <t>Center Cross</t>
  </si>
  <si>
    <t>Caret</t>
  </si>
  <si>
    <t>Callao</t>
  </si>
  <si>
    <t>Burr Hill</t>
  </si>
  <si>
    <t>Burgess</t>
  </si>
  <si>
    <t>Brooke</t>
  </si>
  <si>
    <t>Bowling Green</t>
  </si>
  <si>
    <t>Fredericksburg</t>
  </si>
  <si>
    <t>Fredericksburg City</t>
  </si>
  <si>
    <t>Prince William</t>
  </si>
  <si>
    <t>Woodbridge</t>
  </si>
  <si>
    <t>Triangle</t>
  </si>
  <si>
    <t>Quantico</t>
  </si>
  <si>
    <t>Occoquan</t>
  </si>
  <si>
    <t>Dumfries</t>
  </si>
  <si>
    <t>The Plains</t>
  </si>
  <si>
    <t>Warrenton</t>
  </si>
  <si>
    <t>Upperville</t>
  </si>
  <si>
    <t>Nokesville</t>
  </si>
  <si>
    <t>Haymarket</t>
  </si>
  <si>
    <t>Gainesville</t>
  </si>
  <si>
    <t>Delaplane</t>
  </si>
  <si>
    <t>Catharpin</t>
  </si>
  <si>
    <t>Rectortown</t>
  </si>
  <si>
    <t>Casanova</t>
  </si>
  <si>
    <t>Calverton</t>
  </si>
  <si>
    <t>Broad Run</t>
  </si>
  <si>
    <t>Bristow</t>
  </si>
  <si>
    <t>Bluemont</t>
  </si>
  <si>
    <t>Paris</t>
  </si>
  <si>
    <t>Orlean</t>
  </si>
  <si>
    <t>Catlett</t>
  </si>
  <si>
    <t>Marshall</t>
  </si>
  <si>
    <t>Manassas Park City</t>
  </si>
  <si>
    <t>Manassas</t>
  </si>
  <si>
    <t>Manassas City</t>
  </si>
  <si>
    <t>Amissville</t>
  </si>
  <si>
    <t>Falls Church City</t>
  </si>
  <si>
    <t>Falls Church</t>
  </si>
  <si>
    <t>Fairfax City</t>
  </si>
  <si>
    <t>Fairfax</t>
  </si>
  <si>
    <t>Alexandria</t>
  </si>
  <si>
    <t>Lorton</t>
  </si>
  <si>
    <t>Vienna</t>
  </si>
  <si>
    <t>Springfield</t>
  </si>
  <si>
    <t>Oakton</t>
  </si>
  <si>
    <t>Newington</t>
  </si>
  <si>
    <t>Mount Vernon</t>
  </si>
  <si>
    <t>Merrifield</t>
  </si>
  <si>
    <t>Mc Lean</t>
  </si>
  <si>
    <t>West Mclean</t>
  </si>
  <si>
    <t>Reston</t>
  </si>
  <si>
    <t>Herndon</t>
  </si>
  <si>
    <t>Greenway</t>
  </si>
  <si>
    <t>Great Falls</t>
  </si>
  <si>
    <t>Fort Belvoir</t>
  </si>
  <si>
    <t>Fairfax Station</t>
  </si>
  <si>
    <t>Dunn Loring</t>
  </si>
  <si>
    <t>Burke</t>
  </si>
  <si>
    <t>Annandale</t>
  </si>
  <si>
    <t>Chantilly</t>
  </si>
  <si>
    <t>Clifton</t>
  </si>
  <si>
    <t>Centreville</t>
  </si>
  <si>
    <t>Arlington</t>
  </si>
  <si>
    <t>Fort Myer</t>
  </si>
  <si>
    <t>Alexandria City</t>
  </si>
  <si>
    <t>VA - Williamsburg / York, VA - James City / York Counties / City of Williamsburg</t>
  </si>
  <si>
    <t>York</t>
  </si>
  <si>
    <t>Seaford</t>
  </si>
  <si>
    <t>Lackey</t>
  </si>
  <si>
    <t>Yorktown</t>
  </si>
  <si>
    <t>Lightfoot</t>
  </si>
  <si>
    <t>Williamsburg City</t>
  </si>
  <si>
    <t>Williamsburg</t>
  </si>
  <si>
    <t>James City</t>
  </si>
  <si>
    <t>Toano</t>
  </si>
  <si>
    <t>Norge</t>
  </si>
  <si>
    <t>Jamestown</t>
  </si>
  <si>
    <t>VA - Wallops Island, VA - Accomack county</t>
  </si>
  <si>
    <t>Accomack</t>
  </si>
  <si>
    <t>Withams</t>
  </si>
  <si>
    <t>Wattsville</t>
  </si>
  <si>
    <t>Wachapreague</t>
  </si>
  <si>
    <t>Temperanceville</t>
  </si>
  <si>
    <t>Tasley</t>
  </si>
  <si>
    <t>Tangier</t>
  </si>
  <si>
    <t>Saxis</t>
  </si>
  <si>
    <t>Sanford</t>
  </si>
  <si>
    <t>Quinby</t>
  </si>
  <si>
    <t>Pungoteague</t>
  </si>
  <si>
    <t>Parksley</t>
  </si>
  <si>
    <t>Painter</t>
  </si>
  <si>
    <t>Onley</t>
  </si>
  <si>
    <t>Onancock</t>
  </si>
  <si>
    <t>Oak Hall</t>
  </si>
  <si>
    <t>New Church</t>
  </si>
  <si>
    <t>Nelsonia</t>
  </si>
  <si>
    <t>Modest Town</t>
  </si>
  <si>
    <t>Melfa</t>
  </si>
  <si>
    <t>Mears</t>
  </si>
  <si>
    <t>Mappsville</t>
  </si>
  <si>
    <t>Locustville</t>
  </si>
  <si>
    <t>Keller</t>
  </si>
  <si>
    <t>Jenkins Bridge</t>
  </si>
  <si>
    <t>Horntown</t>
  </si>
  <si>
    <t>Harborton</t>
  </si>
  <si>
    <t>Hallwood</t>
  </si>
  <si>
    <t>Hacksneck</t>
  </si>
  <si>
    <t>Greenbush</t>
  </si>
  <si>
    <t>Greenbackville</t>
  </si>
  <si>
    <t>Davis Wharf</t>
  </si>
  <si>
    <t>Craddockville</t>
  </si>
  <si>
    <t>Wallops Island</t>
  </si>
  <si>
    <t>Chincoteague Island</t>
  </si>
  <si>
    <t>Bloxom</t>
  </si>
  <si>
    <t>Belle Haven</t>
  </si>
  <si>
    <t>Atlantic</t>
  </si>
  <si>
    <t>Assawoman</t>
  </si>
  <si>
    <t>Accomac</t>
  </si>
  <si>
    <t>VA - Virginia Beach, VA - City of Virginia Beach</t>
  </si>
  <si>
    <t>Virginia Beach City</t>
  </si>
  <si>
    <t>Virginia Beach</t>
  </si>
  <si>
    <t>VA - Roanoke, VA - City limits of Roanoke</t>
  </si>
  <si>
    <t>Roanoke City</t>
  </si>
  <si>
    <t>VA - Richmond, VA - City of Richmond</t>
  </si>
  <si>
    <t>Richmond City</t>
  </si>
  <si>
    <t>VA - Lynchburg, VA - Campbell / Lynchburg City</t>
  </si>
  <si>
    <t>Lynchburg City</t>
  </si>
  <si>
    <t>Lynchburg</t>
  </si>
  <si>
    <t>Campbell</t>
  </si>
  <si>
    <t>Rustburg</t>
  </si>
  <si>
    <t>Naruna</t>
  </si>
  <si>
    <t>Lynch Station</t>
  </si>
  <si>
    <t>Gladys</t>
  </si>
  <si>
    <t>Evington</t>
  </si>
  <si>
    <t>Concord</t>
  </si>
  <si>
    <t>Brookneal</t>
  </si>
  <si>
    <t>Altavista</t>
  </si>
  <si>
    <t>VA - Loudoun, VA - Loudoun county</t>
  </si>
  <si>
    <t>Loudoun</t>
  </si>
  <si>
    <t>Dhs</t>
  </si>
  <si>
    <t>Waterford</t>
  </si>
  <si>
    <t>Dulles</t>
  </si>
  <si>
    <t>Lovettsville</t>
  </si>
  <si>
    <t>Leesburg</t>
  </si>
  <si>
    <t>Sterling</t>
  </si>
  <si>
    <t>Lincoln</t>
  </si>
  <si>
    <t>Hamilton</t>
  </si>
  <si>
    <t>Ashburn</t>
  </si>
  <si>
    <t>Round Hill</t>
  </si>
  <si>
    <t>Purcellville</t>
  </si>
  <si>
    <t>Philomont</t>
  </si>
  <si>
    <t>Paeonian Springs</t>
  </si>
  <si>
    <t>Middleburg</t>
  </si>
  <si>
    <t>Aldie</t>
  </si>
  <si>
    <t>VA - Charlottesville, VA - City of Charlottesville / Albemarle</t>
  </si>
  <si>
    <t>Charlottesville City</t>
  </si>
  <si>
    <t>Charlottesville</t>
  </si>
  <si>
    <t>Albemarle</t>
  </si>
  <si>
    <t>Scottsville</t>
  </si>
  <si>
    <t>White Hall</t>
  </si>
  <si>
    <t>North Garden</t>
  </si>
  <si>
    <t>Keswick</t>
  </si>
  <si>
    <t>Keene</t>
  </si>
  <si>
    <t>Ivy</t>
  </si>
  <si>
    <t>Greenwood</t>
  </si>
  <si>
    <t>Free Union</t>
  </si>
  <si>
    <t>Esmont</t>
  </si>
  <si>
    <t>Earlysville</t>
  </si>
  <si>
    <t>Crozet</t>
  </si>
  <si>
    <t>Covesville</t>
  </si>
  <si>
    <t>Batesville</t>
  </si>
  <si>
    <t>VA - Blacksburg, VA - Montgomery county</t>
  </si>
  <si>
    <t>Montgomery</t>
  </si>
  <si>
    <t>Shawsville</t>
  </si>
  <si>
    <t>Riner</t>
  </si>
  <si>
    <t>Pilot</t>
  </si>
  <si>
    <t>Mc Coy</t>
  </si>
  <si>
    <t>Elliston</t>
  </si>
  <si>
    <t>Christiansburg</t>
  </si>
  <si>
    <t>Blacksburg</t>
  </si>
  <si>
    <t>Federal GSA Per Diem Calculator "Where?"</t>
  </si>
  <si>
    <t>County</t>
  </si>
  <si>
    <t>City</t>
  </si>
  <si>
    <t>Zip Code</t>
  </si>
  <si>
    <t>Virginia Zip Codes</t>
  </si>
  <si>
    <r>
      <rPr>
        <b/>
        <sz val="12"/>
        <color theme="1"/>
        <rFont val="Calibri"/>
        <family val="2"/>
        <scheme val="minor"/>
      </rPr>
      <t>This tool is to aid in the completion of the Travel Expense Reimbursement Voucher (TERV) for per diem reimbursements.</t>
    </r>
    <r>
      <rPr>
        <sz val="12"/>
        <color theme="1"/>
        <rFont val="Calibri"/>
        <family val="2"/>
        <scheme val="minor"/>
      </rPr>
      <t xml:space="preserve">
By entering the destination zip code </t>
    </r>
    <r>
      <rPr>
        <i/>
        <sz val="12"/>
        <color theme="1"/>
        <rFont val="Calibri"/>
        <family val="2"/>
        <scheme val="minor"/>
      </rPr>
      <t xml:space="preserve">(where you are spending the night) </t>
    </r>
    <r>
      <rPr>
        <sz val="12"/>
        <color theme="1"/>
        <rFont val="Calibri"/>
        <family val="2"/>
        <scheme val="minor"/>
      </rPr>
      <t xml:space="preserve">in the yellow box above, you will be provided with the specific location you will need to select in the "Where?" field when using the </t>
    </r>
    <r>
      <rPr>
        <i/>
        <sz val="12"/>
        <color theme="1"/>
        <rFont val="Calibri"/>
        <family val="2"/>
        <scheme val="minor"/>
      </rPr>
      <t>Federal GSA Per Diem Calculator</t>
    </r>
    <r>
      <rPr>
        <sz val="12"/>
        <color theme="1"/>
        <rFont val="Calibri"/>
        <family val="2"/>
        <scheme val="minor"/>
      </rPr>
      <t xml:space="preserve"> located at:</t>
    </r>
  </si>
  <si>
    <r>
      <t xml:space="preserve">It also provides a summary of the per diem rates.  However, you </t>
    </r>
    <r>
      <rPr>
        <b/>
        <sz val="12"/>
        <color theme="1"/>
        <rFont val="Calibri"/>
        <family val="2"/>
        <scheme val="minor"/>
      </rPr>
      <t>MUST</t>
    </r>
    <r>
      <rPr>
        <sz val="12"/>
        <color theme="1"/>
        <rFont val="Calibri"/>
        <family val="2"/>
        <scheme val="minor"/>
      </rPr>
      <t xml:space="preserve"> use the </t>
    </r>
    <r>
      <rPr>
        <i/>
        <sz val="12"/>
        <color theme="1"/>
        <rFont val="Calibri"/>
        <family val="2"/>
        <scheme val="minor"/>
      </rPr>
      <t>Federal GSA Per Diem Calculator</t>
    </r>
    <r>
      <rPr>
        <sz val="12"/>
        <color theme="1"/>
        <rFont val="Calibri"/>
        <family val="2"/>
        <scheme val="minor"/>
      </rPr>
      <t>, as it will provide the specific per diems for each travel day, including any provided meals, making it easier to complete your TERV.</t>
    </r>
  </si>
  <si>
    <r>
      <t xml:space="preserve"> - ORIGINAL most recent FMAS 170 </t>
    </r>
    <r>
      <rPr>
        <i/>
        <sz val="10"/>
        <color rgb="FF002060"/>
        <rFont val="Calibri"/>
        <family val="2"/>
        <scheme val="minor"/>
      </rPr>
      <t>(completed and approved prior to travel)</t>
    </r>
  </si>
  <si>
    <r>
      <t xml:space="preserve"> - Federal GSA Per Diem Calculator </t>
    </r>
    <r>
      <rPr>
        <i/>
        <sz val="10"/>
        <color rgb="FF002060"/>
        <rFont val="Calibri"/>
        <family val="2"/>
        <scheme val="minor"/>
      </rPr>
      <t>(as instructed above)</t>
    </r>
  </si>
  <si>
    <r>
      <t xml:space="preserve"> - WET SIGNED most recent TERV </t>
    </r>
    <r>
      <rPr>
        <i/>
        <sz val="10"/>
        <color rgb="FF002060"/>
        <rFont val="Calibri"/>
        <family val="2"/>
        <scheme val="minor"/>
      </rPr>
      <t>(completed in accrodance with the instructions and DMV Policy)</t>
    </r>
  </si>
  <si>
    <r>
      <t xml:space="preserve"> - The traveler's signature date </t>
    </r>
    <r>
      <rPr>
        <b/>
        <sz val="12"/>
        <rFont val="Arial Narrow"/>
        <family val="2"/>
      </rPr>
      <t>MUST</t>
    </r>
    <r>
      <rPr>
        <sz val="12"/>
        <rFont val="Arial Narrow"/>
        <family val="2"/>
      </rPr>
      <t xml:space="preserve"> be after the last day of travel, and the date when the TERV is </t>
    </r>
    <r>
      <rPr>
        <b/>
        <sz val="12"/>
        <rFont val="Arial Narrow"/>
        <family val="2"/>
      </rPr>
      <t>actually</t>
    </r>
    <r>
      <rPr>
        <sz val="12"/>
        <rFont val="Arial Narrow"/>
        <family val="2"/>
      </rPr>
      <t xml:space="preserve"> signed by the Traveler.</t>
    </r>
  </si>
  <si>
    <r>
      <t xml:space="preserve"> - The supervisor (or authorizing party) signature date </t>
    </r>
    <r>
      <rPr>
        <b/>
        <sz val="12"/>
        <rFont val="Arial Narrow"/>
        <family val="2"/>
      </rPr>
      <t>MUST</t>
    </r>
    <r>
      <rPr>
        <sz val="12"/>
        <rFont val="Arial Narrow"/>
        <family val="2"/>
      </rPr>
      <t xml:space="preserve"> be after the traveler's signature date, and the date when the TERV is </t>
    </r>
    <r>
      <rPr>
        <b/>
        <sz val="12"/>
        <rFont val="Arial Narrow"/>
        <family val="2"/>
      </rPr>
      <t>actually</t>
    </r>
    <r>
      <rPr>
        <sz val="12"/>
        <rFont val="Arial Narrow"/>
        <family val="2"/>
      </rPr>
      <t xml:space="preserve"> signed by the supervisor (or authorizing party).</t>
    </r>
  </si>
  <si>
    <r>
      <t xml:space="preserve"> - </t>
    </r>
    <r>
      <rPr>
        <b/>
        <sz val="12"/>
        <rFont val="Arial Narrow"/>
        <family val="2"/>
      </rPr>
      <t>MUST</t>
    </r>
    <r>
      <rPr>
        <sz val="12"/>
        <rFont val="Arial Narrow"/>
        <family val="2"/>
      </rPr>
      <t xml:space="preserve"> be completed, marking the selection closest to the purpose for the reimbursement. If purpose is not specifically listed, then select "Other" and provide a brief explanation. 
   </t>
    </r>
    <r>
      <rPr>
        <i/>
        <sz val="11"/>
        <color rgb="FF0033CC"/>
        <rFont val="Arial Narrow"/>
        <family val="2"/>
      </rPr>
      <t>Examples: Assist another CSC; IT Upgrades, etc.</t>
    </r>
  </si>
  <si>
    <r>
      <rPr>
        <b/>
        <sz val="12"/>
        <rFont val="Arial Narrow"/>
        <family val="2"/>
      </rPr>
      <t xml:space="preserve">2.  </t>
    </r>
    <r>
      <rPr>
        <b/>
        <u/>
        <sz val="12"/>
        <rFont val="Arial Narrow"/>
        <family val="2"/>
      </rPr>
      <t>DESCRIPTION OF LOCATION &amp; EXPENSES</t>
    </r>
    <r>
      <rPr>
        <sz val="12"/>
        <rFont val="Arial Narrow"/>
        <family val="2"/>
      </rPr>
      <t xml:space="preserve"> – Location of travel &amp; method of transport between destination points. Include all expenses for each day </t>
    </r>
    <r>
      <rPr>
        <sz val="11"/>
        <rFont val="Arial Narrow"/>
        <family val="2"/>
      </rPr>
      <t>(lodging, parking, taxi, tolls, meals, etc.)</t>
    </r>
    <r>
      <rPr>
        <sz val="12"/>
        <rFont val="Arial Narrow"/>
        <family val="2"/>
      </rPr>
      <t xml:space="preserve">.
     </t>
    </r>
    <r>
      <rPr>
        <i/>
        <sz val="11"/>
        <color rgb="FF0033CC"/>
        <rFont val="Arial Narrow"/>
        <family val="2"/>
      </rPr>
      <t>Example: Departed (city) via (method of transportation) to (destination); $10/day parking at hotel; breakfast provided at conference.</t>
    </r>
    <r>
      <rPr>
        <sz val="12"/>
        <rFont val="Arial Narrow"/>
        <family val="2"/>
      </rPr>
      <t xml:space="preserve">    </t>
    </r>
  </si>
  <si>
    <r>
      <rPr>
        <b/>
        <sz val="12"/>
        <rFont val="Arial Narrow"/>
        <family val="2"/>
      </rPr>
      <t xml:space="preserve">1.  </t>
    </r>
    <r>
      <rPr>
        <b/>
        <u/>
        <sz val="12"/>
        <rFont val="Arial Narrow"/>
        <family val="2"/>
      </rPr>
      <t>DATE</t>
    </r>
    <r>
      <rPr>
        <b/>
        <sz val="12"/>
        <rFont val="Arial Narrow"/>
        <family val="2"/>
      </rPr>
      <t xml:space="preserve"> </t>
    </r>
    <r>
      <rPr>
        <sz val="12"/>
        <rFont val="Arial Narrow"/>
        <family val="2"/>
      </rPr>
      <t xml:space="preserve">– The TERV should include a date for each day of travel – </t>
    </r>
    <r>
      <rPr>
        <b/>
        <i/>
        <sz val="12"/>
        <rFont val="Arial Narrow"/>
        <family val="2"/>
      </rPr>
      <t>one line per date only</t>
    </r>
    <r>
      <rPr>
        <sz val="12"/>
        <rFont val="Arial Narrow"/>
        <family val="2"/>
      </rPr>
      <t xml:space="preserve">. 
     </t>
    </r>
    <r>
      <rPr>
        <i/>
        <sz val="11"/>
        <color rgb="FF0033CC"/>
        <rFont val="Arial Narrow"/>
        <family val="2"/>
      </rPr>
      <t>Each day’s expenses must be shown separately and included under the appropriate column.</t>
    </r>
  </si>
  <si>
    <r>
      <t xml:space="preserve"> - </t>
    </r>
    <r>
      <rPr>
        <b/>
        <sz val="12"/>
        <rFont val="Arial Narrow"/>
        <family val="2"/>
      </rPr>
      <t>MUST</t>
    </r>
    <r>
      <rPr>
        <sz val="12"/>
        <rFont val="Arial Narrow"/>
        <family val="2"/>
      </rPr>
      <t xml:space="preserve"> be completed, providing a detailed description of the business purpose for traveling, including the location traveled to. 
   </t>
    </r>
    <r>
      <rPr>
        <i/>
        <sz val="11"/>
        <color rgb="FF0033CC"/>
        <rFont val="Arial Narrow"/>
        <family val="2"/>
      </rPr>
      <t xml:space="preserve">Examples: Traveled to Harrisonburg CSC to cover staff shortages; Traveled to Lexington CSC to upgrade computers, etc. </t>
    </r>
  </si>
  <si>
    <r>
      <rPr>
        <b/>
        <sz val="12"/>
        <rFont val="Arial Narrow"/>
        <family val="2"/>
      </rPr>
      <t>AGENCY</t>
    </r>
    <r>
      <rPr>
        <sz val="12"/>
        <rFont val="Arial Narrow"/>
        <family val="2"/>
      </rPr>
      <t xml:space="preserve"> – Autofill Column: </t>
    </r>
    <r>
      <rPr>
        <i/>
        <sz val="12"/>
        <rFont val="Arial Narrow"/>
        <family val="2"/>
      </rPr>
      <t>This information is populated based on the Agency Code entered above. Traveler does not need to change this information.</t>
    </r>
  </si>
  <si>
    <r>
      <rPr>
        <b/>
        <sz val="12"/>
        <rFont val="Arial Narrow"/>
        <family val="2"/>
      </rPr>
      <t>COST CODE</t>
    </r>
    <r>
      <rPr>
        <sz val="12"/>
        <rFont val="Arial Narrow"/>
        <family val="2"/>
      </rPr>
      <t xml:space="preserve"> – Autofill Column: </t>
    </r>
    <r>
      <rPr>
        <i/>
        <sz val="12"/>
        <rFont val="Arial Narrow"/>
        <family val="2"/>
      </rPr>
      <t>This information is populated based on the Cost Code entered/selected above. Traveler does not need to change this information.</t>
    </r>
  </si>
  <si>
    <r>
      <rPr>
        <b/>
        <sz val="12"/>
        <rFont val="Arial Narrow"/>
        <family val="2"/>
      </rPr>
      <t xml:space="preserve">FUND </t>
    </r>
    <r>
      <rPr>
        <sz val="12"/>
        <rFont val="Arial Narrow"/>
        <family val="2"/>
      </rPr>
      <t xml:space="preserve">– Autofill Column: </t>
    </r>
    <r>
      <rPr>
        <i/>
        <sz val="12"/>
        <rFont val="Arial Narrow"/>
        <family val="2"/>
      </rPr>
      <t>This information is populated based on the Cost Code selected.  Traveler does not need to change this information.</t>
    </r>
  </si>
  <si>
    <r>
      <rPr>
        <b/>
        <sz val="12"/>
        <rFont val="Arial Narrow"/>
        <family val="2"/>
      </rPr>
      <t xml:space="preserve">PROGRAM </t>
    </r>
    <r>
      <rPr>
        <sz val="12"/>
        <rFont val="Arial Narrow"/>
        <family val="2"/>
      </rPr>
      <t xml:space="preserve">– Autofill Column: </t>
    </r>
    <r>
      <rPr>
        <i/>
        <sz val="12"/>
        <rFont val="Arial Narrow"/>
        <family val="2"/>
      </rPr>
      <t>This information is populated based on the Cost Code selected.  Traveler does not need to change this information.</t>
    </r>
  </si>
  <si>
    <r>
      <rPr>
        <b/>
        <sz val="12"/>
        <rFont val="Arial Narrow"/>
        <family val="2"/>
      </rPr>
      <t>ACCOUNT/OBJECT</t>
    </r>
    <r>
      <rPr>
        <sz val="12"/>
        <rFont val="Arial Narrow"/>
        <family val="2"/>
      </rPr>
      <t xml:space="preserve"> - Autofill Column: </t>
    </r>
    <r>
      <rPr>
        <i/>
        <sz val="12"/>
        <rFont val="Arial Narrow"/>
        <family val="2"/>
      </rPr>
      <t>This information is populated based on the business purpose selected and the expenses entered above. Traveler does not need to change this information.</t>
    </r>
  </si>
  <si>
    <r>
      <rPr>
        <b/>
        <sz val="12"/>
        <rFont val="Arial Narrow"/>
        <family val="2"/>
      </rPr>
      <t xml:space="preserve">AMOUNT </t>
    </r>
    <r>
      <rPr>
        <sz val="12"/>
        <rFont val="Arial Narrow"/>
        <family val="2"/>
      </rPr>
      <t xml:space="preserve">– Autofill Column: </t>
    </r>
    <r>
      <rPr>
        <i/>
        <sz val="12"/>
        <rFont val="Arial Narrow"/>
        <family val="2"/>
      </rPr>
      <t>This information is populated based on the business purpose selected and the expenses entered above. Traveler does not need to change this information.</t>
    </r>
  </si>
  <si>
    <r>
      <t xml:space="preserve"> - Sometimes office administrative staff may complete a TERV on behalf of the traveler.  When this happens this section</t>
    </r>
    <r>
      <rPr>
        <b/>
        <sz val="12"/>
        <rFont val="Arial Narrow"/>
        <family val="2"/>
      </rPr>
      <t xml:space="preserve"> MUST</t>
    </r>
    <r>
      <rPr>
        <sz val="12"/>
        <rFont val="Arial Narrow"/>
        <family val="2"/>
      </rPr>
      <t xml:space="preserve"> be completed.  
 - The traveler is still responsible for ensuring everything is correct and all supporting documents are attached, as well as signing the "Traveler Certification."
 - Under </t>
    </r>
    <r>
      <rPr>
        <b/>
        <sz val="12"/>
        <rFont val="Arial Narrow"/>
        <family val="2"/>
      </rPr>
      <t>NO</t>
    </r>
    <r>
      <rPr>
        <sz val="12"/>
        <rFont val="Arial Narrow"/>
        <family val="2"/>
      </rPr>
      <t xml:space="preserve"> circumstance should the traveler's supervisor be preparing the TERV, as the preparer and reviewer</t>
    </r>
    <r>
      <rPr>
        <b/>
        <sz val="12"/>
        <rFont val="Arial Narrow"/>
        <family val="2"/>
      </rPr>
      <t xml:space="preserve"> CANNOT</t>
    </r>
    <r>
      <rPr>
        <sz val="12"/>
        <rFont val="Arial Narrow"/>
        <family val="2"/>
      </rPr>
      <t xml:space="preserve"> be the same person, regardless of whether they employee signs it.</t>
    </r>
  </si>
  <si>
    <r>
      <rPr>
        <b/>
        <sz val="12"/>
        <rFont val="Arial Narrow"/>
        <family val="2"/>
      </rPr>
      <t xml:space="preserve">3.  </t>
    </r>
    <r>
      <rPr>
        <b/>
        <u/>
        <sz val="12"/>
        <rFont val="Arial Narrow"/>
        <family val="2"/>
      </rPr>
      <t>MILES TRAVELED</t>
    </r>
    <r>
      <rPr>
        <sz val="12"/>
        <rFont val="Arial Narrow"/>
        <family val="2"/>
      </rPr>
      <t xml:space="preserve"> – Mileage can </t>
    </r>
    <r>
      <rPr>
        <b/>
        <i/>
        <sz val="12"/>
        <rFont val="Arial Narrow"/>
        <family val="2"/>
      </rPr>
      <t>only</t>
    </r>
    <r>
      <rPr>
        <sz val="12"/>
        <rFont val="Arial Narrow"/>
        <family val="2"/>
      </rPr>
      <t xml:space="preserve"> be claimed if using a personally-owned vehicle. </t>
    </r>
    <r>
      <rPr>
        <b/>
        <i/>
        <sz val="12"/>
        <rFont val="Arial Narrow"/>
        <family val="2"/>
      </rPr>
      <t>MUST BE ENTERED AS A WHOLE NUMBER</t>
    </r>
    <r>
      <rPr>
        <sz val="12"/>
        <rFont val="Arial Narrow"/>
        <family val="2"/>
      </rPr>
      <t xml:space="preserve">.  
     If traveling </t>
    </r>
    <r>
      <rPr>
        <b/>
        <i/>
        <sz val="12"/>
        <rFont val="Arial Narrow"/>
        <family val="2"/>
      </rPr>
      <t>over</t>
    </r>
    <r>
      <rPr>
        <sz val="12"/>
        <rFont val="Arial Narrow"/>
        <family val="2"/>
      </rPr>
      <t xml:space="preserve"> 200 miles per day, individuals </t>
    </r>
    <r>
      <rPr>
        <b/>
        <sz val="12"/>
        <rFont val="Arial Narrow"/>
        <family val="2"/>
      </rPr>
      <t>MUST</t>
    </r>
    <r>
      <rPr>
        <sz val="12"/>
        <rFont val="Arial Narrow"/>
        <family val="2"/>
      </rPr>
      <t xml:space="preserve"> conduct a </t>
    </r>
    <r>
      <rPr>
        <b/>
        <sz val="12"/>
        <rFont val="Arial Narrow"/>
        <family val="2"/>
      </rPr>
      <t>cost benefit analysis prior to travel</t>
    </r>
    <r>
      <rPr>
        <sz val="12"/>
        <rFont val="Arial Narrow"/>
        <family val="2"/>
      </rPr>
      <t xml:space="preserve">, to determine if an rental vehicle or a personally-owned vehicle should be used.
     If an Enterprise Rental Vehicle is cost beneficial but the traveler </t>
    </r>
    <r>
      <rPr>
        <b/>
        <sz val="12"/>
        <rFont val="Arial Narrow"/>
        <family val="2"/>
      </rPr>
      <t>decides to use a personal vehicle</t>
    </r>
    <r>
      <rPr>
        <sz val="12"/>
        <rFont val="Arial Narrow"/>
        <family val="2"/>
      </rPr>
      <t xml:space="preserve"> as a matter of convenience, reimbursement will be at the lower fleet rate per mile.
     </t>
    </r>
    <r>
      <rPr>
        <i/>
        <sz val="11"/>
        <color rgb="FF0033CC"/>
        <rFont val="Arial Narrow"/>
        <family val="2"/>
      </rPr>
      <t>MapQuest, Google Maps, or equivalent MUST be used and attached, as support for the miles claimed.</t>
    </r>
    <r>
      <rPr>
        <sz val="12"/>
        <rFont val="Arial Narrow"/>
        <family val="2"/>
      </rPr>
      <t xml:space="preserve">  </t>
    </r>
  </si>
  <si>
    <r>
      <t xml:space="preserve">PERSONAL VEHICLE USE STATEMENT </t>
    </r>
    <r>
      <rPr>
        <b/>
        <i/>
        <sz val="12"/>
        <rFont val="Arial Narrow"/>
        <family val="2"/>
      </rPr>
      <t>(Mileage Reimbursements ONLY)</t>
    </r>
  </si>
  <si>
    <r>
      <t xml:space="preserve"> - If the traveler wishes to be reimbursed for mileage for a Personally-Owned Vehicle, an X must be placed in the appropriate block. Otherwise, this section is not required to be completed.
  </t>
    </r>
    <r>
      <rPr>
        <sz val="12"/>
        <color rgb="FF0033CC"/>
        <rFont val="Arial Narrow"/>
        <family val="2"/>
      </rPr>
      <t xml:space="preserve"> </t>
    </r>
    <r>
      <rPr>
        <i/>
        <sz val="11"/>
        <color rgb="FF0033CC"/>
        <rFont val="Arial Narrow"/>
        <family val="2"/>
      </rPr>
      <t>Refer to the Travel Policy if unsure about which one should be selected.</t>
    </r>
  </si>
  <si>
    <r>
      <t xml:space="preserve">PERSONAL VEHICLE USE STATEMENT </t>
    </r>
    <r>
      <rPr>
        <b/>
        <i/>
        <sz val="15"/>
        <rFont val="Arial Narrow"/>
        <family val="2"/>
      </rPr>
      <t>(Mileage Reimbursements ONLY)</t>
    </r>
  </si>
  <si>
    <t>These Columns MUST be Itemized in Column 2</t>
  </si>
  <si>
    <t>1.DATE</t>
  </si>
  <si>
    <t>3.MILES
TRAVELED</t>
  </si>
  <si>
    <t>4.MILEAGE</t>
  </si>
  <si>
    <t>5.PARKING FEES &amp; TOLLS</t>
  </si>
  <si>
    <t>6.PER
DIEM</t>
  </si>
  <si>
    <t>9.CONFERENCE</t>
  </si>
  <si>
    <r>
      <rPr>
        <b/>
        <sz val="12"/>
        <rFont val="Arial Narrow"/>
        <family val="2"/>
      </rPr>
      <t xml:space="preserve">4. </t>
    </r>
    <r>
      <rPr>
        <b/>
        <u/>
        <sz val="12"/>
        <rFont val="Arial Narrow"/>
        <family val="2"/>
      </rPr>
      <t xml:space="preserve"> MILEAGE</t>
    </r>
    <r>
      <rPr>
        <b/>
        <sz val="12"/>
        <rFont val="Arial Narrow"/>
        <family val="2"/>
      </rPr>
      <t xml:space="preserve"> </t>
    </r>
    <r>
      <rPr>
        <sz val="12"/>
        <rFont val="Arial Narrow"/>
        <family val="2"/>
      </rPr>
      <t xml:space="preserve">– This column is a formula driven column, which requires no entry  by the traveler.
     </t>
    </r>
    <r>
      <rPr>
        <i/>
        <sz val="11"/>
        <color rgb="FFC00000"/>
        <rFont val="Arial Narrow"/>
        <family val="2"/>
      </rPr>
      <t xml:space="preserve">Column is coded to Account/Object </t>
    </r>
    <r>
      <rPr>
        <b/>
        <i/>
        <sz val="11"/>
        <color rgb="FFC00000"/>
        <rFont val="Arial Narrow"/>
        <family val="2"/>
      </rPr>
      <t>4012270</t>
    </r>
    <r>
      <rPr>
        <i/>
        <sz val="11"/>
        <color rgb="FFC00000"/>
        <rFont val="Arial Narrow"/>
        <family val="2"/>
      </rPr>
      <t xml:space="preserve"> (Employee Training: Transportation, Lodging, Meals &amp; Incidentals) for training and education travels or </t>
    </r>
    <r>
      <rPr>
        <b/>
        <i/>
        <sz val="11"/>
        <color rgb="FFC00000"/>
        <rFont val="Arial Narrow"/>
        <family val="2"/>
      </rPr>
      <t>4012820</t>
    </r>
    <r>
      <rPr>
        <i/>
        <sz val="11"/>
        <color rgb="FFC00000"/>
        <rFont val="Arial Narrow"/>
        <family val="2"/>
      </rPr>
      <t xml:space="preserve"> (Travel, Personal Vehicle). </t>
    </r>
  </si>
  <si>
    <r>
      <rPr>
        <b/>
        <sz val="12"/>
        <rFont val="Arial Narrow"/>
        <family val="2"/>
      </rPr>
      <t xml:space="preserve">5.  </t>
    </r>
    <r>
      <rPr>
        <b/>
        <u/>
        <sz val="12"/>
        <rFont val="Arial Narrow"/>
        <family val="2"/>
      </rPr>
      <t>PARKING FEES &amp; TOLLS</t>
    </r>
    <r>
      <rPr>
        <b/>
        <sz val="12"/>
        <rFont val="Arial Narrow"/>
        <family val="2"/>
      </rPr>
      <t xml:space="preserve"> </t>
    </r>
    <r>
      <rPr>
        <sz val="12"/>
        <rFont val="Arial Narrow"/>
        <family val="2"/>
      </rPr>
      <t xml:space="preserve">– Parking fees &amp; tolls associated with mileage reimbursements. If a single claim is $75 or greater, then a receipt is </t>
    </r>
    <r>
      <rPr>
        <b/>
        <sz val="12"/>
        <rFont val="Arial Narrow"/>
        <family val="2"/>
      </rPr>
      <t>REQUIRED</t>
    </r>
    <r>
      <rPr>
        <sz val="12"/>
        <rFont val="Arial Narrow"/>
        <family val="2"/>
      </rPr>
      <t xml:space="preserve"> to receive charge reimbursements. 
</t>
    </r>
    <r>
      <rPr>
        <i/>
        <sz val="12"/>
        <color rgb="FFC00000"/>
        <rFont val="Arial Narrow"/>
        <family val="2"/>
      </rPr>
      <t xml:space="preserve">     </t>
    </r>
    <r>
      <rPr>
        <i/>
        <sz val="11"/>
        <color rgb="FFC00000"/>
        <rFont val="Arial Narrow"/>
        <family val="2"/>
      </rPr>
      <t xml:space="preserve">Column is coded to Account/Object </t>
    </r>
    <r>
      <rPr>
        <b/>
        <i/>
        <sz val="11"/>
        <color rgb="FFC00000"/>
        <rFont val="Arial Narrow"/>
        <family val="2"/>
      </rPr>
      <t>4012270</t>
    </r>
    <r>
      <rPr>
        <i/>
        <sz val="11"/>
        <color rgb="FFC00000"/>
        <rFont val="Arial Narrow"/>
        <family val="2"/>
      </rPr>
      <t xml:space="preserve"> (Employee Training: Transportation, Lodging, Meals &amp; Incidentals) for training and education travels or</t>
    </r>
    <r>
      <rPr>
        <b/>
        <i/>
        <sz val="11"/>
        <color rgb="FFC00000"/>
        <rFont val="Arial Narrow"/>
        <family val="2"/>
      </rPr>
      <t xml:space="preserve"> 4012850</t>
    </r>
    <r>
      <rPr>
        <i/>
        <sz val="11"/>
        <color rgb="FFC00000"/>
        <rFont val="Arial Narrow"/>
        <family val="2"/>
      </rPr>
      <t xml:space="preserve"> (Travel, Subsistence, and Lodging).</t>
    </r>
  </si>
  <si>
    <r>
      <rPr>
        <b/>
        <sz val="12"/>
        <rFont val="Arial Narrow"/>
        <family val="2"/>
      </rPr>
      <t xml:space="preserve">6.  </t>
    </r>
    <r>
      <rPr>
        <b/>
        <u/>
        <sz val="12"/>
        <rFont val="Arial Narrow"/>
        <family val="2"/>
      </rPr>
      <t>PER DIEM</t>
    </r>
    <r>
      <rPr>
        <b/>
        <sz val="12"/>
        <rFont val="Arial Narrow"/>
        <family val="2"/>
      </rPr>
      <t xml:space="preserve"> </t>
    </r>
    <r>
      <rPr>
        <sz val="12"/>
        <rFont val="Arial Narrow"/>
        <family val="2"/>
      </rPr>
      <t xml:space="preserve">– Meals &amp; Incidental Expenses (M&amp;IE) are reimbursed </t>
    </r>
    <r>
      <rPr>
        <b/>
        <sz val="12"/>
        <rFont val="Arial Narrow"/>
        <family val="2"/>
      </rPr>
      <t>only when overnight travel is involved</t>
    </r>
    <r>
      <rPr>
        <sz val="12"/>
        <rFont val="Arial Narrow"/>
        <family val="2"/>
      </rPr>
      <t xml:space="preserve">. </t>
    </r>
    <r>
      <rPr>
        <b/>
        <sz val="12"/>
        <rFont val="Arial Narrow"/>
        <family val="2"/>
      </rPr>
      <t>MUST</t>
    </r>
    <r>
      <rPr>
        <sz val="12"/>
        <rFont val="Arial Narrow"/>
        <family val="2"/>
      </rPr>
      <t xml:space="preserve"> correspond to the specified overnight lodging location, see VA Location Aid.</t>
    </r>
    <r>
      <rPr>
        <i/>
        <sz val="12"/>
        <color rgb="FFC00000"/>
        <rFont val="Arial Narrow"/>
        <family val="2"/>
      </rPr>
      <t xml:space="preserve">
     </t>
    </r>
    <r>
      <rPr>
        <i/>
        <sz val="11"/>
        <color rgb="FFC00000"/>
        <rFont val="Arial Narrow"/>
        <family val="2"/>
      </rPr>
      <t xml:space="preserve">Column is coded to Account/Object </t>
    </r>
    <r>
      <rPr>
        <b/>
        <i/>
        <sz val="11"/>
        <color rgb="FFC00000"/>
        <rFont val="Arial Narrow"/>
        <family val="2"/>
      </rPr>
      <t>4012270</t>
    </r>
    <r>
      <rPr>
        <i/>
        <sz val="11"/>
        <color rgb="FFC00000"/>
        <rFont val="Arial Narrow"/>
        <family val="2"/>
      </rPr>
      <t xml:space="preserve"> (Employee Training: Transportation, Lodging, Meals &amp; Incidentals) for training and education travels or</t>
    </r>
    <r>
      <rPr>
        <b/>
        <i/>
        <sz val="11"/>
        <color rgb="FFC00000"/>
        <rFont val="Arial Narrow"/>
        <family val="2"/>
      </rPr>
      <t xml:space="preserve"> 4012880</t>
    </r>
    <r>
      <rPr>
        <i/>
        <sz val="11"/>
        <color rgb="FFC00000"/>
        <rFont val="Arial Narrow"/>
        <family val="2"/>
      </rPr>
      <t xml:space="preserve"> (Travel, Meal Reimbursements).</t>
    </r>
  </si>
  <si>
    <r>
      <rPr>
        <b/>
        <sz val="12"/>
        <rFont val="Arial Narrow"/>
        <family val="2"/>
      </rPr>
      <t xml:space="preserve">7.  </t>
    </r>
    <r>
      <rPr>
        <b/>
        <u/>
        <sz val="12"/>
        <rFont val="Arial Narrow"/>
        <family val="2"/>
      </rPr>
      <t>LODGING</t>
    </r>
    <r>
      <rPr>
        <u/>
        <sz val="12"/>
        <rFont val="Arial Narrow"/>
        <family val="2"/>
      </rPr>
      <t xml:space="preserve"> (+ PARKING FEES)</t>
    </r>
    <r>
      <rPr>
        <sz val="12"/>
        <rFont val="Arial Narrow"/>
        <family val="2"/>
      </rPr>
      <t xml:space="preserve"> - Reimbursement for lodging is limited to actual expenses incurred up to the guideline amount, plus hotel taxes, surcharges and other required fees such as parking or internet.  </t>
    </r>
    <r>
      <rPr>
        <b/>
        <sz val="12"/>
        <rFont val="Arial Narrow"/>
        <family val="2"/>
      </rPr>
      <t>Expenses in excess of the guideline amounts will not be reimbursed, unless approved in advance.</t>
    </r>
    <r>
      <rPr>
        <sz val="12"/>
        <rFont val="Arial Narrow"/>
        <family val="2"/>
      </rPr>
      <t xml:space="preserve"> Traveler is expected to check, request, and confirm government rates, both at the time reservations are made and at check-in. Submit with the TERV the original, itemized hotel bills obtained at time of checkout, showing a zero balance (or other proof of payment). Internet receipts for lodging must itemize room rate and taxes and provide proof of payment.  Lodging (including associated fees) </t>
    </r>
    <r>
      <rPr>
        <b/>
        <sz val="12"/>
        <rFont val="Arial Narrow"/>
        <family val="2"/>
      </rPr>
      <t xml:space="preserve">MUST be broken down by day and itemized in column 2.
</t>
    </r>
    <r>
      <rPr>
        <i/>
        <sz val="12"/>
        <color rgb="FFC00000"/>
        <rFont val="Arial Narrow"/>
        <family val="2"/>
      </rPr>
      <t xml:space="preserve">    </t>
    </r>
    <r>
      <rPr>
        <i/>
        <sz val="11"/>
        <color rgb="FFC00000"/>
        <rFont val="Arial Narrow"/>
        <family val="2"/>
      </rPr>
      <t xml:space="preserve"> Column is coded to Account/Object </t>
    </r>
    <r>
      <rPr>
        <b/>
        <i/>
        <sz val="11"/>
        <color rgb="FFC00000"/>
        <rFont val="Arial Narrow"/>
        <family val="2"/>
      </rPr>
      <t>4012270</t>
    </r>
    <r>
      <rPr>
        <i/>
        <sz val="11"/>
        <color rgb="FFC00000"/>
        <rFont val="Arial Narrow"/>
        <family val="2"/>
      </rPr>
      <t xml:space="preserve"> (Employee Training: Transportation, Lodging, Meals &amp; Incidentals) for training and education travels or </t>
    </r>
    <r>
      <rPr>
        <b/>
        <i/>
        <sz val="11"/>
        <color rgb="FFC00000"/>
        <rFont val="Arial Narrow"/>
        <family val="2"/>
      </rPr>
      <t>4012850</t>
    </r>
    <r>
      <rPr>
        <i/>
        <sz val="11"/>
        <color rgb="FFC00000"/>
        <rFont val="Arial Narrow"/>
        <family val="2"/>
      </rPr>
      <t xml:space="preserve"> (Travel, Subsistence, and Lodging).</t>
    </r>
  </si>
  <si>
    <r>
      <rPr>
        <b/>
        <sz val="12"/>
        <rFont val="Arial Narrow"/>
        <family val="2"/>
      </rPr>
      <t xml:space="preserve">9.  </t>
    </r>
    <r>
      <rPr>
        <b/>
        <u/>
        <sz val="12"/>
        <rFont val="Arial Narrow"/>
        <family val="2"/>
      </rPr>
      <t>CONFERENCE</t>
    </r>
    <r>
      <rPr>
        <b/>
        <sz val="12"/>
        <rFont val="Arial Narrow"/>
        <family val="2"/>
      </rPr>
      <t xml:space="preserve"> </t>
    </r>
    <r>
      <rPr>
        <sz val="12"/>
        <rFont val="Arial Narrow"/>
        <family val="2"/>
      </rPr>
      <t xml:space="preserve">– Conference registration and materials fees for attending training courses, workshops or conferences. 
</t>
    </r>
    <r>
      <rPr>
        <i/>
        <sz val="12"/>
        <color rgb="FFC00000"/>
        <rFont val="Arial Narrow"/>
        <family val="2"/>
      </rPr>
      <t xml:space="preserve">     </t>
    </r>
    <r>
      <rPr>
        <i/>
        <sz val="11"/>
        <color rgb="FFC00000"/>
        <rFont val="Arial Narrow"/>
        <family val="2"/>
      </rPr>
      <t xml:space="preserve">Column is coded to Account/Object </t>
    </r>
    <r>
      <rPr>
        <b/>
        <i/>
        <sz val="11"/>
        <color rgb="FFC00000"/>
        <rFont val="Arial Narrow"/>
        <family val="2"/>
      </rPr>
      <t>4012240</t>
    </r>
    <r>
      <rPr>
        <i/>
        <sz val="11"/>
        <color rgb="FFC00000"/>
        <rFont val="Arial Narrow"/>
        <family val="2"/>
      </rPr>
      <t xml:space="preserve"> (Employee Training Courses, Workshops. and Conferences.</t>
    </r>
  </si>
  <si>
    <r>
      <rPr>
        <b/>
        <sz val="12"/>
        <rFont val="Arial Narrow"/>
        <family val="2"/>
      </rPr>
      <t xml:space="preserve">8.  </t>
    </r>
    <r>
      <rPr>
        <b/>
        <u/>
        <sz val="12"/>
        <rFont val="Arial Narrow"/>
        <family val="2"/>
      </rPr>
      <t xml:space="preserve">PUBLIC TRANSPOT </t>
    </r>
    <r>
      <rPr>
        <u/>
        <sz val="12"/>
        <rFont val="Arial Narrow"/>
        <family val="2"/>
      </rPr>
      <t>(+ PARKING FEES)</t>
    </r>
    <r>
      <rPr>
        <sz val="12"/>
        <rFont val="Arial Narrow"/>
        <family val="2"/>
      </rPr>
      <t xml:space="preserve"> – If travel is by airplane, rail, bus, or taxi then </t>
    </r>
    <r>
      <rPr>
        <b/>
        <sz val="12"/>
        <rFont val="Arial Narrow"/>
        <family val="2"/>
      </rPr>
      <t>only coach/economy fares are reimbursable</t>
    </r>
    <r>
      <rPr>
        <sz val="12"/>
        <rFont val="Arial Narrow"/>
        <family val="2"/>
      </rPr>
      <t xml:space="preserve">. When procuring travel via the Internet, a hardcopy of the Internet receipt showing departure/return dates and locations, the total cost showing a coach/economy class fare was purchased, and proof of payment is </t>
    </r>
    <r>
      <rPr>
        <b/>
        <sz val="12"/>
        <rFont val="Arial Narrow"/>
        <family val="2"/>
      </rPr>
      <t>REQUIRED</t>
    </r>
    <r>
      <rPr>
        <sz val="12"/>
        <rFont val="Arial Narrow"/>
        <family val="2"/>
      </rPr>
      <t>.</t>
    </r>
    <r>
      <rPr>
        <b/>
        <sz val="12"/>
        <rFont val="Arial Narrow"/>
        <family val="2"/>
      </rPr>
      <t xml:space="preserve"> </t>
    </r>
    <r>
      <rPr>
        <sz val="12"/>
        <rFont val="Arial Narrow"/>
        <family val="2"/>
      </rPr>
      <t xml:space="preserve">Public Transportation costs (including ticket costs, any required baggage fees, parking fees, etc.) </t>
    </r>
    <r>
      <rPr>
        <b/>
        <sz val="12"/>
        <rFont val="Arial Narrow"/>
        <family val="2"/>
      </rPr>
      <t>MUST be broken down by day and itemized in column 2</t>
    </r>
    <r>
      <rPr>
        <sz val="12"/>
        <rFont val="Arial Narrow"/>
        <family val="2"/>
      </rPr>
      <t xml:space="preserve">.
    </t>
    </r>
    <r>
      <rPr>
        <sz val="11"/>
        <rFont val="Arial Narrow"/>
        <family val="2"/>
      </rPr>
      <t xml:space="preserve"> </t>
    </r>
    <r>
      <rPr>
        <i/>
        <sz val="11"/>
        <color rgb="FFC00000"/>
        <rFont val="Arial Narrow"/>
        <family val="2"/>
      </rPr>
      <t xml:space="preserve">Column is coded to Account/Object </t>
    </r>
    <r>
      <rPr>
        <b/>
        <i/>
        <sz val="11"/>
        <color rgb="FFC00000"/>
        <rFont val="Arial Narrow"/>
        <family val="2"/>
      </rPr>
      <t>4012270</t>
    </r>
    <r>
      <rPr>
        <i/>
        <sz val="11"/>
        <color rgb="FFC00000"/>
        <rFont val="Arial Narrow"/>
        <family val="2"/>
      </rPr>
      <t xml:space="preserve"> (Employee Training: Transportation, Lodging, Meals &amp; Incidentals) for training and education travels or </t>
    </r>
    <r>
      <rPr>
        <b/>
        <i/>
        <sz val="11"/>
        <color rgb="FFC00000"/>
        <rFont val="Arial Narrow"/>
        <family val="2"/>
      </rPr>
      <t>4012830</t>
    </r>
    <r>
      <rPr>
        <i/>
        <sz val="11"/>
        <color rgb="FFC00000"/>
        <rFont val="Arial Narrow"/>
        <family val="2"/>
      </rPr>
      <t xml:space="preserve"> (Travel, Public Carriers).</t>
    </r>
  </si>
  <si>
    <t>Drivers License &amp; ID Work Ctr</t>
  </si>
  <si>
    <t>Driver Training Work Center</t>
  </si>
  <si>
    <t>CDL /NDR Work Ctr</t>
  </si>
  <si>
    <t>DriverTraining Division</t>
  </si>
  <si>
    <t>DMV Expense Recoveries</t>
  </si>
  <si>
    <t>Tazewell DMV Select</t>
  </si>
  <si>
    <t>Newport News City Hall DMV Select</t>
  </si>
  <si>
    <t>Town of Haymarket DMV Select</t>
  </si>
  <si>
    <t>King George DMV Select</t>
  </si>
  <si>
    <t>Town of Scottsville DMV Select</t>
  </si>
  <si>
    <t>Highland County DMV Select</t>
  </si>
  <si>
    <t>Fairfax City DMV Select</t>
  </si>
  <si>
    <t>Goochland DMV Select</t>
  </si>
  <si>
    <t>GRANT
NUMBER</t>
  </si>
  <si>
    <t>DMV</t>
  </si>
  <si>
    <t>MVDB</t>
  </si>
  <si>
    <t>#</t>
  </si>
  <si>
    <t>Name</t>
  </si>
  <si>
    <t>AGENCY CODE</t>
  </si>
  <si>
    <r>
      <rPr>
        <b/>
        <sz val="13"/>
        <rFont val="Arial Narrow"/>
        <family val="2"/>
      </rPr>
      <t>2.DESCRIPTION OF LOCATION &amp; EXPENSES:</t>
    </r>
    <r>
      <rPr>
        <b/>
        <sz val="14"/>
        <rFont val="Arial Narrow"/>
        <family val="2"/>
      </rPr>
      <t xml:space="preserve"> </t>
    </r>
    <r>
      <rPr>
        <sz val="10"/>
        <rFont val="Arial Narrow"/>
        <family val="2"/>
      </rPr>
      <t>LOCATION AT WHICH EXPENSE WAS INCURRED. POINTS BETWEEN WHICH TRAVEL WAS NECESSARY, METHOD OF TRANSPORTATION USED AND MILEAGE RATE ALLOWED. EACH DAYS EXPENSES MUST BE SHOWN SEPARATELY.</t>
    </r>
  </si>
  <si>
    <r>
      <rPr>
        <b/>
        <sz val="13"/>
        <rFont val="Arial Narrow"/>
        <family val="2"/>
      </rPr>
      <t>7.LODGING</t>
    </r>
    <r>
      <rPr>
        <b/>
        <sz val="14"/>
        <rFont val="Arial Narrow"/>
        <family val="2"/>
      </rPr>
      <t xml:space="preserve">
</t>
    </r>
    <r>
      <rPr>
        <sz val="12"/>
        <rFont val="Arial Narrow"/>
        <family val="2"/>
      </rPr>
      <t>(+ PARKING FEES)</t>
    </r>
  </si>
  <si>
    <r>
      <rPr>
        <b/>
        <sz val="13"/>
        <rFont val="Arial Narrow"/>
        <family val="2"/>
      </rPr>
      <t>8.PUBLIC
TRANSPORT</t>
    </r>
    <r>
      <rPr>
        <b/>
        <sz val="14"/>
        <rFont val="Arial Narrow"/>
        <family val="2"/>
      </rPr>
      <t xml:space="preserve">
</t>
    </r>
    <r>
      <rPr>
        <sz val="12"/>
        <rFont val="Arial Narrow"/>
        <family val="2"/>
      </rPr>
      <t>(+ PARKING FEES)</t>
    </r>
  </si>
  <si>
    <t>Waynesboro DMV Select</t>
  </si>
  <si>
    <t>Administrative Operations</t>
  </si>
  <si>
    <t>Dealer/Salesman Regulation</t>
  </si>
  <si>
    <t>Automated Health Care Reconciliation</t>
  </si>
  <si>
    <t>Dealer Board Expenses</t>
  </si>
  <si>
    <t>Consumer Services</t>
  </si>
  <si>
    <t>0212</t>
  </si>
  <si>
    <t>Agency 506</t>
  </si>
  <si>
    <t>DC - District of Columbia, DC - Washington DC (also the cities of Alexandria,
Falls Church and Fairfax, and the counties of Arlington and Fairfax, in Virginia)</t>
  </si>
  <si>
    <t>UPDATED: 2021.10.26 - CLF</t>
  </si>
  <si>
    <r>
      <t xml:space="preserve">October 2021 - September 2022 </t>
    </r>
    <r>
      <rPr>
        <b/>
        <i/>
        <sz val="10"/>
        <color rgb="FF0000FF"/>
        <rFont val="Calibri"/>
        <family val="2"/>
        <scheme val="minor"/>
      </rPr>
      <t>(source: https://www.gsa.gov/travel/plan-book/per-diem-rates)</t>
    </r>
  </si>
  <si>
    <t>Alternative Svcs Application Development</t>
  </si>
  <si>
    <t>Mainframe Modernization Project</t>
  </si>
  <si>
    <t>Chesterfield DMV Select</t>
  </si>
  <si>
    <t>Mechanics &amp; Storage Lien Wk Ctr</t>
  </si>
  <si>
    <t>Urbanna DMV Select</t>
  </si>
  <si>
    <t>Adesus Auto Auction</t>
  </si>
  <si>
    <t>Southwestern Mobile Units</t>
  </si>
  <si>
    <t>Southwestern IRIS Mobile Unit</t>
  </si>
  <si>
    <t>NOMAD Unit</t>
  </si>
  <si>
    <t>FY 2022  COST CODES &amp; ORG LEVELS TABLE</t>
  </si>
  <si>
    <t>(Updated 2021.10.26)</t>
  </si>
  <si>
    <t>Data Analytics</t>
  </si>
  <si>
    <t>Strategic Management Services</t>
  </si>
  <si>
    <t>Driver &amp; Vehicle Services</t>
  </si>
  <si>
    <r>
      <t xml:space="preserve"> - Traveler's Name and Home Address ONLY.</t>
    </r>
    <r>
      <rPr>
        <b/>
        <sz val="11"/>
        <rFont val="Arial Narrow"/>
        <family val="2"/>
      </rPr>
      <t xml:space="preserve"> NO TEMPORARY ADDRESSES
</t>
    </r>
    <r>
      <rPr>
        <sz val="12"/>
        <rFont val="Arial Narrow"/>
        <family val="2"/>
      </rPr>
      <t xml:space="preserve"> - Agency Code the traveler works under, either 154 for Department of Motor Vehicles (DMV) or 506 for Motor Vehicle Dealer Board (MVDB).
 - Cost Code associated with the traveler's assigned location.</t>
    </r>
    <r>
      <rPr>
        <sz val="11"/>
        <rFont val="Arial Narrow"/>
        <family val="2"/>
      </rPr>
      <t xml:space="preserve"> </t>
    </r>
    <r>
      <rPr>
        <i/>
        <sz val="11"/>
        <color rgb="FF0033CC"/>
        <rFont val="Arial Narrow"/>
        <family val="2"/>
      </rPr>
      <t xml:space="preserve">Examples: If travel is assigned to the Harrisonburg CSC, then select or enter 632.
</t>
    </r>
    <r>
      <rPr>
        <sz val="12"/>
        <rFont val="Arial Narrow"/>
        <family val="2"/>
      </rPr>
      <t xml:space="preserve">- Traveler's Employee ID # </t>
    </r>
    <r>
      <rPr>
        <i/>
        <sz val="11"/>
        <rFont val="Arial Narrow"/>
        <family val="2"/>
      </rPr>
      <t>(the 9 digit number issued on the traveler's DMV ID Badge)</t>
    </r>
    <r>
      <rPr>
        <sz val="12"/>
        <rFont val="Arial Narrow"/>
        <family val="2"/>
      </rPr>
      <t xml:space="preserve"> is </t>
    </r>
    <r>
      <rPr>
        <b/>
        <sz val="12"/>
        <rFont val="Arial Narrow"/>
        <family val="2"/>
      </rPr>
      <t>MANDATORY.</t>
    </r>
    <r>
      <rPr>
        <sz val="12"/>
        <rFont val="Arial Narrow"/>
        <family val="2"/>
      </rPr>
      <t xml:space="preserve">  
      Non-Employees, will leave box BLANK, but </t>
    </r>
    <r>
      <rPr>
        <b/>
        <sz val="12"/>
        <rFont val="Arial Narrow"/>
        <family val="2"/>
      </rPr>
      <t xml:space="preserve">MUST </t>
    </r>
    <r>
      <rPr>
        <sz val="12"/>
        <rFont val="Arial Narrow"/>
        <family val="2"/>
      </rPr>
      <t>complete, sign, and attach a W-9 form, unless they've been previously paid by DMV.</t>
    </r>
    <r>
      <rPr>
        <b/>
        <sz val="11"/>
        <rFont val="Arial Narrow"/>
        <family val="2"/>
      </rPr>
      <t xml:space="preserve"> (DO NOT INCLUDE A SOCIAL SECURITY NUMBER)
</t>
    </r>
    <r>
      <rPr>
        <sz val="12"/>
        <rFont val="Arial Narrow"/>
        <family val="2"/>
      </rPr>
      <t xml:space="preserve"> - NON-EMPLOYEE? Question </t>
    </r>
    <r>
      <rPr>
        <b/>
        <sz val="12"/>
        <rFont val="Arial Narrow"/>
        <family val="2"/>
      </rPr>
      <t>MUST</t>
    </r>
    <r>
      <rPr>
        <sz val="12"/>
        <rFont val="Arial Narrow"/>
        <family val="2"/>
      </rPr>
      <t xml:space="preserve"> be answered. If the traveler is NOT on DMV’s payroll, </t>
    </r>
    <r>
      <rPr>
        <b/>
        <sz val="12"/>
        <rFont val="Arial Narrow"/>
        <family val="2"/>
      </rPr>
      <t>“YES” MUST</t>
    </r>
    <r>
      <rPr>
        <sz val="12"/>
        <rFont val="Arial Narrow"/>
        <family val="2"/>
      </rPr>
      <t xml:space="preserve"> be selected, otherwise "NO" will be selected.</t>
    </r>
  </si>
  <si>
    <t>BEGINNING JULY 1, 2022</t>
  </si>
  <si>
    <t>REVISED: June 29,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</si>
</sst>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quot;#,##0.00_);\(&quot;$&quot;#,##0.00\)"/>
    <numFmt numFmtId="44" formatCode="_(&quot;$&quot;* #,##0.00_);_(&quot;$&quot;* \(#,##0.00\);_(&quot;$&quot;* &quot;-&quot;??_);_(@_)"/>
    <numFmt numFmtId="43" formatCode="_(* #,##0.00_);_(* \(#,##0.00\);_(* &quot;-&quot;??_);_(@_)"/>
    <numFmt numFmtId="164" formatCode="General_)"/>
    <numFmt numFmtId="165" formatCode="mm/dd/yy;@"/>
    <numFmt numFmtId="166" formatCode="&quot;$&quot;#,##0.00"/>
    <numFmt numFmtId="167" formatCode="_(&quot;$&quot;* #,##0.000_);_(&quot;$&quot;* \(#,##0.000\);_(&quot;$&quot;* &quot;-&quot;??_);_(@_)"/>
    <numFmt numFmtId="168" formatCode="#,##0.000_);[Red]\(#,##0.000\)"/>
  </numFmts>
  <fonts count="77" x14ac:knownFonts="1">
    <font>
      <sz val="10"/>
      <name val="Courier"/>
    </font>
    <font>
      <sz val="12"/>
      <color theme="1"/>
      <name val="Calibri"/>
      <family val="2"/>
      <scheme val="minor"/>
    </font>
    <font>
      <sz val="11"/>
      <color theme="1"/>
      <name val="Calibri"/>
      <family val="2"/>
      <scheme val="minor"/>
    </font>
    <font>
      <sz val="11"/>
      <color theme="1"/>
      <name val="Calibri"/>
      <family val="2"/>
      <scheme val="minor"/>
    </font>
    <font>
      <sz val="10"/>
      <name val="MS Sans Serif"/>
      <family val="2"/>
    </font>
    <font>
      <sz val="8"/>
      <name val="Courier"/>
      <family val="3"/>
    </font>
    <font>
      <sz val="10"/>
      <name val="Arial Narrow"/>
      <family val="2"/>
    </font>
    <font>
      <sz val="8"/>
      <name val="Arial Narrow"/>
      <family val="2"/>
    </font>
    <font>
      <sz val="14"/>
      <name val="Arial Narrow"/>
      <family val="2"/>
    </font>
    <font>
      <sz val="12"/>
      <name val="Arial Narrow"/>
      <family val="2"/>
    </font>
    <font>
      <b/>
      <sz val="12"/>
      <name val="Arial Narrow"/>
      <family val="2"/>
    </font>
    <font>
      <b/>
      <sz val="8"/>
      <name val="Arial Narrow"/>
      <family val="2"/>
    </font>
    <font>
      <b/>
      <sz val="14"/>
      <name val="Arial Narrow"/>
      <family val="2"/>
    </font>
    <font>
      <sz val="6"/>
      <name val="Arial Narrow"/>
      <family val="2"/>
    </font>
    <font>
      <b/>
      <sz val="16"/>
      <name val="Arial Narrow"/>
      <family val="2"/>
    </font>
    <font>
      <b/>
      <sz val="18"/>
      <name val="Arial Narrow"/>
      <family val="2"/>
    </font>
    <font>
      <sz val="16"/>
      <name val="Arial Narrow"/>
      <family val="2"/>
    </font>
    <font>
      <sz val="10"/>
      <name val="Courier"/>
    </font>
    <font>
      <b/>
      <sz val="25"/>
      <name val="Arial Narrow"/>
      <family val="2"/>
    </font>
    <font>
      <b/>
      <sz val="50"/>
      <name val="Arial Narrow"/>
      <family val="2"/>
    </font>
    <font>
      <b/>
      <u/>
      <sz val="50"/>
      <name val="Arial Narrow"/>
      <family val="2"/>
    </font>
    <font>
      <i/>
      <sz val="12"/>
      <name val="Arial Narrow"/>
      <family val="2"/>
    </font>
    <font>
      <b/>
      <sz val="6"/>
      <name val="Arial Narrow"/>
      <family val="2"/>
    </font>
    <font>
      <sz val="13"/>
      <name val="Arial Narrow"/>
      <family val="2"/>
    </font>
    <font>
      <b/>
      <i/>
      <sz val="12"/>
      <name val="Arial Narrow"/>
      <family val="2"/>
    </font>
    <font>
      <sz val="8"/>
      <color theme="0"/>
      <name val="Arial Narrow"/>
      <family val="2"/>
    </font>
    <font>
      <b/>
      <sz val="13"/>
      <name val="Arial Narrow"/>
      <family val="2"/>
    </font>
    <font>
      <b/>
      <sz val="15"/>
      <name val="Arial Narrow"/>
      <family val="2"/>
    </font>
    <font>
      <sz val="13"/>
      <color theme="1"/>
      <name val="Arial Narrow"/>
      <family val="2"/>
    </font>
    <font>
      <sz val="20"/>
      <name val="Arial Narrow"/>
      <family val="2"/>
    </font>
    <font>
      <sz val="15"/>
      <name val="Arial Narrow"/>
      <family val="2"/>
    </font>
    <font>
      <b/>
      <u/>
      <sz val="12"/>
      <name val="Arial Narrow"/>
      <family val="2"/>
    </font>
    <font>
      <i/>
      <sz val="12"/>
      <color rgb="FFC00000"/>
      <name val="Arial Narrow"/>
      <family val="2"/>
    </font>
    <font>
      <b/>
      <u/>
      <sz val="20"/>
      <name val="Arial Narrow"/>
      <family val="2"/>
    </font>
    <font>
      <b/>
      <i/>
      <sz val="13"/>
      <name val="Arial Narrow"/>
      <family val="2"/>
    </font>
    <font>
      <b/>
      <sz val="12"/>
      <name val="Calibri"/>
      <family val="2"/>
      <scheme val="minor"/>
    </font>
    <font>
      <sz val="12"/>
      <name val="Calibri"/>
      <family val="2"/>
      <scheme val="minor"/>
    </font>
    <font>
      <sz val="12"/>
      <color theme="1"/>
      <name val="Calibri"/>
      <family val="2"/>
      <scheme val="minor"/>
    </font>
    <font>
      <sz val="12"/>
      <color rgb="FF0070C0"/>
      <name val="Calibri"/>
      <family val="2"/>
      <scheme val="minor"/>
    </font>
    <font>
      <sz val="12"/>
      <color indexed="8"/>
      <name val="Calibri"/>
      <family val="2"/>
      <scheme val="minor"/>
    </font>
    <font>
      <b/>
      <i/>
      <sz val="12"/>
      <color rgb="FFC00000"/>
      <name val="Arial Narrow"/>
      <family val="2"/>
    </font>
    <font>
      <i/>
      <sz val="11"/>
      <name val="Arial Narrow"/>
      <family val="2"/>
    </font>
    <font>
      <b/>
      <sz val="11"/>
      <name val="Arial Narrow"/>
      <family val="2"/>
    </font>
    <font>
      <sz val="4"/>
      <name val="Arial Narrow"/>
      <family val="2"/>
    </font>
    <font>
      <b/>
      <sz val="4"/>
      <name val="Arial Narrow"/>
      <family val="2"/>
    </font>
    <font>
      <b/>
      <sz val="12"/>
      <color rgb="FF0033CC"/>
      <name val="Arial Narrow"/>
      <family val="2"/>
    </font>
    <font>
      <i/>
      <sz val="11"/>
      <color rgb="FF0033CC"/>
      <name val="Arial Narrow"/>
      <family val="2"/>
    </font>
    <font>
      <sz val="6"/>
      <color theme="1"/>
      <name val="Calibri"/>
      <family val="2"/>
      <scheme val="minor"/>
    </font>
    <font>
      <sz val="10"/>
      <color theme="1"/>
      <name val="Calibri"/>
      <family val="2"/>
      <scheme val="minor"/>
    </font>
    <font>
      <b/>
      <u/>
      <sz val="12"/>
      <color theme="1"/>
      <name val="Calibri"/>
      <family val="2"/>
      <scheme val="minor"/>
    </font>
    <font>
      <i/>
      <sz val="12"/>
      <color theme="1"/>
      <name val="Calibri"/>
      <family val="2"/>
      <scheme val="minor"/>
    </font>
    <font>
      <u/>
      <sz val="11"/>
      <color theme="10"/>
      <name val="Calibri"/>
      <family val="2"/>
      <scheme val="minor"/>
    </font>
    <font>
      <sz val="14"/>
      <color theme="1"/>
      <name val="Calibri"/>
      <family val="2"/>
      <scheme val="minor"/>
    </font>
    <font>
      <b/>
      <sz val="12"/>
      <color theme="1"/>
      <name val="Calibri"/>
      <family val="2"/>
      <scheme val="minor"/>
    </font>
    <font>
      <b/>
      <sz val="12"/>
      <color rgb="FF0000FF"/>
      <name val="Calibri"/>
      <family val="2"/>
      <scheme val="minor"/>
    </font>
    <font>
      <b/>
      <sz val="14"/>
      <color theme="1"/>
      <name val="Calibri"/>
      <family val="2"/>
      <scheme val="minor"/>
    </font>
    <font>
      <sz val="18"/>
      <color theme="1"/>
      <name val="Calibri"/>
      <family val="2"/>
      <scheme val="minor"/>
    </font>
    <font>
      <b/>
      <u/>
      <sz val="18"/>
      <color theme="1"/>
      <name val="Calibri"/>
      <family val="2"/>
      <scheme val="minor"/>
    </font>
    <font>
      <b/>
      <sz val="12"/>
      <color rgb="FF000000"/>
      <name val="Calibri"/>
      <family val="2"/>
      <scheme val="minor"/>
    </font>
    <font>
      <b/>
      <i/>
      <sz val="10"/>
      <color rgb="FF0000FF"/>
      <name val="Calibri"/>
      <family val="2"/>
      <scheme val="minor"/>
    </font>
    <font>
      <i/>
      <sz val="10"/>
      <color rgb="FF002060"/>
      <name val="Calibri"/>
      <family val="2"/>
      <scheme val="minor"/>
    </font>
    <font>
      <sz val="11"/>
      <name val="Arial Narrow"/>
      <family val="2"/>
    </font>
    <font>
      <sz val="12"/>
      <color rgb="FF0033CC"/>
      <name val="Arial Narrow"/>
      <family val="2"/>
    </font>
    <font>
      <b/>
      <i/>
      <sz val="15"/>
      <name val="Arial Narrow"/>
      <family val="2"/>
    </font>
    <font>
      <b/>
      <sz val="12"/>
      <color rgb="FFFF0000"/>
      <name val="Arial Narrow"/>
      <family val="2"/>
    </font>
    <font>
      <u/>
      <sz val="12"/>
      <name val="Arial Narrow"/>
      <family val="2"/>
    </font>
    <font>
      <i/>
      <sz val="11"/>
      <color rgb="FFC00000"/>
      <name val="Arial Narrow"/>
      <family val="2"/>
    </font>
    <font>
      <b/>
      <i/>
      <sz val="11"/>
      <color rgb="FFC00000"/>
      <name val="Arial Narrow"/>
      <family val="2"/>
    </font>
    <font>
      <b/>
      <sz val="12"/>
      <color rgb="FFFF0000"/>
      <name val="Calibri"/>
      <family val="2"/>
      <scheme val="minor"/>
    </font>
    <font>
      <b/>
      <sz val="6"/>
      <name val="Calibri"/>
      <family val="2"/>
      <scheme val="minor"/>
    </font>
    <font>
      <b/>
      <sz val="6"/>
      <color rgb="FF0070C0"/>
      <name val="Calibri"/>
      <family val="2"/>
      <scheme val="minor"/>
    </font>
    <font>
      <i/>
      <sz val="12"/>
      <color rgb="FF0033CC"/>
      <name val="Arial Narrow"/>
      <family val="2"/>
    </font>
    <font>
      <b/>
      <sz val="12"/>
      <color rgb="FFC00000"/>
      <name val="Arial Narrow"/>
      <family val="2"/>
    </font>
    <font>
      <b/>
      <sz val="11.5"/>
      <name val="Arial Narrow"/>
      <family val="2"/>
    </font>
    <font>
      <b/>
      <sz val="11"/>
      <color theme="1"/>
      <name val="Calibri"/>
      <family val="2"/>
      <scheme val="minor"/>
    </font>
    <font>
      <b/>
      <sz val="11"/>
      <name val="Calibri"/>
      <family val="2"/>
      <scheme val="minor"/>
    </font>
    <font>
      <b/>
      <i/>
      <sz val="11"/>
      <color rgb="FFC00000"/>
      <name val="Calibri"/>
      <family val="2"/>
      <scheme val="minor"/>
    </font>
  </fonts>
  <fills count="20">
    <fill>
      <patternFill patternType="none"/>
    </fill>
    <fill>
      <patternFill patternType="gray125"/>
    </fill>
    <fill>
      <patternFill patternType="mediumGray"/>
    </fill>
    <fill>
      <patternFill patternType="solid">
        <fgColor theme="0"/>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
      <patternFill patternType="solid">
        <fgColor rgb="FFC9FFC9"/>
        <bgColor indexed="64"/>
      </patternFill>
    </fill>
    <fill>
      <patternFill patternType="solid">
        <fgColor rgb="FFCCFFCC"/>
        <bgColor indexed="64"/>
      </patternFill>
    </fill>
    <fill>
      <patternFill patternType="solid">
        <fgColor rgb="FFFFDD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72">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7">
    <xf numFmtId="164" fontId="0" fillId="0" borderId="0"/>
    <xf numFmtId="40" fontId="4" fillId="0" borderId="0" applyFont="0" applyFill="0" applyBorder="0" applyAlignment="0" applyProtection="0"/>
    <xf numFmtId="44" fontId="17" fillId="0" borderId="0" applyFont="0" applyFill="0" applyBorder="0" applyAlignment="0" applyProtection="0"/>
    <xf numFmtId="0" fontId="3" fillId="0" borderId="0"/>
    <xf numFmtId="0" fontId="2" fillId="0" borderId="0"/>
    <xf numFmtId="0" fontId="51" fillId="0" borderId="0" applyNumberFormat="0" applyFill="0" applyBorder="0" applyAlignment="0" applyProtection="0"/>
    <xf numFmtId="44" fontId="2" fillId="0" borderId="0" applyFont="0" applyFill="0" applyBorder="0" applyAlignment="0" applyProtection="0"/>
  </cellStyleXfs>
  <cellXfs count="569">
    <xf numFmtId="164" fontId="0" fillId="0" borderId="0" xfId="0"/>
    <xf numFmtId="164" fontId="9" fillId="3" borderId="0" xfId="0" applyFont="1" applyFill="1" applyProtection="1"/>
    <xf numFmtId="165" fontId="23" fillId="4" borderId="19" xfId="0" applyNumberFormat="1" applyFont="1" applyFill="1" applyBorder="1" applyAlignment="1" applyProtection="1">
      <alignment horizontal="center" shrinkToFit="1"/>
      <protection locked="0"/>
    </xf>
    <xf numFmtId="43" fontId="23" fillId="4" borderId="8" xfId="1" applyNumberFormat="1" applyFont="1" applyFill="1" applyBorder="1" applyAlignment="1" applyProtection="1">
      <alignment horizontal="right" shrinkToFit="1"/>
      <protection locked="0"/>
    </xf>
    <xf numFmtId="165" fontId="23" fillId="4" borderId="12" xfId="0" applyNumberFormat="1" applyFont="1" applyFill="1" applyBorder="1" applyAlignment="1" applyProtection="1">
      <alignment horizontal="center" shrinkToFit="1"/>
      <protection locked="0"/>
    </xf>
    <xf numFmtId="165" fontId="23" fillId="4" borderId="13" xfId="0" applyNumberFormat="1" applyFont="1" applyFill="1" applyBorder="1" applyAlignment="1" applyProtection="1">
      <alignment horizontal="center" shrinkToFit="1"/>
      <protection locked="0"/>
    </xf>
    <xf numFmtId="43" fontId="23" fillId="4" borderId="21" xfId="1" applyNumberFormat="1" applyFont="1" applyFill="1" applyBorder="1" applyAlignment="1" applyProtection="1">
      <alignment horizontal="right" shrinkToFit="1"/>
      <protection locked="0"/>
    </xf>
    <xf numFmtId="43" fontId="26" fillId="0" borderId="28" xfId="1" applyNumberFormat="1" applyFont="1" applyBorder="1" applyAlignment="1" applyProtection="1">
      <alignment horizontal="right" shrinkToFit="1"/>
    </xf>
    <xf numFmtId="43" fontId="26" fillId="0" borderId="34" xfId="1" applyNumberFormat="1" applyFont="1" applyBorder="1" applyAlignment="1" applyProtection="1">
      <alignment horizontal="right" shrinkToFit="1"/>
    </xf>
    <xf numFmtId="43" fontId="23" fillId="4" borderId="37" xfId="1" applyNumberFormat="1" applyFont="1" applyFill="1" applyBorder="1" applyAlignment="1" applyProtection="1">
      <alignment horizontal="right" shrinkToFit="1"/>
      <protection locked="0"/>
    </xf>
    <xf numFmtId="43" fontId="23" fillId="4" borderId="40" xfId="1" applyNumberFormat="1" applyFont="1" applyFill="1" applyBorder="1" applyAlignment="1" applyProtection="1">
      <alignment horizontal="right" shrinkToFit="1"/>
      <protection locked="0"/>
    </xf>
    <xf numFmtId="43" fontId="26" fillId="0" borderId="39" xfId="1" applyNumberFormat="1" applyFont="1" applyBorder="1" applyAlignment="1" applyProtection="1">
      <alignment horizontal="right" shrinkToFit="1"/>
    </xf>
    <xf numFmtId="164" fontId="9" fillId="0" borderId="0" xfId="0" applyFont="1" applyAlignment="1">
      <alignment horizontal="left" vertical="top" wrapText="1"/>
    </xf>
    <xf numFmtId="164" fontId="9" fillId="0" borderId="0" xfId="0" applyFont="1" applyAlignment="1">
      <alignment horizontal="left" vertical="top"/>
    </xf>
    <xf numFmtId="43" fontId="26" fillId="0" borderId="34" xfId="0" applyNumberFormat="1" applyFont="1" applyBorder="1" applyAlignment="1" applyProtection="1">
      <alignment shrinkToFit="1"/>
    </xf>
    <xf numFmtId="164" fontId="29" fillId="0" borderId="0" xfId="0" applyFont="1" applyAlignment="1">
      <alignment horizontal="left" vertical="top"/>
    </xf>
    <xf numFmtId="164" fontId="30" fillId="0" borderId="0" xfId="0" applyFont="1" applyAlignment="1">
      <alignment horizontal="left" vertical="top"/>
    </xf>
    <xf numFmtId="164" fontId="27" fillId="0" borderId="0" xfId="0" applyFont="1" applyAlignment="1">
      <alignment horizontal="center" vertical="top" wrapText="1"/>
    </xf>
    <xf numFmtId="164" fontId="10" fillId="7" borderId="46" xfId="0" applyFont="1" applyFill="1" applyBorder="1" applyAlignment="1">
      <alignment horizontal="left" vertical="top" wrapText="1"/>
    </xf>
    <xf numFmtId="164" fontId="9" fillId="0" borderId="44" xfId="0" applyFont="1" applyBorder="1" applyAlignment="1">
      <alignment horizontal="left" vertical="top" wrapText="1"/>
    </xf>
    <xf numFmtId="164" fontId="9" fillId="3" borderId="52" xfId="0" applyFont="1" applyFill="1" applyBorder="1" applyAlignment="1">
      <alignment horizontal="left" vertical="top" wrapText="1"/>
    </xf>
    <xf numFmtId="164" fontId="9" fillId="3" borderId="45" xfId="0" applyFont="1" applyFill="1" applyBorder="1" applyAlignment="1">
      <alignment horizontal="left" vertical="top" wrapText="1"/>
    </xf>
    <xf numFmtId="164" fontId="9" fillId="0" borderId="46" xfId="0" applyFont="1" applyBorder="1" applyAlignment="1">
      <alignment horizontal="left" vertical="top" wrapText="1"/>
    </xf>
    <xf numFmtId="164" fontId="10" fillId="7" borderId="44" xfId="0" applyFont="1" applyFill="1" applyBorder="1" applyAlignment="1">
      <alignment horizontal="left" vertical="top" wrapText="1"/>
    </xf>
    <xf numFmtId="164" fontId="9" fillId="0" borderId="48" xfId="0" applyFont="1" applyBorder="1" applyAlignment="1">
      <alignment horizontal="left" vertical="top" wrapText="1"/>
    </xf>
    <xf numFmtId="164" fontId="9" fillId="0" borderId="53" xfId="0" applyFont="1" applyBorder="1" applyAlignment="1">
      <alignment horizontal="left" vertical="top" wrapText="1"/>
    </xf>
    <xf numFmtId="164" fontId="9" fillId="0" borderId="51" xfId="0" applyFont="1" applyBorder="1" applyAlignment="1">
      <alignment horizontal="left" vertical="top" wrapText="1"/>
    </xf>
    <xf numFmtId="164" fontId="13" fillId="0" borderId="0" xfId="0" applyFont="1" applyAlignment="1">
      <alignment horizontal="left" vertical="top" wrapText="1"/>
    </xf>
    <xf numFmtId="164" fontId="13" fillId="0" borderId="0" xfId="0" applyFont="1" applyAlignment="1">
      <alignment horizontal="left" vertical="top"/>
    </xf>
    <xf numFmtId="164" fontId="33" fillId="0" borderId="0" xfId="0" applyFont="1" applyBorder="1" applyAlignment="1">
      <alignment horizontal="center" wrapText="1"/>
    </xf>
    <xf numFmtId="0" fontId="38" fillId="0" borderId="0" xfId="3" applyFont="1" applyFill="1" applyBorder="1"/>
    <xf numFmtId="0" fontId="37" fillId="0" borderId="0" xfId="3" applyFont="1" applyFill="1" applyBorder="1"/>
    <xf numFmtId="0" fontId="37" fillId="0" borderId="0" xfId="3" applyFont="1" applyFill="1" applyBorder="1" applyAlignment="1">
      <alignment horizontal="center"/>
    </xf>
    <xf numFmtId="49" fontId="35" fillId="0" borderId="0" xfId="3" applyNumberFormat="1" applyFont="1" applyFill="1" applyBorder="1" applyAlignment="1" applyProtection="1">
      <alignment horizontal="center"/>
    </xf>
    <xf numFmtId="0" fontId="35" fillId="0" borderId="0" xfId="3" applyFont="1" applyFill="1" applyBorder="1" applyAlignment="1">
      <alignment horizontal="center"/>
    </xf>
    <xf numFmtId="49" fontId="36" fillId="0" borderId="0" xfId="3" applyNumberFormat="1" applyFont="1" applyFill="1" applyBorder="1" applyAlignment="1">
      <alignment horizontal="center"/>
    </xf>
    <xf numFmtId="49" fontId="35" fillId="0" borderId="0" xfId="3" applyNumberFormat="1" applyFont="1" applyFill="1" applyBorder="1" applyAlignment="1">
      <alignment horizontal="center"/>
    </xf>
    <xf numFmtId="0" fontId="35" fillId="0" borderId="0" xfId="3" applyFont="1" applyFill="1" applyBorder="1" applyAlignment="1" applyProtection="1">
      <alignment horizontal="center"/>
    </xf>
    <xf numFmtId="0" fontId="37" fillId="0" borderId="0" xfId="3" applyFont="1" applyFill="1" applyBorder="1" applyAlignment="1"/>
    <xf numFmtId="49" fontId="37" fillId="0" borderId="0" xfId="3" applyNumberFormat="1" applyFont="1" applyFill="1" applyBorder="1" applyAlignment="1">
      <alignment horizontal="center"/>
    </xf>
    <xf numFmtId="0" fontId="36" fillId="0" borderId="0" xfId="3" quotePrefix="1" applyFont="1" applyFill="1" applyBorder="1" applyAlignment="1">
      <alignment horizontal="left"/>
    </xf>
    <xf numFmtId="49" fontId="36" fillId="0" borderId="0" xfId="3" quotePrefix="1" applyNumberFormat="1" applyFont="1" applyFill="1" applyBorder="1" applyAlignment="1">
      <alignment horizontal="center"/>
    </xf>
    <xf numFmtId="49" fontId="39" fillId="0" borderId="0" xfId="3" applyNumberFormat="1" applyFont="1" applyFill="1" applyBorder="1" applyAlignment="1">
      <alignment horizontal="center"/>
    </xf>
    <xf numFmtId="49" fontId="39" fillId="0" borderId="0" xfId="3" applyNumberFormat="1" applyFont="1" applyFill="1" applyBorder="1" applyAlignment="1">
      <alignment horizontal="center" wrapText="1"/>
    </xf>
    <xf numFmtId="0" fontId="36" fillId="0" borderId="0" xfId="3" applyFont="1" applyFill="1" applyBorder="1" applyAlignment="1">
      <alignment horizontal="left"/>
    </xf>
    <xf numFmtId="49" fontId="36" fillId="0" borderId="0" xfId="3" quotePrefix="1" applyNumberFormat="1" applyFont="1" applyFill="1" applyBorder="1" applyAlignment="1">
      <alignment horizontal="center" wrapText="1"/>
    </xf>
    <xf numFmtId="0" fontId="36" fillId="0" borderId="0" xfId="3" applyNumberFormat="1" applyFont="1" applyFill="1" applyBorder="1" applyAlignment="1">
      <alignment horizontal="center"/>
    </xf>
    <xf numFmtId="0" fontId="36" fillId="0" borderId="0" xfId="3" applyFont="1" applyFill="1" applyBorder="1"/>
    <xf numFmtId="49" fontId="36" fillId="0" borderId="0" xfId="3" applyNumberFormat="1" applyFont="1" applyFill="1" applyBorder="1" applyAlignment="1">
      <alignment horizontal="left"/>
    </xf>
    <xf numFmtId="0" fontId="36" fillId="0" borderId="0" xfId="3" applyNumberFormat="1" applyFont="1" applyFill="1" applyBorder="1" applyAlignment="1" applyProtection="1">
      <alignment horizontal="center"/>
    </xf>
    <xf numFmtId="49" fontId="36" fillId="0" borderId="0" xfId="3" applyNumberFormat="1" applyFont="1" applyFill="1" applyBorder="1" applyAlignment="1">
      <alignment horizontal="center" wrapText="1"/>
    </xf>
    <xf numFmtId="0" fontId="39" fillId="0" borderId="0" xfId="3" applyFont="1" applyFill="1" applyBorder="1" applyAlignment="1">
      <alignment horizontal="left"/>
    </xf>
    <xf numFmtId="164" fontId="16" fillId="3" borderId="0" xfId="0" applyFont="1" applyFill="1" applyProtection="1"/>
    <xf numFmtId="164" fontId="16" fillId="0" borderId="0" xfId="0" applyFont="1" applyProtection="1"/>
    <xf numFmtId="164" fontId="7" fillId="3" borderId="0" xfId="0" applyFont="1" applyFill="1" applyBorder="1" applyProtection="1"/>
    <xf numFmtId="164" fontId="11" fillId="3" borderId="0" xfId="0" applyFont="1" applyFill="1" applyBorder="1" applyAlignment="1" applyProtection="1">
      <alignment vertical="center" shrinkToFit="1"/>
    </xf>
    <xf numFmtId="164" fontId="7" fillId="3" borderId="0" xfId="0" applyFont="1" applyFill="1" applyBorder="1" applyAlignment="1" applyProtection="1">
      <alignment vertical="center" shrinkToFit="1"/>
    </xf>
    <xf numFmtId="164" fontId="16" fillId="3" borderId="0" xfId="0" applyFont="1" applyFill="1" applyAlignment="1" applyProtection="1">
      <alignment horizontal="center" vertical="center"/>
    </xf>
    <xf numFmtId="164" fontId="16" fillId="0" borderId="0" xfId="0" applyFont="1" applyAlignment="1" applyProtection="1">
      <alignment horizontal="center" vertical="center"/>
    </xf>
    <xf numFmtId="164" fontId="16" fillId="3" borderId="0" xfId="0" applyFont="1" applyFill="1" applyAlignment="1" applyProtection="1">
      <alignment vertical="center"/>
    </xf>
    <xf numFmtId="164" fontId="16" fillId="0" borderId="0" xfId="0" applyFont="1" applyAlignment="1" applyProtection="1">
      <alignment vertical="center"/>
    </xf>
    <xf numFmtId="164" fontId="25" fillId="3" borderId="1" xfId="0" applyFont="1" applyFill="1" applyBorder="1" applyAlignment="1" applyProtection="1">
      <alignment vertical="center"/>
    </xf>
    <xf numFmtId="164" fontId="25" fillId="3" borderId="0" xfId="0" applyFont="1" applyFill="1" applyBorder="1" applyAlignment="1" applyProtection="1">
      <alignment vertical="center"/>
    </xf>
    <xf numFmtId="164" fontId="7" fillId="3" borderId="0" xfId="0" applyFont="1" applyFill="1" applyBorder="1" applyAlignment="1" applyProtection="1">
      <alignment vertical="center"/>
    </xf>
    <xf numFmtId="164" fontId="7" fillId="3" borderId="26" xfId="0" applyFont="1" applyFill="1" applyBorder="1" applyAlignment="1" applyProtection="1">
      <alignment vertical="center"/>
    </xf>
    <xf numFmtId="164" fontId="7" fillId="3" borderId="0" xfId="0" applyFont="1" applyFill="1" applyProtection="1"/>
    <xf numFmtId="164" fontId="7" fillId="0" borderId="0" xfId="0" applyFont="1" applyProtection="1"/>
    <xf numFmtId="164" fontId="7" fillId="3" borderId="1" xfId="0" applyFont="1" applyFill="1" applyBorder="1" applyAlignment="1" applyProtection="1">
      <alignment vertical="center"/>
    </xf>
    <xf numFmtId="164" fontId="7" fillId="3" borderId="2" xfId="0" applyFont="1" applyFill="1" applyBorder="1" applyAlignment="1" applyProtection="1">
      <alignment vertical="center"/>
    </xf>
    <xf numFmtId="164" fontId="7" fillId="3" borderId="3" xfId="0" applyFont="1" applyFill="1" applyBorder="1" applyAlignment="1" applyProtection="1">
      <alignment vertical="center"/>
    </xf>
    <xf numFmtId="164" fontId="7" fillId="3" borderId="4" xfId="0" applyFont="1" applyFill="1" applyBorder="1" applyAlignment="1" applyProtection="1">
      <alignment vertical="center"/>
    </xf>
    <xf numFmtId="164" fontId="16" fillId="3" borderId="0" xfId="0" applyFont="1" applyFill="1" applyBorder="1" applyProtection="1"/>
    <xf numFmtId="164" fontId="16" fillId="0" borderId="0" xfId="0" applyFont="1" applyBorder="1" applyProtection="1"/>
    <xf numFmtId="164" fontId="16" fillId="3" borderId="0" xfId="0" applyFont="1" applyFill="1" applyAlignment="1" applyProtection="1">
      <alignment shrinkToFit="1"/>
    </xf>
    <xf numFmtId="164" fontId="14" fillId="3" borderId="0" xfId="0" applyNumberFormat="1" applyFont="1" applyFill="1" applyBorder="1" applyAlignment="1" applyProtection="1"/>
    <xf numFmtId="164" fontId="14" fillId="3" borderId="0" xfId="0" applyFont="1" applyFill="1" applyBorder="1" applyAlignment="1" applyProtection="1">
      <alignment vertical="center"/>
    </xf>
    <xf numFmtId="164" fontId="9" fillId="0" borderId="0" xfId="0" applyFont="1" applyProtection="1"/>
    <xf numFmtId="164" fontId="9" fillId="3" borderId="0" xfId="0" applyFont="1" applyFill="1" applyBorder="1" applyProtection="1"/>
    <xf numFmtId="164" fontId="6" fillId="3" borderId="0" xfId="0" applyFont="1" applyFill="1" applyProtection="1"/>
    <xf numFmtId="164" fontId="6" fillId="0" borderId="0" xfId="0" applyFont="1" applyProtection="1"/>
    <xf numFmtId="164" fontId="14" fillId="0" borderId="0" xfId="0" applyFont="1" applyAlignment="1" applyProtection="1">
      <alignment horizontal="center" vertical="center"/>
    </xf>
    <xf numFmtId="164" fontId="22" fillId="0" borderId="0" xfId="0" applyFont="1" applyAlignment="1">
      <alignment horizontal="left" vertical="top" wrapText="1"/>
    </xf>
    <xf numFmtId="164" fontId="8" fillId="0" borderId="0" xfId="0" applyFont="1" applyAlignment="1">
      <alignment horizontal="left" vertical="top"/>
    </xf>
    <xf numFmtId="43" fontId="23" fillId="4" borderId="29" xfId="1" applyNumberFormat="1" applyFont="1" applyFill="1" applyBorder="1" applyAlignment="1" applyProtection="1">
      <alignment horizontal="right" shrinkToFit="1"/>
      <protection locked="0"/>
    </xf>
    <xf numFmtId="43" fontId="23" fillId="4" borderId="58" xfId="1" applyNumberFormat="1" applyFont="1" applyFill="1" applyBorder="1" applyAlignment="1" applyProtection="1">
      <alignment horizontal="right" shrinkToFit="1"/>
      <protection locked="0"/>
    </xf>
    <xf numFmtId="43" fontId="26" fillId="0" borderId="53" xfId="1" applyNumberFormat="1" applyFont="1" applyBorder="1" applyAlignment="1" applyProtection="1">
      <alignment horizontal="right" shrinkToFit="1"/>
    </xf>
    <xf numFmtId="43" fontId="26" fillId="0" borderId="56" xfId="1" applyNumberFormat="1" applyFont="1" applyBorder="1" applyAlignment="1" applyProtection="1">
      <alignment horizontal="right" shrinkToFit="1"/>
    </xf>
    <xf numFmtId="164" fontId="26" fillId="7" borderId="46" xfId="0" applyFont="1" applyFill="1" applyBorder="1" applyAlignment="1" applyProtection="1">
      <alignment horizontal="center" vertical="center" wrapText="1"/>
    </xf>
    <xf numFmtId="164" fontId="12" fillId="7" borderId="47" xfId="0" applyFont="1" applyFill="1" applyBorder="1" applyAlignment="1" applyProtection="1">
      <alignment horizontal="center" vertical="center" wrapText="1"/>
    </xf>
    <xf numFmtId="164" fontId="6" fillId="3" borderId="0" xfId="0" applyFont="1" applyFill="1" applyAlignment="1" applyProtection="1">
      <alignment vertical="center" wrapText="1"/>
    </xf>
    <xf numFmtId="164" fontId="6" fillId="0" borderId="0" xfId="0" applyFont="1" applyAlignment="1" applyProtection="1">
      <alignment vertical="center" wrapText="1"/>
    </xf>
    <xf numFmtId="43" fontId="26" fillId="0" borderId="46" xfId="2" applyNumberFormat="1" applyFont="1" applyBorder="1" applyAlignment="1" applyProtection="1">
      <alignment horizontal="right" shrinkToFit="1"/>
    </xf>
    <xf numFmtId="43" fontId="26" fillId="8" borderId="34" xfId="0" applyNumberFormat="1" applyFont="1" applyFill="1" applyBorder="1" applyAlignment="1" applyProtection="1">
      <alignment shrinkToFit="1"/>
    </xf>
    <xf numFmtId="43" fontId="26" fillId="8" borderId="28" xfId="0" applyNumberFormat="1" applyFont="1" applyFill="1" applyBorder="1" applyAlignment="1" applyProtection="1">
      <alignment shrinkToFit="1"/>
    </xf>
    <xf numFmtId="164" fontId="26" fillId="3" borderId="19" xfId="0" applyFont="1" applyFill="1" applyBorder="1" applyAlignment="1" applyProtection="1">
      <alignment horizontal="center" vertical="center"/>
    </xf>
    <xf numFmtId="164" fontId="26" fillId="3" borderId="12" xfId="0" applyFont="1" applyFill="1" applyBorder="1" applyAlignment="1" applyProtection="1">
      <alignment horizontal="center" vertical="center"/>
    </xf>
    <xf numFmtId="164" fontId="26" fillId="3" borderId="13" xfId="0" applyFont="1" applyFill="1" applyBorder="1" applyAlignment="1" applyProtection="1">
      <alignment horizontal="center" vertical="center"/>
    </xf>
    <xf numFmtId="43" fontId="26" fillId="0" borderId="51" xfId="1" applyNumberFormat="1" applyFont="1" applyBorder="1" applyAlignment="1" applyProtection="1">
      <alignment horizontal="right" shrinkToFit="1"/>
    </xf>
    <xf numFmtId="164" fontId="43" fillId="3" borderId="0" xfId="0" applyFont="1" applyFill="1" applyBorder="1" applyProtection="1"/>
    <xf numFmtId="164" fontId="44" fillId="3" borderId="0" xfId="0" applyFont="1" applyFill="1" applyBorder="1" applyAlignment="1" applyProtection="1">
      <alignment vertical="center" shrinkToFit="1"/>
    </xf>
    <xf numFmtId="164" fontId="43" fillId="3" borderId="0" xfId="0" applyFont="1" applyFill="1" applyBorder="1" applyAlignment="1" applyProtection="1">
      <alignment vertical="center" shrinkToFit="1"/>
    </xf>
    <xf numFmtId="43" fontId="26" fillId="0" borderId="33" xfId="2" applyNumberFormat="1" applyFont="1" applyBorder="1" applyAlignment="1" applyProtection="1">
      <alignment horizontal="right" shrinkToFit="1"/>
    </xf>
    <xf numFmtId="7" fontId="26" fillId="8" borderId="33" xfId="2" applyNumberFormat="1" applyFont="1" applyFill="1" applyBorder="1" applyAlignment="1" applyProtection="1">
      <alignment horizontal="right" shrinkToFit="1"/>
    </xf>
    <xf numFmtId="43" fontId="26" fillId="0" borderId="10" xfId="1" applyNumberFormat="1" applyFont="1" applyBorder="1" applyAlignment="1" applyProtection="1">
      <alignment horizontal="right" shrinkToFit="1"/>
    </xf>
    <xf numFmtId="43" fontId="26" fillId="0" borderId="33" xfId="0" applyNumberFormat="1" applyFont="1" applyBorder="1" applyAlignment="1" applyProtection="1">
      <alignment shrinkToFit="1"/>
    </xf>
    <xf numFmtId="43" fontId="26" fillId="8" borderId="10" xfId="0" applyNumberFormat="1" applyFont="1" applyFill="1" applyBorder="1" applyAlignment="1" applyProtection="1">
      <alignment shrinkToFit="1"/>
    </xf>
    <xf numFmtId="7" fontId="26" fillId="4" borderId="10" xfId="0" applyNumberFormat="1" applyFont="1" applyFill="1" applyBorder="1" applyAlignment="1" applyProtection="1">
      <protection locked="0"/>
    </xf>
    <xf numFmtId="7" fontId="26" fillId="3" borderId="33" xfId="2" applyNumberFormat="1" applyFont="1" applyFill="1" applyBorder="1" applyAlignment="1" applyProtection="1">
      <alignment horizontal="right" shrinkToFit="1"/>
    </xf>
    <xf numFmtId="164" fontId="45" fillId="3" borderId="0" xfId="0" applyFont="1" applyFill="1" applyBorder="1" applyAlignment="1" applyProtection="1">
      <alignment horizontal="center"/>
    </xf>
    <xf numFmtId="43" fontId="23" fillId="3" borderId="14" xfId="1" applyNumberFormat="1" applyFont="1" applyFill="1" applyBorder="1" applyAlignment="1" applyProtection="1"/>
    <xf numFmtId="43" fontId="23" fillId="3" borderId="15" xfId="1" applyNumberFormat="1" applyFont="1" applyFill="1" applyBorder="1" applyAlignment="1" applyProtection="1"/>
    <xf numFmtId="164" fontId="9" fillId="5" borderId="11" xfId="0" applyFont="1" applyFill="1" applyBorder="1" applyAlignment="1" applyProtection="1"/>
    <xf numFmtId="164" fontId="9" fillId="5" borderId="9" xfId="0" applyFont="1" applyFill="1" applyBorder="1" applyAlignment="1" applyProtection="1"/>
    <xf numFmtId="164" fontId="9" fillId="5" borderId="22" xfId="0" applyFont="1" applyFill="1" applyBorder="1" applyAlignment="1" applyProtection="1"/>
    <xf numFmtId="164" fontId="11" fillId="0" borderId="0" xfId="0" applyFont="1" applyFill="1" applyBorder="1" applyAlignment="1" applyProtection="1">
      <alignment horizontal="right" vertical="center" wrapText="1"/>
    </xf>
    <xf numFmtId="164" fontId="11" fillId="0" borderId="0" xfId="0" applyFont="1" applyFill="1" applyBorder="1" applyAlignment="1" applyProtection="1">
      <alignment horizontal="right" vertical="center"/>
    </xf>
    <xf numFmtId="164" fontId="7" fillId="0" borderId="0" xfId="0" applyFont="1" applyFill="1" applyBorder="1" applyAlignment="1" applyProtection="1"/>
    <xf numFmtId="164" fontId="14" fillId="4" borderId="44" xfId="0" applyFont="1" applyFill="1" applyBorder="1" applyAlignment="1" applyProtection="1">
      <alignment vertical="center"/>
      <protection locked="0"/>
    </xf>
    <xf numFmtId="164" fontId="9" fillId="0" borderId="50" xfId="0" applyFont="1" applyBorder="1" applyAlignment="1">
      <alignment horizontal="left" vertical="top" wrapText="1"/>
    </xf>
    <xf numFmtId="164" fontId="26" fillId="7" borderId="55" xfId="0" applyFont="1" applyFill="1" applyBorder="1" applyAlignment="1" applyProtection="1">
      <alignment horizontal="center" vertical="center"/>
    </xf>
    <xf numFmtId="164" fontId="26" fillId="7" borderId="57" xfId="0" applyFont="1" applyFill="1" applyBorder="1" applyAlignment="1" applyProtection="1">
      <alignment horizontal="center" vertical="center" wrapText="1" shrinkToFit="1"/>
    </xf>
    <xf numFmtId="0" fontId="37" fillId="0" borderId="0" xfId="4" applyFont="1" applyAlignment="1">
      <alignment horizontal="left" vertical="top"/>
    </xf>
    <xf numFmtId="0" fontId="52" fillId="4" borderId="46" xfId="4" applyFont="1" applyFill="1" applyBorder="1" applyAlignment="1" applyProtection="1">
      <alignment horizontal="center"/>
      <protection locked="0"/>
    </xf>
    <xf numFmtId="0" fontId="56" fillId="0" borderId="0" xfId="4" applyFont="1" applyProtection="1"/>
    <xf numFmtId="0" fontId="37" fillId="0" borderId="0" xfId="4" applyFont="1" applyAlignment="1" applyProtection="1">
      <alignment horizontal="right"/>
    </xf>
    <xf numFmtId="0" fontId="37" fillId="0" borderId="0" xfId="4" applyFont="1" applyProtection="1"/>
    <xf numFmtId="0" fontId="55" fillId="8" borderId="46" xfId="4" applyFont="1" applyFill="1" applyBorder="1" applyAlignment="1" applyProtection="1">
      <alignment horizontal="right"/>
    </xf>
    <xf numFmtId="0" fontId="52" fillId="0" borderId="0" xfId="4" applyFont="1" applyProtection="1"/>
    <xf numFmtId="0" fontId="52" fillId="0" borderId="0" xfId="4" applyFont="1" applyAlignment="1" applyProtection="1">
      <alignment horizontal="right"/>
    </xf>
    <xf numFmtId="44" fontId="52" fillId="0" borderId="27" xfId="6" applyFont="1" applyBorder="1" applyProtection="1"/>
    <xf numFmtId="44" fontId="52" fillId="0" borderId="28" xfId="6" applyFont="1" applyBorder="1" applyProtection="1"/>
    <xf numFmtId="44" fontId="52" fillId="0" borderId="10" xfId="6" applyFont="1" applyBorder="1" applyProtection="1"/>
    <xf numFmtId="0" fontId="47" fillId="5" borderId="58" xfId="4" applyFont="1" applyFill="1" applyBorder="1" applyAlignment="1" applyProtection="1">
      <alignment horizontal="right"/>
    </xf>
    <xf numFmtId="0" fontId="47" fillId="5" borderId="68" xfId="4" applyFont="1" applyFill="1" applyBorder="1" applyProtection="1"/>
    <xf numFmtId="0" fontId="47" fillId="5" borderId="59" xfId="4" applyFont="1" applyFill="1" applyBorder="1" applyProtection="1"/>
    <xf numFmtId="0" fontId="47" fillId="0" borderId="0" xfId="4" applyFont="1" applyProtection="1"/>
    <xf numFmtId="0" fontId="47" fillId="5" borderId="67" xfId="4" applyFont="1" applyFill="1" applyBorder="1" applyProtection="1"/>
    <xf numFmtId="0" fontId="47" fillId="5" borderId="0" xfId="4" applyFont="1" applyFill="1" applyBorder="1" applyProtection="1"/>
    <xf numFmtId="0" fontId="47" fillId="5" borderId="66" xfId="4" applyFont="1" applyFill="1" applyBorder="1" applyProtection="1"/>
    <xf numFmtId="0" fontId="47" fillId="5" borderId="67" xfId="4" applyFont="1" applyFill="1" applyBorder="1" applyAlignment="1" applyProtection="1">
      <alignment horizontal="right"/>
    </xf>
    <xf numFmtId="0" fontId="48" fillId="0" borderId="0" xfId="4" applyFont="1" applyProtection="1"/>
    <xf numFmtId="0" fontId="47" fillId="5" borderId="65" xfId="4" applyFont="1" applyFill="1" applyBorder="1" applyAlignment="1" applyProtection="1">
      <alignment vertical="top"/>
    </xf>
    <xf numFmtId="0" fontId="47" fillId="5" borderId="6" xfId="4" applyFont="1" applyFill="1" applyBorder="1" applyAlignment="1" applyProtection="1">
      <alignment vertical="top"/>
    </xf>
    <xf numFmtId="0" fontId="47" fillId="5" borderId="6" xfId="4" applyFont="1" applyFill="1" applyBorder="1" applyProtection="1"/>
    <xf numFmtId="0" fontId="47" fillId="5" borderId="64" xfId="4" applyFont="1" applyFill="1" applyBorder="1" applyProtection="1"/>
    <xf numFmtId="164" fontId="9" fillId="3" borderId="46" xfId="0" applyFont="1" applyFill="1" applyBorder="1" applyAlignment="1">
      <alignment horizontal="left" vertical="top" wrapText="1"/>
    </xf>
    <xf numFmtId="164" fontId="40" fillId="0" borderId="0" xfId="0" applyFont="1" applyAlignment="1">
      <alignment horizontal="center" vertical="top" wrapText="1"/>
    </xf>
    <xf numFmtId="164" fontId="10" fillId="3" borderId="0" xfId="0" applyFont="1" applyFill="1" applyBorder="1" applyAlignment="1" applyProtection="1">
      <alignment vertical="center" shrinkToFit="1"/>
    </xf>
    <xf numFmtId="164" fontId="9" fillId="3" borderId="0" xfId="0" applyFont="1" applyFill="1" applyBorder="1" applyAlignment="1" applyProtection="1">
      <alignment vertical="center" shrinkToFit="1"/>
    </xf>
    <xf numFmtId="164" fontId="9" fillId="3" borderId="0" xfId="0" applyFont="1" applyFill="1" applyBorder="1" applyAlignment="1" applyProtection="1">
      <alignment vertical="center"/>
    </xf>
    <xf numFmtId="164" fontId="26" fillId="7" borderId="47" xfId="0" applyFont="1" applyFill="1" applyBorder="1" applyAlignment="1" applyProtection="1">
      <alignment horizontal="center" vertical="center" wrapText="1" shrinkToFit="1"/>
    </xf>
    <xf numFmtId="164" fontId="26" fillId="7" borderId="47" xfId="0" applyFont="1" applyFill="1" applyBorder="1" applyAlignment="1" applyProtection="1">
      <alignment horizontal="center" vertical="center" wrapText="1"/>
    </xf>
    <xf numFmtId="49" fontId="36" fillId="0" borderId="0" xfId="3" applyNumberFormat="1" applyFont="1" applyFill="1" applyAlignment="1">
      <alignment horizontal="center"/>
    </xf>
    <xf numFmtId="49" fontId="36" fillId="0" borderId="0" xfId="3" applyNumberFormat="1" applyFont="1" applyFill="1" applyAlignment="1">
      <alignment horizontal="left"/>
    </xf>
    <xf numFmtId="0" fontId="38" fillId="0" borderId="0" xfId="3" applyFont="1" applyFill="1"/>
    <xf numFmtId="49" fontId="69" fillId="0" borderId="0" xfId="3" applyNumberFormat="1" applyFont="1" applyFill="1" applyBorder="1" applyAlignment="1" applyProtection="1">
      <alignment horizontal="center"/>
    </xf>
    <xf numFmtId="0" fontId="47" fillId="0" borderId="0" xfId="3" applyFont="1" applyFill="1" applyBorder="1"/>
    <xf numFmtId="49" fontId="69" fillId="0" borderId="0" xfId="3" applyNumberFormat="1" applyFont="1" applyFill="1" applyBorder="1" applyAlignment="1">
      <alignment horizontal="left"/>
    </xf>
    <xf numFmtId="0" fontId="70" fillId="0" borderId="0" xfId="3" applyFont="1" applyFill="1" applyBorder="1" applyAlignment="1">
      <alignment horizontal="center"/>
    </xf>
    <xf numFmtId="167" fontId="26" fillId="6" borderId="33" xfId="2" applyNumberFormat="1" applyFont="1" applyFill="1" applyBorder="1" applyAlignment="1" applyProtection="1">
      <alignment horizontal="center" vertical="center" wrapText="1" shrinkToFit="1"/>
    </xf>
    <xf numFmtId="164" fontId="26" fillId="7" borderId="55" xfId="0" applyFont="1" applyFill="1" applyBorder="1" applyAlignment="1" applyProtection="1">
      <alignment horizontal="center" vertical="center" wrapText="1"/>
    </xf>
    <xf numFmtId="164" fontId="26" fillId="7" borderId="62" xfId="0" applyFont="1" applyFill="1" applyBorder="1" applyAlignment="1" applyProtection="1">
      <alignment horizontal="center" vertical="center" wrapText="1"/>
    </xf>
    <xf numFmtId="164" fontId="26" fillId="7" borderId="57" xfId="0" applyFont="1" applyFill="1" applyBorder="1" applyAlignment="1" applyProtection="1">
      <alignment horizontal="center" vertical="center" wrapText="1"/>
    </xf>
    <xf numFmtId="164" fontId="26" fillId="7" borderId="44" xfId="0" applyFont="1" applyFill="1" applyBorder="1" applyAlignment="1" applyProtection="1">
      <alignment horizontal="center" vertical="center" wrapText="1"/>
    </xf>
    <xf numFmtId="164" fontId="73" fillId="5" borderId="20" xfId="0" applyFont="1" applyFill="1" applyBorder="1" applyAlignment="1" applyProtection="1">
      <alignment horizontal="right" vertical="center"/>
    </xf>
    <xf numFmtId="164" fontId="73" fillId="5" borderId="24" xfId="0" applyFont="1" applyFill="1" applyBorder="1" applyAlignment="1" applyProtection="1">
      <alignment horizontal="right" vertical="center"/>
    </xf>
    <xf numFmtId="164" fontId="73" fillId="5" borderId="25" xfId="0" applyFont="1" applyFill="1" applyBorder="1" applyAlignment="1" applyProtection="1">
      <alignment horizontal="right" vertical="center"/>
    </xf>
    <xf numFmtId="164" fontId="73" fillId="5" borderId="16" xfId="0" applyFont="1" applyFill="1" applyBorder="1" applyAlignment="1" applyProtection="1">
      <alignment horizontal="right" vertical="center"/>
    </xf>
    <xf numFmtId="164" fontId="73" fillId="5" borderId="8" xfId="0" applyFont="1" applyFill="1" applyBorder="1" applyAlignment="1" applyProtection="1">
      <alignment horizontal="right" vertical="center"/>
    </xf>
    <xf numFmtId="164" fontId="73" fillId="5" borderId="21" xfId="0" applyFont="1" applyFill="1" applyBorder="1" applyAlignment="1" applyProtection="1">
      <alignment horizontal="right" vertical="center"/>
    </xf>
    <xf numFmtId="164" fontId="9" fillId="0" borderId="0" xfId="0" applyFont="1" applyAlignment="1" applyProtection="1">
      <alignment vertical="center"/>
    </xf>
    <xf numFmtId="164" fontId="9" fillId="3" borderId="0" xfId="0" applyFont="1" applyFill="1" applyAlignment="1" applyProtection="1">
      <alignment vertical="center"/>
    </xf>
    <xf numFmtId="43" fontId="23" fillId="3" borderId="64" xfId="1" applyNumberFormat="1" applyFont="1" applyFill="1" applyBorder="1" applyAlignment="1" applyProtection="1"/>
    <xf numFmtId="43" fontId="23" fillId="4" borderId="69" xfId="1" applyNumberFormat="1" applyFont="1" applyFill="1" applyBorder="1" applyAlignment="1" applyProtection="1">
      <alignment horizontal="right" shrinkToFit="1"/>
      <protection locked="0"/>
    </xf>
    <xf numFmtId="43" fontId="23" fillId="4" borderId="65" xfId="1" applyNumberFormat="1" applyFont="1" applyFill="1" applyBorder="1" applyAlignment="1" applyProtection="1">
      <alignment horizontal="right" shrinkToFit="1"/>
      <protection locked="0"/>
    </xf>
    <xf numFmtId="43" fontId="26" fillId="0" borderId="50" xfId="1" applyNumberFormat="1" applyFont="1" applyBorder="1" applyAlignment="1" applyProtection="1">
      <alignment horizontal="right" shrinkToFit="1"/>
    </xf>
    <xf numFmtId="164" fontId="26" fillId="7" borderId="34" xfId="0" applyFont="1" applyFill="1" applyBorder="1" applyAlignment="1" applyProtection="1">
      <alignment horizontal="center" vertical="center" wrapText="1"/>
    </xf>
    <xf numFmtId="164" fontId="26" fillId="7" borderId="28" xfId="0" applyFont="1" applyFill="1" applyBorder="1" applyAlignment="1" applyProtection="1">
      <alignment horizontal="center" vertical="center" wrapText="1"/>
    </xf>
    <xf numFmtId="164" fontId="12" fillId="7" borderId="28" xfId="0" applyFont="1" applyFill="1" applyBorder="1" applyAlignment="1" applyProtection="1">
      <alignment horizontal="center" vertical="center" wrapText="1"/>
    </xf>
    <xf numFmtId="164" fontId="26" fillId="7" borderId="39" xfId="0" applyFont="1" applyFill="1" applyBorder="1" applyAlignment="1" applyProtection="1">
      <alignment horizontal="center" vertical="center" wrapText="1"/>
    </xf>
    <xf numFmtId="49" fontId="36" fillId="0" borderId="0" xfId="3" quotePrefix="1" applyNumberFormat="1" applyFont="1" applyFill="1" applyAlignment="1">
      <alignment horizontal="left"/>
    </xf>
    <xf numFmtId="1" fontId="36" fillId="0" borderId="0" xfId="3" applyNumberFormat="1" applyFont="1" applyFill="1" applyBorder="1" applyAlignment="1">
      <alignment horizontal="center"/>
    </xf>
    <xf numFmtId="1" fontId="36" fillId="0" borderId="0" xfId="3" applyNumberFormat="1" applyFont="1" applyFill="1" applyBorder="1" applyAlignment="1" applyProtection="1">
      <alignment horizontal="center"/>
    </xf>
    <xf numFmtId="1" fontId="36" fillId="0" borderId="0" xfId="3" applyNumberFormat="1" applyFont="1" applyFill="1" applyAlignment="1">
      <alignment horizontal="center"/>
    </xf>
    <xf numFmtId="1" fontId="39" fillId="0" borderId="0" xfId="3" applyNumberFormat="1" applyFont="1" applyFill="1" applyBorder="1" applyAlignment="1">
      <alignment horizontal="center"/>
    </xf>
    <xf numFmtId="0" fontId="36" fillId="0" borderId="0" xfId="3" applyNumberFormat="1" applyFont="1" applyFill="1" applyAlignment="1">
      <alignment horizontal="center"/>
    </xf>
    <xf numFmtId="164" fontId="26" fillId="3" borderId="28" xfId="0" applyFont="1" applyFill="1" applyBorder="1" applyAlignment="1" applyProtection="1">
      <alignment horizontal="right"/>
    </xf>
    <xf numFmtId="164" fontId="74" fillId="19" borderId="8" xfId="0" applyFont="1" applyFill="1" applyBorder="1" applyAlignment="1">
      <alignment horizontal="left" vertical="top"/>
    </xf>
    <xf numFmtId="164" fontId="53" fillId="19" borderId="8" xfId="0" applyFont="1" applyFill="1" applyBorder="1" applyAlignment="1">
      <alignment horizontal="left" vertical="top"/>
    </xf>
    <xf numFmtId="44" fontId="53" fillId="19" borderId="8" xfId="2" applyFont="1" applyFill="1" applyBorder="1" applyAlignment="1">
      <alignment vertical="center"/>
    </xf>
    <xf numFmtId="164" fontId="74" fillId="18" borderId="8" xfId="0" applyFont="1" applyFill="1" applyBorder="1" applyAlignment="1">
      <alignment horizontal="left" vertical="top"/>
    </xf>
    <xf numFmtId="164" fontId="53" fillId="18" borderId="37" xfId="0" applyFont="1" applyFill="1" applyBorder="1" applyAlignment="1">
      <alignment horizontal="left" vertical="top"/>
    </xf>
    <xf numFmtId="44" fontId="53" fillId="18" borderId="8" xfId="2" applyFont="1" applyFill="1" applyBorder="1" applyAlignment="1">
      <alignment vertical="center"/>
    </xf>
    <xf numFmtId="164" fontId="74" fillId="10" borderId="8" xfId="0" applyFont="1" applyFill="1" applyBorder="1" applyAlignment="1">
      <alignment horizontal="left" vertical="top"/>
    </xf>
    <xf numFmtId="164" fontId="35" fillId="10" borderId="37" xfId="0" applyFont="1" applyFill="1" applyBorder="1" applyAlignment="1">
      <alignment horizontal="left" vertical="top"/>
    </xf>
    <xf numFmtId="44" fontId="53" fillId="10" borderId="8" xfId="2" applyFont="1" applyFill="1" applyBorder="1" applyAlignment="1">
      <alignment vertical="center"/>
    </xf>
    <xf numFmtId="164" fontId="74" fillId="6" borderId="8" xfId="0" applyFont="1" applyFill="1" applyBorder="1" applyAlignment="1">
      <alignment horizontal="left" vertical="top"/>
    </xf>
    <xf numFmtId="164" fontId="53" fillId="6" borderId="37" xfId="0" applyFont="1" applyFill="1" applyBorder="1" applyAlignment="1">
      <alignment horizontal="left" vertical="top"/>
    </xf>
    <xf numFmtId="44" fontId="53" fillId="6" borderId="8" xfId="2" applyFont="1" applyFill="1" applyBorder="1" applyAlignment="1">
      <alignment vertical="center"/>
    </xf>
    <xf numFmtId="164" fontId="74" fillId="17" borderId="8" xfId="0" applyFont="1" applyFill="1" applyBorder="1" applyAlignment="1">
      <alignment horizontal="left" vertical="top"/>
    </xf>
    <xf numFmtId="164" fontId="53" fillId="17" borderId="37" xfId="0" applyFont="1" applyFill="1" applyBorder="1" applyAlignment="1">
      <alignment horizontal="left" vertical="top"/>
    </xf>
    <xf numFmtId="44" fontId="53" fillId="17" borderId="8" xfId="2" applyFont="1" applyFill="1" applyBorder="1" applyAlignment="1">
      <alignment vertical="center"/>
    </xf>
    <xf numFmtId="164" fontId="74" fillId="16" borderId="8" xfId="0" applyFont="1" applyFill="1" applyBorder="1" applyAlignment="1">
      <alignment horizontal="left" vertical="top"/>
    </xf>
    <xf numFmtId="164" fontId="53" fillId="16" borderId="37" xfId="0" applyFont="1" applyFill="1" applyBorder="1" applyAlignment="1">
      <alignment horizontal="left" vertical="top"/>
    </xf>
    <xf numFmtId="44" fontId="53" fillId="16" borderId="8" xfId="2" applyFont="1" applyFill="1" applyBorder="1" applyAlignment="1">
      <alignment vertical="center"/>
    </xf>
    <xf numFmtId="164" fontId="74" fillId="15" borderId="8" xfId="0" applyFont="1" applyFill="1" applyBorder="1" applyAlignment="1">
      <alignment horizontal="left" vertical="top"/>
    </xf>
    <xf numFmtId="164" fontId="53" fillId="15" borderId="37" xfId="0" applyFont="1" applyFill="1" applyBorder="1" applyAlignment="1">
      <alignment horizontal="left" vertical="top"/>
    </xf>
    <xf numFmtId="44" fontId="53" fillId="15" borderId="8" xfId="2" applyFont="1" applyFill="1" applyBorder="1" applyAlignment="1">
      <alignment vertical="center"/>
    </xf>
    <xf numFmtId="164" fontId="74" fillId="14" borderId="8" xfId="0" applyFont="1" applyFill="1" applyBorder="1" applyAlignment="1">
      <alignment horizontal="left" vertical="top"/>
    </xf>
    <xf numFmtId="164" fontId="53" fillId="14" borderId="37" xfId="0" applyFont="1" applyFill="1" applyBorder="1" applyAlignment="1">
      <alignment horizontal="left" vertical="top"/>
    </xf>
    <xf numFmtId="44" fontId="53" fillId="14" borderId="8" xfId="2" applyFont="1" applyFill="1" applyBorder="1" applyAlignment="1">
      <alignment vertical="center"/>
    </xf>
    <xf numFmtId="164" fontId="74" fillId="14" borderId="29" xfId="0" applyFont="1" applyFill="1" applyBorder="1" applyAlignment="1">
      <alignment horizontal="left" vertical="top"/>
    </xf>
    <xf numFmtId="164" fontId="74" fillId="13" borderId="8" xfId="0" applyFont="1" applyFill="1" applyBorder="1" applyAlignment="1">
      <alignment horizontal="left" vertical="top"/>
    </xf>
    <xf numFmtId="164" fontId="53" fillId="13" borderId="37" xfId="0" applyFont="1" applyFill="1" applyBorder="1" applyAlignment="1">
      <alignment horizontal="left" vertical="top"/>
    </xf>
    <xf numFmtId="44" fontId="53" fillId="13" borderId="8" xfId="2" applyFont="1" applyFill="1" applyBorder="1" applyAlignment="1">
      <alignment vertical="center"/>
    </xf>
    <xf numFmtId="164" fontId="74" fillId="12" borderId="8" xfId="0" applyFont="1" applyFill="1" applyBorder="1" applyAlignment="1">
      <alignment horizontal="left" vertical="top"/>
    </xf>
    <xf numFmtId="164" fontId="53" fillId="12" borderId="37" xfId="0" applyFont="1" applyFill="1" applyBorder="1" applyAlignment="1">
      <alignment horizontal="left" vertical="top" wrapText="1"/>
    </xf>
    <xf numFmtId="44" fontId="53" fillId="11" borderId="69" xfId="2" applyFont="1" applyFill="1" applyBorder="1" applyAlignment="1">
      <alignment vertical="center"/>
    </xf>
    <xf numFmtId="164" fontId="75" fillId="3" borderId="8" xfId="0" applyFont="1" applyFill="1" applyBorder="1" applyAlignment="1">
      <alignment horizontal="left" vertical="top"/>
    </xf>
    <xf numFmtId="164" fontId="35" fillId="3" borderId="37" xfId="0" applyFont="1" applyFill="1" applyBorder="1" applyAlignment="1">
      <alignment horizontal="left" vertical="top"/>
    </xf>
    <xf numFmtId="44" fontId="35" fillId="3" borderId="8" xfId="2" applyFont="1" applyFill="1" applyBorder="1" applyAlignment="1">
      <alignment vertical="center"/>
    </xf>
    <xf numFmtId="1" fontId="28" fillId="3" borderId="19" xfId="0" applyNumberFormat="1" applyFont="1" applyFill="1" applyBorder="1" applyAlignment="1" applyProtection="1">
      <alignment horizontal="center"/>
    </xf>
    <xf numFmtId="164" fontId="23" fillId="3" borderId="43" xfId="0" applyFont="1" applyFill="1" applyBorder="1" applyAlignment="1" applyProtection="1"/>
    <xf numFmtId="164" fontId="71" fillId="3" borderId="36" xfId="0" applyFont="1" applyFill="1" applyBorder="1" applyAlignment="1" applyProtection="1"/>
    <xf numFmtId="164" fontId="23" fillId="0" borderId="16" xfId="0" applyFont="1" applyFill="1" applyBorder="1" applyAlignment="1" applyProtection="1">
      <alignment horizontal="center"/>
    </xf>
    <xf numFmtId="0" fontId="23" fillId="0" borderId="16" xfId="0" applyNumberFormat="1" applyFont="1" applyFill="1" applyBorder="1" applyAlignment="1" applyProtection="1">
      <alignment horizontal="center"/>
    </xf>
    <xf numFmtId="0" fontId="23" fillId="4" borderId="16" xfId="0" applyNumberFormat="1" applyFont="1" applyFill="1" applyBorder="1" applyAlignment="1" applyProtection="1">
      <alignment horizontal="center"/>
      <protection locked="0"/>
    </xf>
    <xf numFmtId="0" fontId="23" fillId="4" borderId="11" xfId="0" applyNumberFormat="1" applyFont="1" applyFill="1" applyBorder="1" applyAlignment="1" applyProtection="1">
      <alignment horizontal="center"/>
      <protection locked="0"/>
    </xf>
    <xf numFmtId="164" fontId="16" fillId="3" borderId="0" xfId="0" applyFont="1" applyFill="1" applyAlignment="1" applyProtection="1"/>
    <xf numFmtId="164" fontId="16" fillId="0" borderId="0" xfId="0" applyFont="1" applyAlignment="1" applyProtection="1"/>
    <xf numFmtId="1" fontId="28" fillId="3" borderId="12" xfId="0" applyNumberFormat="1" applyFont="1" applyFill="1" applyBorder="1" applyAlignment="1" applyProtection="1">
      <alignment horizontal="center"/>
    </xf>
    <xf numFmtId="164" fontId="23" fillId="3" borderId="37" xfId="0" applyFont="1" applyFill="1" applyBorder="1" applyAlignment="1" applyProtection="1"/>
    <xf numFmtId="164" fontId="71" fillId="3" borderId="14" xfId="0" applyFont="1" applyFill="1" applyBorder="1" applyAlignment="1" applyProtection="1"/>
    <xf numFmtId="164" fontId="23" fillId="0" borderId="8" xfId="0" applyFont="1" applyFill="1" applyBorder="1" applyAlignment="1" applyProtection="1">
      <alignment horizontal="center"/>
    </xf>
    <xf numFmtId="0" fontId="23" fillId="0" borderId="8" xfId="0" applyNumberFormat="1" applyFont="1" applyFill="1" applyBorder="1" applyAlignment="1" applyProtection="1">
      <alignment horizontal="center"/>
    </xf>
    <xf numFmtId="0" fontId="23" fillId="4" borderId="8" xfId="0" applyNumberFormat="1" applyFont="1" applyFill="1" applyBorder="1" applyAlignment="1" applyProtection="1">
      <alignment horizontal="center"/>
      <protection locked="0"/>
    </xf>
    <xf numFmtId="0" fontId="23" fillId="4" borderId="9" xfId="0" applyNumberFormat="1" applyFont="1" applyFill="1" applyBorder="1" applyAlignment="1" applyProtection="1">
      <alignment horizontal="center"/>
      <protection locked="0"/>
    </xf>
    <xf numFmtId="1" fontId="28" fillId="3" borderId="13" xfId="0" applyNumberFormat="1" applyFont="1" applyFill="1" applyBorder="1" applyAlignment="1" applyProtection="1">
      <alignment horizontal="center"/>
    </xf>
    <xf numFmtId="164" fontId="23" fillId="3" borderId="40" xfId="0" applyFont="1" applyFill="1" applyBorder="1" applyAlignment="1" applyProtection="1"/>
    <xf numFmtId="164" fontId="71" fillId="3" borderId="15" xfId="0" applyFont="1" applyFill="1" applyBorder="1" applyAlignment="1" applyProtection="1"/>
    <xf numFmtId="164" fontId="23" fillId="0" borderId="21" xfId="0" applyFont="1" applyFill="1" applyBorder="1" applyAlignment="1" applyProtection="1">
      <alignment horizontal="center"/>
    </xf>
    <xf numFmtId="0" fontId="23" fillId="0" borderId="21" xfId="1" applyNumberFormat="1" applyFont="1" applyFill="1" applyBorder="1" applyAlignment="1" applyProtection="1">
      <alignment horizontal="center"/>
    </xf>
    <xf numFmtId="0" fontId="23" fillId="4" borderId="21" xfId="1" applyNumberFormat="1" applyFont="1" applyFill="1" applyBorder="1" applyAlignment="1" applyProtection="1">
      <alignment horizontal="center"/>
      <protection locked="0"/>
    </xf>
    <xf numFmtId="0" fontId="23" fillId="4" borderId="22" xfId="1" applyNumberFormat="1" applyFont="1" applyFill="1" applyBorder="1" applyAlignment="1" applyProtection="1">
      <alignment horizontal="center"/>
      <protection locked="0"/>
    </xf>
    <xf numFmtId="164" fontId="16" fillId="0" borderId="32" xfId="0" applyFont="1" applyBorder="1" applyAlignment="1" applyProtection="1"/>
    <xf numFmtId="7" fontId="26" fillId="3" borderId="33" xfId="1" applyNumberFormat="1" applyFont="1" applyFill="1" applyBorder="1" applyAlignment="1" applyProtection="1">
      <alignment horizontal="right"/>
    </xf>
    <xf numFmtId="166" fontId="26" fillId="0" borderId="63" xfId="2" applyNumberFormat="1" applyFont="1" applyFill="1" applyBorder="1" applyAlignment="1" applyProtection="1">
      <alignment horizontal="right"/>
    </xf>
    <xf numFmtId="166" fontId="26" fillId="0" borderId="38" xfId="2" applyNumberFormat="1" applyFont="1" applyFill="1" applyBorder="1" applyAlignment="1" applyProtection="1">
      <alignment horizontal="right"/>
    </xf>
    <xf numFmtId="166" fontId="26" fillId="0" borderId="42" xfId="2" applyNumberFormat="1" applyFont="1" applyFill="1" applyBorder="1" applyAlignment="1" applyProtection="1">
      <alignment horizontal="right"/>
    </xf>
    <xf numFmtId="164" fontId="26" fillId="4" borderId="19" xfId="0" applyFont="1" applyFill="1" applyBorder="1" applyAlignment="1" applyProtection="1">
      <alignment horizontal="center"/>
      <protection locked="0"/>
    </xf>
    <xf numFmtId="164" fontId="26" fillId="4" borderId="12" xfId="0" applyFont="1" applyFill="1" applyBorder="1" applyAlignment="1" applyProtection="1">
      <alignment horizontal="center"/>
      <protection locked="0"/>
    </xf>
    <xf numFmtId="164" fontId="23" fillId="0" borderId="37" xfId="0" applyFont="1" applyFill="1" applyBorder="1" applyAlignment="1" applyProtection="1">
      <alignment horizontal="right"/>
    </xf>
    <xf numFmtId="164" fontId="23" fillId="0" borderId="58" xfId="0" applyFont="1" applyFill="1" applyBorder="1" applyAlignment="1" applyProtection="1">
      <alignment horizontal="right"/>
    </xf>
    <xf numFmtId="164" fontId="26" fillId="4" borderId="28" xfId="0" applyFont="1" applyFill="1" applyBorder="1" applyAlignment="1" applyProtection="1">
      <alignment horizontal="center"/>
      <protection locked="0"/>
    </xf>
    <xf numFmtId="164" fontId="26" fillId="0" borderId="28" xfId="0" applyNumberFormat="1" applyFont="1" applyBorder="1" applyAlignment="1" applyProtection="1"/>
    <xf numFmtId="164" fontId="26" fillId="4" borderId="28" xfId="0" applyNumberFormat="1" applyFont="1" applyFill="1" applyBorder="1" applyAlignment="1" applyProtection="1">
      <alignment horizontal="center"/>
      <protection locked="0"/>
    </xf>
    <xf numFmtId="164" fontId="26" fillId="4" borderId="13" xfId="0" applyFont="1" applyFill="1" applyBorder="1" applyAlignment="1" applyProtection="1">
      <alignment horizontal="center"/>
      <protection locked="0"/>
    </xf>
    <xf numFmtId="164" fontId="8" fillId="3" borderId="18" xfId="0" applyNumberFormat="1" applyFont="1" applyFill="1" applyBorder="1" applyAlignment="1" applyProtection="1">
      <alignment shrinkToFit="1"/>
    </xf>
    <xf numFmtId="164" fontId="12" fillId="4" borderId="5" xfId="0" quotePrefix="1" applyNumberFormat="1" applyFont="1" applyFill="1" applyBorder="1" applyAlignment="1" applyProtection="1">
      <alignment horizontal="center"/>
      <protection locked="0"/>
    </xf>
    <xf numFmtId="164" fontId="8" fillId="3" borderId="7" xfId="0" quotePrefix="1" applyNumberFormat="1" applyFont="1" applyFill="1" applyBorder="1" applyAlignment="1" applyProtection="1">
      <alignment horizontal="left"/>
    </xf>
    <xf numFmtId="164" fontId="8" fillId="3" borderId="7" xfId="0" applyNumberFormat="1" applyFont="1" applyFill="1" applyBorder="1" applyAlignment="1" applyProtection="1">
      <alignment shrinkToFit="1"/>
    </xf>
    <xf numFmtId="164" fontId="8" fillId="3" borderId="1" xfId="0" applyNumberFormat="1" applyFont="1" applyFill="1" applyBorder="1" applyAlignment="1" applyProtection="1">
      <alignment shrinkToFit="1"/>
    </xf>
    <xf numFmtId="164" fontId="12" fillId="4" borderId="6" xfId="0" quotePrefix="1" applyNumberFormat="1" applyFont="1" applyFill="1" applyBorder="1" applyAlignment="1" applyProtection="1">
      <alignment horizontal="center"/>
      <protection locked="0"/>
    </xf>
    <xf numFmtId="164" fontId="8" fillId="3" borderId="0" xfId="0" quotePrefix="1" applyNumberFormat="1" applyFont="1" applyFill="1" applyBorder="1" applyAlignment="1" applyProtection="1">
      <alignment horizontal="left"/>
    </xf>
    <xf numFmtId="164" fontId="8" fillId="3" borderId="0" xfId="0" applyNumberFormat="1" applyFont="1" applyFill="1" applyBorder="1" applyAlignment="1" applyProtection="1">
      <alignment shrinkToFit="1"/>
    </xf>
    <xf numFmtId="164" fontId="8" fillId="3" borderId="0" xfId="0" applyNumberFormat="1" applyFont="1" applyFill="1" applyBorder="1" applyAlignment="1" applyProtection="1">
      <alignment horizontal="left"/>
    </xf>
    <xf numFmtId="43" fontId="23" fillId="3" borderId="36" xfId="1" applyNumberFormat="1" applyFont="1" applyFill="1" applyBorder="1" applyAlignment="1" applyProtection="1"/>
    <xf numFmtId="43" fontId="23" fillId="4" borderId="16" xfId="1" applyNumberFormat="1" applyFont="1" applyFill="1" applyBorder="1" applyAlignment="1" applyProtection="1">
      <alignment horizontal="right" shrinkToFit="1"/>
      <protection locked="0"/>
    </xf>
    <xf numFmtId="43" fontId="23" fillId="4" borderId="43" xfId="1" applyNumberFormat="1" applyFont="1" applyFill="1" applyBorder="1" applyAlignment="1" applyProtection="1">
      <alignment horizontal="right" shrinkToFit="1"/>
      <protection locked="0"/>
    </xf>
    <xf numFmtId="43" fontId="26" fillId="0" borderId="48" xfId="1" applyNumberFormat="1" applyFont="1" applyBorder="1" applyAlignment="1" applyProtection="1">
      <alignment horizontal="right" shrinkToFit="1"/>
    </xf>
    <xf numFmtId="164" fontId="16" fillId="3" borderId="0" xfId="0" applyFont="1" applyFill="1" applyBorder="1" applyAlignment="1" applyProtection="1"/>
    <xf numFmtId="164" fontId="16" fillId="0" borderId="0" xfId="0" applyFont="1" applyBorder="1" applyAlignment="1" applyProtection="1"/>
    <xf numFmtId="164" fontId="45" fillId="3" borderId="0" xfId="0" applyFont="1" applyFill="1" applyBorder="1" applyAlignment="1" applyProtection="1">
      <alignment horizontal="center" shrinkToFit="1"/>
    </xf>
    <xf numFmtId="164" fontId="43" fillId="3" borderId="7" xfId="0" applyFont="1" applyFill="1" applyBorder="1" applyProtection="1"/>
    <xf numFmtId="164" fontId="44" fillId="3" borderId="7" xfId="0" applyFont="1" applyFill="1" applyBorder="1" applyAlignment="1" applyProtection="1">
      <alignment vertical="center" shrinkToFit="1"/>
    </xf>
    <xf numFmtId="164" fontId="43" fillId="3" borderId="0" xfId="0" applyFont="1" applyFill="1" applyBorder="1" applyAlignment="1" applyProtection="1">
      <alignment vertical="top" shrinkToFit="1"/>
    </xf>
    <xf numFmtId="164" fontId="43" fillId="3" borderId="0" xfId="0" applyFont="1" applyFill="1" applyProtection="1"/>
    <xf numFmtId="164" fontId="43" fillId="0" borderId="0" xfId="0" applyFont="1" applyProtection="1"/>
    <xf numFmtId="164" fontId="45" fillId="3" borderId="0" xfId="0" applyFont="1" applyFill="1" applyBorder="1" applyAlignment="1" applyProtection="1">
      <alignment horizontal="center"/>
      <protection locked="0"/>
    </xf>
    <xf numFmtId="164" fontId="45" fillId="3" borderId="0" xfId="0" applyFont="1" applyFill="1" applyBorder="1" applyAlignment="1" applyProtection="1">
      <alignment horizontal="center" shrinkToFit="1"/>
      <protection locked="0"/>
    </xf>
    <xf numFmtId="168" fontId="9" fillId="0" borderId="0" xfId="1" applyNumberFormat="1" applyFont="1" applyProtection="1"/>
    <xf numFmtId="0" fontId="35" fillId="9" borderId="18" xfId="3" applyFont="1" applyFill="1" applyBorder="1" applyAlignment="1">
      <alignment horizontal="center"/>
    </xf>
    <xf numFmtId="0" fontId="35" fillId="9" borderId="7" xfId="3" applyFont="1" applyFill="1" applyBorder="1" applyAlignment="1">
      <alignment horizontal="center"/>
    </xf>
    <xf numFmtId="0" fontId="35" fillId="9" borderId="30" xfId="3" applyFont="1" applyFill="1" applyBorder="1" applyAlignment="1">
      <alignment horizontal="center"/>
    </xf>
    <xf numFmtId="0" fontId="68" fillId="9" borderId="2" xfId="3" applyFont="1" applyFill="1" applyBorder="1" applyAlignment="1">
      <alignment horizontal="center"/>
    </xf>
    <xf numFmtId="0" fontId="35" fillId="9" borderId="3" xfId="3" applyFont="1" applyFill="1" applyBorder="1" applyAlignment="1">
      <alignment horizontal="center"/>
    </xf>
    <xf numFmtId="0" fontId="35" fillId="9" borderId="4" xfId="3" applyFont="1" applyFill="1" applyBorder="1" applyAlignment="1">
      <alignment horizontal="center"/>
    </xf>
    <xf numFmtId="0" fontId="35" fillId="9" borderId="1" xfId="3" applyFont="1" applyFill="1" applyBorder="1" applyAlignment="1">
      <alignment horizontal="center"/>
    </xf>
    <xf numFmtId="0" fontId="35" fillId="9" borderId="0" xfId="3" applyFont="1" applyFill="1" applyBorder="1" applyAlignment="1">
      <alignment horizontal="center"/>
    </xf>
    <xf numFmtId="0" fontId="35" fillId="9" borderId="26" xfId="3" applyFont="1" applyFill="1" applyBorder="1" applyAlignment="1">
      <alignment horizontal="center"/>
    </xf>
    <xf numFmtId="14" fontId="8" fillId="4" borderId="21" xfId="0" applyNumberFormat="1" applyFont="1" applyFill="1" applyBorder="1" applyAlignment="1" applyProtection="1">
      <alignment horizontal="left"/>
      <protection locked="0"/>
    </xf>
    <xf numFmtId="14" fontId="8" fillId="4" borderId="40" xfId="0" applyNumberFormat="1" applyFont="1" applyFill="1" applyBorder="1" applyAlignment="1" applyProtection="1">
      <alignment horizontal="left"/>
      <protection locked="0"/>
    </xf>
    <xf numFmtId="14" fontId="8" fillId="4" borderId="22" xfId="0" applyNumberFormat="1" applyFont="1" applyFill="1" applyBorder="1" applyAlignment="1" applyProtection="1">
      <alignment horizontal="left"/>
      <protection locked="0"/>
    </xf>
    <xf numFmtId="164" fontId="23" fillId="3" borderId="8" xfId="0" applyFont="1" applyFill="1" applyBorder="1" applyAlignment="1" applyProtection="1"/>
    <xf numFmtId="164" fontId="23" fillId="3" borderId="9" xfId="0" applyFont="1" applyFill="1" applyBorder="1" applyAlignment="1" applyProtection="1"/>
    <xf numFmtId="164" fontId="26" fillId="0" borderId="12" xfId="0" applyFont="1" applyBorder="1" applyAlignment="1" applyProtection="1">
      <alignment horizontal="right"/>
    </xf>
    <xf numFmtId="164" fontId="26" fillId="0" borderId="8" xfId="0" applyFont="1" applyBorder="1" applyAlignment="1" applyProtection="1">
      <alignment horizontal="right"/>
    </xf>
    <xf numFmtId="164" fontId="23" fillId="0" borderId="21" xfId="0" applyFont="1" applyBorder="1" applyAlignment="1" applyProtection="1">
      <alignment horizontal="left"/>
    </xf>
    <xf numFmtId="164" fontId="23" fillId="0" borderId="22" xfId="0" applyFont="1" applyBorder="1" applyAlignment="1" applyProtection="1">
      <alignment horizontal="left"/>
    </xf>
    <xf numFmtId="164" fontId="14" fillId="7" borderId="27" xfId="0" applyNumberFormat="1" applyFont="1" applyFill="1" applyBorder="1" applyAlignment="1" applyProtection="1">
      <alignment horizontal="center" vertical="center"/>
    </xf>
    <xf numFmtId="164" fontId="14" fillId="7" borderId="28" xfId="0" applyNumberFormat="1" applyFont="1" applyFill="1" applyBorder="1" applyAlignment="1" applyProtection="1">
      <alignment horizontal="center" vertical="center"/>
    </xf>
    <xf numFmtId="164" fontId="14" fillId="7" borderId="10" xfId="0" applyNumberFormat="1" applyFont="1" applyFill="1" applyBorder="1" applyAlignment="1" applyProtection="1">
      <alignment horizontal="center" vertical="center"/>
    </xf>
    <xf numFmtId="164" fontId="23" fillId="4" borderId="16" xfId="0" applyFont="1" applyFill="1" applyBorder="1" applyAlignment="1" applyProtection="1">
      <alignment horizontal="left" shrinkToFit="1"/>
      <protection locked="0"/>
    </xf>
    <xf numFmtId="164" fontId="23" fillId="4" borderId="11" xfId="0" applyFont="1" applyFill="1" applyBorder="1" applyAlignment="1" applyProtection="1">
      <alignment horizontal="left" shrinkToFit="1"/>
      <protection locked="0"/>
    </xf>
    <xf numFmtId="164" fontId="23" fillId="4" borderId="8" xfId="0" applyFont="1" applyFill="1" applyBorder="1" applyAlignment="1" applyProtection="1">
      <alignment horizontal="left"/>
      <protection locked="0"/>
    </xf>
    <xf numFmtId="164" fontId="23" fillId="4" borderId="9" xfId="0" applyFont="1" applyFill="1" applyBorder="1" applyAlignment="1" applyProtection="1">
      <alignment horizontal="left"/>
      <protection locked="0"/>
    </xf>
    <xf numFmtId="164" fontId="8" fillId="0" borderId="37" xfId="0" applyNumberFormat="1" applyFont="1" applyBorder="1" applyAlignment="1" applyProtection="1">
      <alignment horizontal="left"/>
    </xf>
    <xf numFmtId="164" fontId="8" fillId="0" borderId="35" xfId="0" applyNumberFormat="1" applyFont="1" applyBorder="1" applyAlignment="1" applyProtection="1">
      <alignment horizontal="left"/>
    </xf>
    <xf numFmtId="164" fontId="8" fillId="0" borderId="38" xfId="0" applyNumberFormat="1" applyFont="1" applyBorder="1" applyAlignment="1" applyProtection="1">
      <alignment horizontal="left"/>
    </xf>
    <xf numFmtId="164" fontId="23" fillId="0" borderId="16" xfId="0" applyNumberFormat="1" applyFont="1" applyBorder="1" applyAlignment="1" applyProtection="1">
      <alignment horizontal="left" shrinkToFit="1"/>
    </xf>
    <xf numFmtId="164" fontId="23" fillId="0" borderId="11" xfId="0" applyNumberFormat="1" applyFont="1" applyBorder="1" applyAlignment="1" applyProtection="1">
      <alignment horizontal="left" shrinkToFit="1"/>
    </xf>
    <xf numFmtId="164" fontId="23" fillId="0" borderId="8" xfId="0" applyNumberFormat="1" applyFont="1" applyBorder="1" applyAlignment="1" applyProtection="1">
      <alignment horizontal="left" shrinkToFit="1"/>
    </xf>
    <xf numFmtId="164" fontId="23" fillId="0" borderId="9" xfId="0" applyNumberFormat="1" applyFont="1" applyBorder="1" applyAlignment="1" applyProtection="1">
      <alignment horizontal="left" shrinkToFit="1"/>
    </xf>
    <xf numFmtId="164" fontId="14" fillId="7" borderId="31" xfId="0" applyNumberFormat="1" applyFont="1" applyFill="1" applyBorder="1" applyAlignment="1" applyProtection="1">
      <alignment horizontal="center" vertical="center"/>
    </xf>
    <xf numFmtId="164" fontId="14" fillId="7" borderId="32" xfId="0" applyNumberFormat="1" applyFont="1" applyFill="1" applyBorder="1" applyAlignment="1" applyProtection="1">
      <alignment horizontal="center" vertical="center"/>
    </xf>
    <xf numFmtId="164" fontId="14" fillId="7" borderId="33" xfId="0" applyNumberFormat="1" applyFont="1" applyFill="1" applyBorder="1" applyAlignment="1" applyProtection="1">
      <alignment horizontal="center" vertical="center"/>
    </xf>
    <xf numFmtId="164" fontId="23" fillId="0" borderId="8" xfId="0" applyNumberFormat="1" applyFont="1" applyFill="1" applyBorder="1" applyAlignment="1" applyProtection="1">
      <alignment horizontal="left"/>
      <protection locked="0"/>
    </xf>
    <xf numFmtId="164" fontId="23" fillId="0" borderId="37" xfId="0" applyNumberFormat="1" applyFont="1" applyFill="1" applyBorder="1" applyAlignment="1" applyProtection="1">
      <alignment horizontal="left"/>
      <protection locked="0"/>
    </xf>
    <xf numFmtId="164" fontId="23" fillId="0" borderId="9" xfId="0" applyNumberFormat="1" applyFont="1" applyFill="1" applyBorder="1" applyAlignment="1" applyProtection="1">
      <alignment horizontal="left"/>
      <protection locked="0"/>
    </xf>
    <xf numFmtId="164" fontId="8" fillId="4" borderId="18" xfId="0" applyFont="1" applyFill="1" applyBorder="1" applyAlignment="1" applyProtection="1">
      <alignment horizontal="center" vertical="center" wrapText="1"/>
      <protection locked="0"/>
    </xf>
    <xf numFmtId="164" fontId="8" fillId="4" borderId="7" xfId="0" applyFont="1" applyFill="1" applyBorder="1" applyAlignment="1" applyProtection="1">
      <alignment horizontal="center" vertical="center" wrapText="1"/>
      <protection locked="0"/>
    </xf>
    <xf numFmtId="164" fontId="8" fillId="4" borderId="30" xfId="0" applyFont="1" applyFill="1" applyBorder="1" applyAlignment="1" applyProtection="1">
      <alignment horizontal="center" vertical="center" wrapText="1"/>
      <protection locked="0"/>
    </xf>
    <xf numFmtId="164" fontId="8" fillId="4" borderId="1" xfId="0" applyFont="1" applyFill="1" applyBorder="1" applyAlignment="1" applyProtection="1">
      <alignment horizontal="center" vertical="center" wrapText="1"/>
      <protection locked="0"/>
    </xf>
    <xf numFmtId="164" fontId="8" fillId="4" borderId="0" xfId="0" applyFont="1" applyFill="1" applyBorder="1" applyAlignment="1" applyProtection="1">
      <alignment horizontal="center" vertical="center" wrapText="1"/>
      <protection locked="0"/>
    </xf>
    <xf numFmtId="164" fontId="8" fillId="4" borderId="26" xfId="0" applyFont="1" applyFill="1" applyBorder="1" applyAlignment="1" applyProtection="1">
      <alignment horizontal="center" vertical="center" wrapText="1"/>
      <protection locked="0"/>
    </xf>
    <xf numFmtId="164" fontId="8" fillId="4" borderId="2" xfId="0" applyFont="1" applyFill="1" applyBorder="1" applyAlignment="1" applyProtection="1">
      <alignment horizontal="center" vertical="center" wrapText="1"/>
      <protection locked="0"/>
    </xf>
    <xf numFmtId="164" fontId="8" fillId="4" borderId="3" xfId="0" applyFont="1" applyFill="1" applyBorder="1" applyAlignment="1" applyProtection="1">
      <alignment horizontal="center" vertical="center" wrapText="1"/>
      <protection locked="0"/>
    </xf>
    <xf numFmtId="164" fontId="8" fillId="4" borderId="4" xfId="0" applyFont="1" applyFill="1" applyBorder="1" applyAlignment="1" applyProtection="1">
      <alignment horizontal="center" vertical="center" wrapText="1"/>
      <protection locked="0"/>
    </xf>
    <xf numFmtId="164" fontId="23" fillId="3" borderId="12" xfId="0" applyFont="1" applyFill="1" applyBorder="1" applyAlignment="1" applyProtection="1">
      <alignment horizontal="right"/>
    </xf>
    <xf numFmtId="164" fontId="23" fillId="3" borderId="8" xfId="0" applyFont="1" applyFill="1" applyBorder="1" applyAlignment="1" applyProtection="1">
      <alignment horizontal="right"/>
    </xf>
    <xf numFmtId="164" fontId="23" fillId="4" borderId="21" xfId="0" applyFont="1" applyFill="1" applyBorder="1" applyAlignment="1" applyProtection="1">
      <alignment horizontal="left"/>
      <protection locked="0"/>
    </xf>
    <xf numFmtId="164" fontId="23" fillId="4" borderId="40" xfId="0" applyFont="1" applyFill="1" applyBorder="1" applyAlignment="1" applyProtection="1">
      <alignment horizontal="left"/>
      <protection locked="0"/>
    </xf>
    <xf numFmtId="164" fontId="20" fillId="3" borderId="18" xfId="0" applyFont="1" applyFill="1" applyBorder="1" applyAlignment="1" applyProtection="1">
      <alignment horizontal="center" shrinkToFit="1"/>
    </xf>
    <xf numFmtId="164" fontId="19" fillId="3" borderId="7" xfId="0" applyFont="1" applyFill="1" applyBorder="1" applyAlignment="1" applyProtection="1">
      <alignment horizontal="center" shrinkToFit="1"/>
    </xf>
    <xf numFmtId="164" fontId="19" fillId="3" borderId="30" xfId="0" applyFont="1" applyFill="1" applyBorder="1" applyAlignment="1" applyProtection="1">
      <alignment horizontal="center" shrinkToFit="1"/>
    </xf>
    <xf numFmtId="164" fontId="19" fillId="3" borderId="1" xfId="0" applyFont="1" applyFill="1" applyBorder="1" applyAlignment="1" applyProtection="1">
      <alignment horizontal="center" shrinkToFit="1"/>
    </xf>
    <xf numFmtId="164" fontId="19" fillId="3" borderId="0" xfId="0" applyFont="1" applyFill="1" applyBorder="1" applyAlignment="1" applyProtection="1">
      <alignment horizontal="center" shrinkToFit="1"/>
    </xf>
    <xf numFmtId="164" fontId="19" fillId="3" borderId="26" xfId="0" applyFont="1" applyFill="1" applyBorder="1" applyAlignment="1" applyProtection="1">
      <alignment horizontal="center" shrinkToFit="1"/>
    </xf>
    <xf numFmtId="164" fontId="14" fillId="7" borderId="18" xfId="0" applyNumberFormat="1" applyFont="1" applyFill="1" applyBorder="1" applyAlignment="1" applyProtection="1">
      <alignment horizontal="center" vertical="center"/>
    </xf>
    <xf numFmtId="164" fontId="14" fillId="7" borderId="7" xfId="0" applyNumberFormat="1" applyFont="1" applyFill="1" applyBorder="1" applyAlignment="1" applyProtection="1">
      <alignment horizontal="center" vertical="center"/>
    </xf>
    <xf numFmtId="164" fontId="14" fillId="7" borderId="30" xfId="0" applyNumberFormat="1" applyFont="1" applyFill="1" applyBorder="1" applyAlignment="1" applyProtection="1">
      <alignment horizontal="center" vertical="center"/>
    </xf>
    <xf numFmtId="164" fontId="10" fillId="5" borderId="40" xfId="0" applyFont="1" applyFill="1" applyBorder="1" applyAlignment="1" applyProtection="1">
      <alignment horizontal="center" vertical="center" wrapText="1"/>
    </xf>
    <xf numFmtId="164" fontId="10" fillId="5" borderId="41" xfId="0" applyFont="1" applyFill="1" applyBorder="1" applyAlignment="1" applyProtection="1">
      <alignment horizontal="center" vertical="center" wrapText="1"/>
    </xf>
    <xf numFmtId="164" fontId="10" fillId="5" borderId="15" xfId="0" applyFont="1" applyFill="1" applyBorder="1" applyAlignment="1" applyProtection="1">
      <alignment horizontal="center" vertical="center" wrapText="1"/>
    </xf>
    <xf numFmtId="164" fontId="26" fillId="0" borderId="34" xfId="0" applyFont="1" applyBorder="1" applyAlignment="1" applyProtection="1">
      <alignment horizontal="right" wrapText="1"/>
    </xf>
    <xf numFmtId="164" fontId="26" fillId="0" borderId="10" xfId="0" applyFont="1" applyBorder="1" applyAlignment="1" applyProtection="1">
      <alignment horizontal="right" wrapText="1"/>
    </xf>
    <xf numFmtId="164" fontId="26" fillId="3" borderId="13" xfId="0" applyFont="1" applyFill="1" applyBorder="1" applyAlignment="1" applyProtection="1">
      <alignment horizontal="right"/>
    </xf>
    <xf numFmtId="164" fontId="26" fillId="3" borderId="21" xfId="0" applyFont="1" applyFill="1" applyBorder="1" applyAlignment="1" applyProtection="1">
      <alignment horizontal="right"/>
    </xf>
    <xf numFmtId="164" fontId="26" fillId="3" borderId="12" xfId="0" applyFont="1" applyFill="1" applyBorder="1" applyAlignment="1" applyProtection="1">
      <alignment horizontal="right"/>
    </xf>
    <xf numFmtId="164" fontId="26" fillId="3" borderId="8" xfId="0" applyFont="1" applyFill="1" applyBorder="1" applyAlignment="1" applyProtection="1">
      <alignment horizontal="right"/>
    </xf>
    <xf numFmtId="164" fontId="8" fillId="3" borderId="0" xfId="0" applyFont="1" applyFill="1" applyBorder="1" applyAlignment="1" applyProtection="1">
      <alignment horizontal="right"/>
    </xf>
    <xf numFmtId="164" fontId="18" fillId="3" borderId="2" xfId="0" applyFont="1" applyFill="1" applyBorder="1" applyAlignment="1" applyProtection="1">
      <alignment horizontal="center" vertical="top"/>
    </xf>
    <xf numFmtId="164" fontId="18" fillId="3" borderId="3" xfId="0" applyFont="1" applyFill="1" applyBorder="1" applyAlignment="1" applyProtection="1">
      <alignment horizontal="center" vertical="top"/>
    </xf>
    <xf numFmtId="164" fontId="18" fillId="3" borderId="4" xfId="0" applyFont="1" applyFill="1" applyBorder="1" applyAlignment="1" applyProtection="1">
      <alignment horizontal="center" vertical="top"/>
    </xf>
    <xf numFmtId="164" fontId="16" fillId="4" borderId="6" xfId="0" applyFont="1" applyFill="1" applyBorder="1" applyAlignment="1" applyProtection="1">
      <alignment horizontal="center"/>
      <protection locked="0"/>
    </xf>
    <xf numFmtId="164" fontId="16" fillId="4" borderId="17" xfId="0" applyFont="1" applyFill="1" applyBorder="1" applyAlignment="1" applyProtection="1">
      <alignment horizontal="center"/>
      <protection locked="0"/>
    </xf>
    <xf numFmtId="1" fontId="23" fillId="4" borderId="12" xfId="1" applyNumberFormat="1" applyFont="1" applyFill="1" applyBorder="1" applyAlignment="1" applyProtection="1">
      <alignment horizontal="center" shrinkToFit="1"/>
      <protection locked="0"/>
    </xf>
    <xf numFmtId="1" fontId="23" fillId="4" borderId="8" xfId="1" applyNumberFormat="1" applyFont="1" applyFill="1" applyBorder="1" applyAlignment="1" applyProtection="1">
      <alignment horizontal="center" shrinkToFit="1"/>
      <protection locked="0"/>
    </xf>
    <xf numFmtId="1" fontId="23" fillId="4" borderId="9" xfId="1" applyNumberFormat="1" applyFont="1" applyFill="1" applyBorder="1" applyAlignment="1" applyProtection="1">
      <alignment horizontal="center" shrinkToFit="1"/>
      <protection locked="0"/>
    </xf>
    <xf numFmtId="1" fontId="23" fillId="4" borderId="13" xfId="1" applyNumberFormat="1" applyFont="1" applyFill="1" applyBorder="1" applyAlignment="1" applyProtection="1">
      <alignment horizontal="center" shrinkToFit="1"/>
      <protection locked="0"/>
    </xf>
    <xf numFmtId="1" fontId="23" fillId="4" borderId="21" xfId="1" applyNumberFormat="1" applyFont="1" applyFill="1" applyBorder="1" applyAlignment="1" applyProtection="1">
      <alignment horizontal="center" shrinkToFit="1"/>
      <protection locked="0"/>
    </xf>
    <xf numFmtId="1" fontId="23" fillId="4" borderId="22" xfId="1" applyNumberFormat="1" applyFont="1" applyFill="1" applyBorder="1" applyAlignment="1" applyProtection="1">
      <alignment horizontal="center" shrinkToFit="1"/>
      <protection locked="0"/>
    </xf>
    <xf numFmtId="164" fontId="12" fillId="8" borderId="18" xfId="0" applyFont="1" applyFill="1" applyBorder="1" applyAlignment="1" applyProtection="1">
      <alignment horizontal="center" vertical="center" wrapText="1"/>
    </xf>
    <xf numFmtId="164" fontId="12" fillId="8" borderId="30" xfId="0" applyFont="1" applyFill="1" applyBorder="1" applyAlignment="1" applyProtection="1">
      <alignment horizontal="center" vertical="center" wrapText="1"/>
    </xf>
    <xf numFmtId="164" fontId="12" fillId="8" borderId="1" xfId="0" applyFont="1" applyFill="1" applyBorder="1" applyAlignment="1" applyProtection="1">
      <alignment horizontal="center" vertical="center" wrapText="1"/>
    </xf>
    <xf numFmtId="164" fontId="12" fillId="8" borderId="26" xfId="0" applyFont="1" applyFill="1" applyBorder="1" applyAlignment="1" applyProtection="1">
      <alignment horizontal="center" vertical="center" wrapText="1"/>
    </xf>
    <xf numFmtId="164" fontId="12" fillId="8" borderId="2" xfId="0" applyFont="1" applyFill="1" applyBorder="1" applyAlignment="1" applyProtection="1">
      <alignment horizontal="center" vertical="center" wrapText="1"/>
    </xf>
    <xf numFmtId="164" fontId="12" fillId="8" borderId="4" xfId="0" applyFont="1" applyFill="1" applyBorder="1" applyAlignment="1" applyProtection="1">
      <alignment horizontal="center" vertical="center" wrapText="1"/>
    </xf>
    <xf numFmtId="164" fontId="10" fillId="5" borderId="43" xfId="0" applyFont="1" applyFill="1" applyBorder="1" applyAlignment="1" applyProtection="1">
      <alignment horizontal="center" vertical="center" wrapText="1"/>
    </xf>
    <xf numFmtId="164" fontId="10" fillId="5" borderId="5" xfId="0" applyFont="1" applyFill="1" applyBorder="1" applyAlignment="1" applyProtection="1">
      <alignment horizontal="center" vertical="center" wrapText="1"/>
    </xf>
    <xf numFmtId="164" fontId="10" fillId="5" borderId="36" xfId="0" applyFont="1" applyFill="1" applyBorder="1" applyAlignment="1" applyProtection="1">
      <alignment horizontal="center" vertical="center" wrapText="1"/>
    </xf>
    <xf numFmtId="164" fontId="10" fillId="5" borderId="37" xfId="0" applyFont="1" applyFill="1" applyBorder="1" applyAlignment="1" applyProtection="1">
      <alignment horizontal="center" vertical="center" wrapText="1"/>
    </xf>
    <xf numFmtId="164" fontId="10" fillId="5" borderId="35" xfId="0" applyFont="1" applyFill="1" applyBorder="1" applyAlignment="1" applyProtection="1">
      <alignment horizontal="center" vertical="center" wrapText="1"/>
    </xf>
    <xf numFmtId="164" fontId="10" fillId="5" borderId="14" xfId="0" applyFont="1" applyFill="1" applyBorder="1" applyAlignment="1" applyProtection="1">
      <alignment horizontal="center" vertical="center" wrapText="1"/>
    </xf>
    <xf numFmtId="0" fontId="23" fillId="4" borderId="8" xfId="0" applyNumberFormat="1" applyFont="1" applyFill="1" applyBorder="1" applyAlignment="1" applyProtection="1">
      <alignment horizontal="left" wrapText="1" shrinkToFit="1"/>
      <protection locked="0"/>
    </xf>
    <xf numFmtId="0" fontId="23" fillId="4" borderId="37" xfId="0" applyNumberFormat="1" applyFont="1" applyFill="1" applyBorder="1" applyAlignment="1" applyProtection="1">
      <alignment horizontal="left" wrapText="1" shrinkToFit="1"/>
      <protection locked="0"/>
    </xf>
    <xf numFmtId="164" fontId="23" fillId="3" borderId="19" xfId="0" applyFont="1" applyFill="1" applyBorder="1" applyAlignment="1" applyProtection="1">
      <alignment horizontal="right"/>
    </xf>
    <xf numFmtId="164" fontId="23" fillId="3" borderId="16" xfId="0" applyFont="1" applyFill="1" applyBorder="1" applyAlignment="1" applyProtection="1">
      <alignment horizontal="right"/>
    </xf>
    <xf numFmtId="164" fontId="16" fillId="2" borderId="31" xfId="0" applyFont="1" applyFill="1" applyBorder="1" applyAlignment="1" applyProtection="1">
      <alignment horizontal="center"/>
    </xf>
    <xf numFmtId="164" fontId="16" fillId="2" borderId="33" xfId="0" applyFont="1" applyFill="1" applyBorder="1" applyAlignment="1" applyProtection="1">
      <alignment horizontal="center"/>
    </xf>
    <xf numFmtId="164" fontId="23" fillId="3" borderId="13" xfId="0" applyFont="1" applyFill="1" applyBorder="1" applyAlignment="1" applyProtection="1">
      <alignment horizontal="right"/>
    </xf>
    <xf numFmtId="164" fontId="23" fillId="3" borderId="21" xfId="0" applyFont="1" applyFill="1" applyBorder="1" applyAlignment="1" applyProtection="1">
      <alignment horizontal="right"/>
    </xf>
    <xf numFmtId="164" fontId="26" fillId="0" borderId="13" xfId="0" applyFont="1" applyBorder="1" applyAlignment="1" applyProtection="1">
      <alignment horizontal="right"/>
    </xf>
    <xf numFmtId="164" fontId="26" fillId="0" borderId="21" xfId="0" applyFont="1" applyBorder="1" applyAlignment="1" applyProtection="1">
      <alignment horizontal="right"/>
    </xf>
    <xf numFmtId="164" fontId="23" fillId="4" borderId="37" xfId="0" applyFont="1" applyFill="1" applyBorder="1" applyAlignment="1" applyProtection="1">
      <alignment horizontal="left"/>
      <protection locked="0"/>
    </xf>
    <xf numFmtId="164" fontId="23" fillId="4" borderId="35" xfId="0" applyFont="1" applyFill="1" applyBorder="1" applyAlignment="1" applyProtection="1">
      <alignment horizontal="left"/>
      <protection locked="0"/>
    </xf>
    <xf numFmtId="164" fontId="23" fillId="4" borderId="14" xfId="0" applyFont="1" applyFill="1" applyBorder="1" applyAlignment="1" applyProtection="1">
      <alignment horizontal="left"/>
      <protection locked="0"/>
    </xf>
    <xf numFmtId="164" fontId="23" fillId="4" borderId="38" xfId="0" applyFont="1" applyFill="1" applyBorder="1" applyAlignment="1" applyProtection="1">
      <alignment horizontal="left"/>
      <protection locked="0"/>
    </xf>
    <xf numFmtId="49" fontId="23" fillId="2" borderId="40" xfId="0" applyNumberFormat="1" applyFont="1" applyFill="1" applyBorder="1" applyAlignment="1" applyProtection="1">
      <alignment horizontal="center" shrinkToFit="1"/>
    </xf>
    <xf numFmtId="49" fontId="23" fillId="2" borderId="41" xfId="0" applyNumberFormat="1" applyFont="1" applyFill="1" applyBorder="1" applyAlignment="1" applyProtection="1">
      <alignment horizontal="center" shrinkToFit="1"/>
    </xf>
    <xf numFmtId="49" fontId="23" fillId="2" borderId="42" xfId="0" applyNumberFormat="1" applyFont="1" applyFill="1" applyBorder="1" applyAlignment="1" applyProtection="1">
      <alignment horizontal="center" shrinkToFit="1"/>
    </xf>
    <xf numFmtId="164" fontId="26" fillId="6" borderId="27" xfId="0" applyFont="1" applyFill="1" applyBorder="1" applyAlignment="1" applyProtection="1">
      <alignment horizontal="right" vertical="center" wrapText="1" shrinkToFit="1"/>
    </xf>
    <xf numFmtId="164" fontId="26" fillId="6" borderId="28" xfId="0" applyFont="1" applyFill="1" applyBorder="1" applyAlignment="1" applyProtection="1">
      <alignment horizontal="right" vertical="center" wrapText="1" shrinkToFit="1"/>
    </xf>
    <xf numFmtId="164" fontId="26" fillId="6" borderId="39" xfId="0" applyFont="1" applyFill="1" applyBorder="1" applyAlignment="1" applyProtection="1">
      <alignment horizontal="right" vertical="center" wrapText="1" shrinkToFit="1"/>
    </xf>
    <xf numFmtId="164" fontId="26" fillId="6" borderId="31" xfId="0" applyFont="1" applyFill="1" applyBorder="1" applyAlignment="1" applyProtection="1">
      <alignment horizontal="right" vertical="center" wrapText="1" shrinkToFit="1"/>
    </xf>
    <xf numFmtId="164" fontId="26" fillId="6" borderId="32" xfId="0" applyFont="1" applyFill="1" applyBorder="1" applyAlignment="1" applyProtection="1">
      <alignment horizontal="right" vertical="center" wrapText="1" shrinkToFit="1"/>
    </xf>
    <xf numFmtId="164" fontId="26" fillId="6" borderId="31" xfId="0" applyFont="1" applyFill="1" applyBorder="1" applyAlignment="1" applyProtection="1">
      <alignment horizontal="center" vertical="center" wrapText="1" shrinkToFit="1"/>
    </xf>
    <xf numFmtId="164" fontId="26" fillId="6" borderId="32" xfId="0" applyFont="1" applyFill="1" applyBorder="1" applyAlignment="1" applyProtection="1">
      <alignment horizontal="center" vertical="center" wrapText="1" shrinkToFit="1"/>
    </xf>
    <xf numFmtId="164" fontId="26" fillId="6" borderId="33" xfId="0" applyFont="1" applyFill="1" applyBorder="1" applyAlignment="1" applyProtection="1">
      <alignment horizontal="center" vertical="center" wrapText="1" shrinkToFit="1"/>
    </xf>
    <xf numFmtId="164" fontId="72" fillId="3" borderId="1" xfId="0" applyFont="1" applyFill="1" applyBorder="1" applyAlignment="1" applyProtection="1">
      <alignment horizontal="right" vertical="center"/>
    </xf>
    <xf numFmtId="164" fontId="72" fillId="3" borderId="0" xfId="0" applyFont="1" applyFill="1" applyBorder="1" applyAlignment="1" applyProtection="1">
      <alignment horizontal="right" vertical="center"/>
    </xf>
    <xf numFmtId="164" fontId="26" fillId="7" borderId="57" xfId="0" applyFont="1" applyFill="1" applyBorder="1" applyAlignment="1" applyProtection="1">
      <alignment horizontal="center" vertical="center" wrapText="1"/>
    </xf>
    <xf numFmtId="164" fontId="26" fillId="7" borderId="62" xfId="0" applyFont="1" applyFill="1" applyBorder="1" applyAlignment="1" applyProtection="1">
      <alignment horizontal="center" vertical="center" wrapText="1"/>
    </xf>
    <xf numFmtId="164" fontId="26" fillId="7" borderId="57" xfId="0" applyFont="1" applyFill="1" applyBorder="1" applyAlignment="1" applyProtection="1">
      <alignment horizontal="center" vertical="center" wrapText="1" shrinkToFit="1"/>
    </xf>
    <xf numFmtId="164" fontId="26" fillId="7" borderId="7" xfId="0" applyFont="1" applyFill="1" applyBorder="1" applyAlignment="1" applyProtection="1">
      <alignment horizontal="center" vertical="center" wrapText="1" shrinkToFit="1"/>
    </xf>
    <xf numFmtId="164" fontId="26" fillId="7" borderId="62" xfId="0" applyFont="1" applyFill="1" applyBorder="1" applyAlignment="1" applyProtection="1">
      <alignment horizontal="center" vertical="center" wrapText="1" shrinkToFit="1"/>
    </xf>
    <xf numFmtId="164" fontId="71" fillId="3" borderId="36" xfId="0" applyFont="1" applyFill="1" applyBorder="1" applyAlignment="1" applyProtection="1">
      <alignment horizontal="left"/>
    </xf>
    <xf numFmtId="164" fontId="71" fillId="3" borderId="16" xfId="0" applyFont="1" applyFill="1" applyBorder="1" applyAlignment="1" applyProtection="1">
      <alignment horizontal="left"/>
    </xf>
    <xf numFmtId="164" fontId="71" fillId="3" borderId="14" xfId="0" applyFont="1" applyFill="1" applyBorder="1" applyAlignment="1" applyProtection="1">
      <alignment horizontal="left"/>
    </xf>
    <xf numFmtId="164" fontId="71" fillId="3" borderId="8" xfId="0" applyFont="1" applyFill="1" applyBorder="1" applyAlignment="1" applyProtection="1">
      <alignment horizontal="left"/>
    </xf>
    <xf numFmtId="164" fontId="71" fillId="3" borderId="15" xfId="0" applyFont="1" applyFill="1" applyBorder="1" applyAlignment="1" applyProtection="1">
      <alignment horizontal="left"/>
    </xf>
    <xf numFmtId="164" fontId="71" fillId="3" borderId="21" xfId="0" applyFont="1" applyFill="1" applyBorder="1" applyAlignment="1" applyProtection="1">
      <alignment horizontal="left"/>
    </xf>
    <xf numFmtId="164" fontId="23" fillId="0" borderId="21" xfId="0" applyFont="1" applyFill="1" applyBorder="1" applyAlignment="1" applyProtection="1">
      <alignment horizontal="center"/>
    </xf>
    <xf numFmtId="164" fontId="23" fillId="0" borderId="8" xfId="0" applyFont="1" applyFill="1" applyBorder="1" applyAlignment="1" applyProtection="1">
      <alignment horizontal="center"/>
    </xf>
    <xf numFmtId="0" fontId="23" fillId="4" borderId="21" xfId="0" applyNumberFormat="1" applyFont="1" applyFill="1" applyBorder="1" applyAlignment="1" applyProtection="1">
      <alignment horizontal="left" wrapText="1" shrinkToFit="1"/>
      <protection locked="0"/>
    </xf>
    <xf numFmtId="0" fontId="23" fillId="4" borderId="40" xfId="0" applyNumberFormat="1" applyFont="1" applyFill="1" applyBorder="1" applyAlignment="1" applyProtection="1">
      <alignment horizontal="left" wrapText="1" shrinkToFit="1"/>
      <protection locked="0"/>
    </xf>
    <xf numFmtId="164" fontId="23" fillId="0" borderId="16" xfId="0" applyFont="1" applyFill="1" applyBorder="1" applyAlignment="1" applyProtection="1">
      <alignment horizontal="center"/>
    </xf>
    <xf numFmtId="164" fontId="26" fillId="7" borderId="47" xfId="0" applyFont="1" applyFill="1" applyBorder="1" applyAlignment="1" applyProtection="1">
      <alignment horizontal="center" vertical="center"/>
    </xf>
    <xf numFmtId="164" fontId="23" fillId="7" borderId="7" xfId="0" applyFont="1" applyFill="1" applyBorder="1" applyAlignment="1" applyProtection="1">
      <alignment horizontal="center" vertical="center" wrapText="1"/>
    </xf>
    <xf numFmtId="164" fontId="23" fillId="7" borderId="30" xfId="0" applyFont="1" applyFill="1" applyBorder="1" applyAlignment="1" applyProtection="1">
      <alignment horizontal="center" vertical="center" wrapText="1"/>
    </xf>
    <xf numFmtId="164" fontId="23" fillId="7" borderId="0" xfId="0" applyFont="1" applyFill="1" applyBorder="1" applyAlignment="1" applyProtection="1">
      <alignment horizontal="center" vertical="center" wrapText="1"/>
    </xf>
    <xf numFmtId="164" fontId="23" fillId="7" borderId="26" xfId="0" applyFont="1" applyFill="1" applyBorder="1" applyAlignment="1" applyProtection="1">
      <alignment horizontal="center" vertical="center" wrapText="1"/>
    </xf>
    <xf numFmtId="164" fontId="23" fillId="7" borderId="3" xfId="0" applyFont="1" applyFill="1" applyBorder="1" applyAlignment="1" applyProtection="1">
      <alignment horizontal="center" vertical="center" wrapText="1"/>
    </xf>
    <xf numFmtId="164" fontId="23" fillId="7" borderId="4" xfId="0" applyFont="1" applyFill="1" applyBorder="1" applyAlignment="1" applyProtection="1">
      <alignment horizontal="center" vertical="center" wrapText="1"/>
    </xf>
    <xf numFmtId="164" fontId="26" fillId="3" borderId="39" xfId="0" applyNumberFormat="1" applyFont="1" applyFill="1" applyBorder="1" applyAlignment="1" applyProtection="1">
      <alignment horizontal="left"/>
    </xf>
    <xf numFmtId="164" fontId="26" fillId="3" borderId="33" xfId="0" applyNumberFormat="1" applyFont="1" applyFill="1" applyBorder="1" applyAlignment="1" applyProtection="1">
      <alignment horizontal="left"/>
    </xf>
    <xf numFmtId="164" fontId="26" fillId="0" borderId="31" xfId="0" applyNumberFormat="1" applyFont="1" applyBorder="1" applyAlignment="1" applyProtection="1">
      <alignment horizontal="center"/>
    </xf>
    <xf numFmtId="164" fontId="26" fillId="0" borderId="32" xfId="0" applyNumberFormat="1" applyFont="1" applyBorder="1" applyAlignment="1" applyProtection="1">
      <alignment horizontal="center"/>
    </xf>
    <xf numFmtId="164" fontId="26" fillId="0" borderId="34" xfId="0" applyNumberFormat="1" applyFont="1" applyBorder="1" applyAlignment="1" applyProtection="1">
      <alignment horizontal="center"/>
    </xf>
    <xf numFmtId="164" fontId="8" fillId="3" borderId="0" xfId="0" quotePrefix="1" applyNumberFormat="1" applyFont="1" applyFill="1" applyBorder="1" applyAlignment="1" applyProtection="1">
      <alignment horizontal="left"/>
    </xf>
    <xf numFmtId="164" fontId="8" fillId="3" borderId="26" xfId="0" quotePrefix="1" applyNumberFormat="1" applyFont="1" applyFill="1" applyBorder="1" applyAlignment="1" applyProtection="1">
      <alignment horizontal="left"/>
    </xf>
    <xf numFmtId="164" fontId="8" fillId="3" borderId="7" xfId="0" quotePrefix="1" applyNumberFormat="1" applyFont="1" applyFill="1" applyBorder="1" applyAlignment="1" applyProtection="1">
      <alignment horizontal="left"/>
    </xf>
    <xf numFmtId="164" fontId="8" fillId="3" borderId="30" xfId="0" quotePrefix="1" applyNumberFormat="1" applyFont="1" applyFill="1" applyBorder="1" applyAlignment="1" applyProtection="1">
      <alignment horizontal="left"/>
    </xf>
    <xf numFmtId="164" fontId="12" fillId="7" borderId="47" xfId="0" applyFont="1" applyFill="1" applyBorder="1" applyAlignment="1" applyProtection="1">
      <alignment horizontal="left" vertical="center" wrapText="1"/>
    </xf>
    <xf numFmtId="164" fontId="12" fillId="7" borderId="57" xfId="0" applyFont="1" applyFill="1" applyBorder="1" applyAlignment="1" applyProtection="1">
      <alignment horizontal="left" vertical="center" wrapText="1"/>
    </xf>
    <xf numFmtId="164" fontId="26" fillId="7" borderId="55" xfId="0" applyFont="1" applyFill="1" applyBorder="1" applyAlignment="1" applyProtection="1">
      <alignment horizontal="center" vertical="center" wrapText="1"/>
    </xf>
    <xf numFmtId="164" fontId="26" fillId="7" borderId="47" xfId="0" applyFont="1" applyFill="1" applyBorder="1" applyAlignment="1" applyProtection="1">
      <alignment horizontal="center" vertical="center" wrapText="1"/>
    </xf>
    <xf numFmtId="164" fontId="26" fillId="7" borderId="54" xfId="0" applyFont="1" applyFill="1" applyBorder="1" applyAlignment="1" applyProtection="1">
      <alignment horizontal="center" vertical="center" wrapText="1"/>
    </xf>
    <xf numFmtId="164" fontId="26" fillId="3" borderId="27" xfId="0" applyFont="1" applyFill="1" applyBorder="1" applyAlignment="1" applyProtection="1">
      <alignment horizontal="right"/>
    </xf>
    <xf numFmtId="164" fontId="26" fillId="3" borderId="28" xfId="0" applyFont="1" applyFill="1" applyBorder="1" applyAlignment="1" applyProtection="1">
      <alignment horizontal="right"/>
    </xf>
    <xf numFmtId="164" fontId="26" fillId="3" borderId="10" xfId="0" applyFont="1" applyFill="1" applyBorder="1" applyAlignment="1" applyProtection="1">
      <alignment horizontal="right"/>
    </xf>
    <xf numFmtId="164" fontId="26" fillId="8" borderId="27" xfId="0" applyFont="1" applyFill="1" applyBorder="1" applyAlignment="1" applyProtection="1">
      <alignment horizontal="right" shrinkToFit="1"/>
    </xf>
    <xf numFmtId="164" fontId="26" fillId="8" borderId="28" xfId="0" applyFont="1" applyFill="1" applyBorder="1" applyAlignment="1" applyProtection="1">
      <alignment horizontal="right" shrinkToFit="1"/>
    </xf>
    <xf numFmtId="164" fontId="26" fillId="8" borderId="10" xfId="0" applyFont="1" applyFill="1" applyBorder="1" applyAlignment="1" applyProtection="1">
      <alignment horizontal="right" shrinkToFit="1"/>
    </xf>
    <xf numFmtId="1" fontId="23" fillId="4" borderId="19" xfId="1" applyNumberFormat="1" applyFont="1" applyFill="1" applyBorder="1" applyAlignment="1" applyProtection="1">
      <alignment horizontal="center" shrinkToFit="1"/>
      <protection locked="0"/>
    </xf>
    <xf numFmtId="1" fontId="23" fillId="4" borderId="16" xfId="1" applyNumberFormat="1" applyFont="1" applyFill="1" applyBorder="1" applyAlignment="1" applyProtection="1">
      <alignment horizontal="center" shrinkToFit="1"/>
      <protection locked="0"/>
    </xf>
    <xf numFmtId="1" fontId="23" fillId="4" borderId="11" xfId="1" applyNumberFormat="1" applyFont="1" applyFill="1" applyBorder="1" applyAlignment="1" applyProtection="1">
      <alignment horizontal="center" shrinkToFit="1"/>
      <protection locked="0"/>
    </xf>
    <xf numFmtId="0" fontId="23" fillId="4" borderId="37" xfId="0" applyNumberFormat="1" applyFont="1" applyFill="1" applyBorder="1" applyAlignment="1" applyProtection="1">
      <alignment horizontal="left"/>
      <protection locked="0"/>
    </xf>
    <xf numFmtId="0" fontId="23" fillId="4" borderId="35" xfId="0" applyNumberFormat="1" applyFont="1" applyFill="1" applyBorder="1" applyAlignment="1" applyProtection="1">
      <alignment horizontal="left"/>
      <protection locked="0"/>
    </xf>
    <xf numFmtId="0" fontId="23" fillId="4" borderId="38" xfId="0" applyNumberFormat="1" applyFont="1" applyFill="1" applyBorder="1" applyAlignment="1" applyProtection="1">
      <alignment horizontal="left"/>
      <protection locked="0"/>
    </xf>
    <xf numFmtId="49" fontId="23" fillId="4" borderId="49" xfId="0" applyNumberFormat="1" applyFont="1" applyFill="1" applyBorder="1" applyAlignment="1" applyProtection="1">
      <alignment horizontal="left"/>
      <protection locked="0"/>
    </xf>
    <xf numFmtId="49" fontId="23" fillId="4" borderId="3" xfId="0" applyNumberFormat="1" applyFont="1" applyFill="1" applyBorder="1" applyAlignment="1" applyProtection="1">
      <alignment horizontal="left"/>
      <protection locked="0"/>
    </xf>
    <xf numFmtId="164" fontId="34" fillId="3" borderId="18" xfId="0" applyFont="1" applyFill="1" applyBorder="1" applyAlignment="1" applyProtection="1">
      <alignment horizontal="left" vertical="top" wrapText="1" shrinkToFit="1"/>
    </xf>
    <xf numFmtId="164" fontId="34" fillId="3" borderId="7" xfId="0" applyFont="1" applyFill="1" applyBorder="1" applyAlignment="1" applyProtection="1">
      <alignment horizontal="left" vertical="top" wrapText="1" shrinkToFit="1"/>
    </xf>
    <xf numFmtId="164" fontId="34" fillId="3" borderId="30" xfId="0" applyFont="1" applyFill="1" applyBorder="1" applyAlignment="1" applyProtection="1">
      <alignment horizontal="left" vertical="top" wrapText="1" shrinkToFit="1"/>
    </xf>
    <xf numFmtId="164" fontId="34" fillId="3" borderId="1" xfId="0" applyFont="1" applyFill="1" applyBorder="1" applyAlignment="1" applyProtection="1">
      <alignment horizontal="left" vertical="top" wrapText="1" shrinkToFit="1"/>
    </xf>
    <xf numFmtId="164" fontId="34" fillId="3" borderId="0" xfId="0" applyFont="1" applyFill="1" applyBorder="1" applyAlignment="1" applyProtection="1">
      <alignment horizontal="left" vertical="top" wrapText="1" shrinkToFit="1"/>
    </xf>
    <xf numFmtId="164" fontId="34" fillId="3" borderId="26" xfId="0" applyFont="1" applyFill="1" applyBorder="1" applyAlignment="1" applyProtection="1">
      <alignment horizontal="left" vertical="top" wrapText="1" shrinkToFit="1"/>
    </xf>
    <xf numFmtId="164" fontId="34" fillId="3" borderId="23" xfId="0" applyFont="1" applyFill="1" applyBorder="1" applyAlignment="1" applyProtection="1">
      <alignment horizontal="left" vertical="top" wrapText="1" shrinkToFit="1"/>
    </xf>
    <xf numFmtId="164" fontId="34" fillId="3" borderId="6" xfId="0" applyFont="1" applyFill="1" applyBorder="1" applyAlignment="1" applyProtection="1">
      <alignment horizontal="left" vertical="top" wrapText="1" shrinkToFit="1"/>
    </xf>
    <xf numFmtId="164" fontId="34" fillId="3" borderId="17" xfId="0" applyFont="1" applyFill="1" applyBorder="1" applyAlignment="1" applyProtection="1">
      <alignment horizontal="left" vertical="top" wrapText="1" shrinkToFit="1"/>
    </xf>
    <xf numFmtId="0" fontId="23" fillId="4" borderId="16" xfId="0" applyNumberFormat="1" applyFont="1" applyFill="1" applyBorder="1" applyAlignment="1" applyProtection="1">
      <alignment horizontal="left" wrapText="1" shrinkToFit="1"/>
      <protection locked="0"/>
    </xf>
    <xf numFmtId="0" fontId="23" fillId="4" borderId="43" xfId="0" applyNumberFormat="1" applyFont="1" applyFill="1" applyBorder="1" applyAlignment="1" applyProtection="1">
      <alignment horizontal="left" wrapText="1" shrinkToFit="1"/>
      <protection locked="0"/>
    </xf>
    <xf numFmtId="164" fontId="8" fillId="4" borderId="37" xfId="0" applyFont="1" applyFill="1" applyBorder="1" applyAlignment="1" applyProtection="1">
      <alignment horizontal="left"/>
      <protection locked="0"/>
    </xf>
    <xf numFmtId="164" fontId="8" fillId="4" borderId="35" xfId="0" applyFont="1" applyFill="1" applyBorder="1" applyAlignment="1" applyProtection="1">
      <alignment horizontal="left"/>
      <protection locked="0"/>
    </xf>
    <xf numFmtId="164" fontId="8" fillId="4" borderId="38" xfId="0" applyFont="1" applyFill="1" applyBorder="1" applyAlignment="1" applyProtection="1">
      <alignment horizontal="left"/>
      <protection locked="0"/>
    </xf>
    <xf numFmtId="164" fontId="26" fillId="0" borderId="12" xfId="0" applyNumberFormat="1" applyFont="1" applyFill="1" applyBorder="1" applyAlignment="1" applyProtection="1">
      <alignment horizontal="right" wrapText="1"/>
    </xf>
    <xf numFmtId="164" fontId="26" fillId="0" borderId="8" xfId="0" applyNumberFormat="1" applyFont="1" applyFill="1" applyBorder="1" applyAlignment="1" applyProtection="1">
      <alignment horizontal="right"/>
    </xf>
    <xf numFmtId="164" fontId="8" fillId="4" borderId="8" xfId="0" applyFont="1" applyFill="1" applyBorder="1" applyAlignment="1" applyProtection="1">
      <protection locked="0"/>
    </xf>
    <xf numFmtId="164" fontId="8" fillId="4" borderId="9" xfId="0" applyFont="1" applyFill="1" applyBorder="1" applyAlignment="1" applyProtection="1">
      <protection locked="0"/>
    </xf>
    <xf numFmtId="49" fontId="26" fillId="4" borderId="32" xfId="0" applyNumberFormat="1" applyFont="1" applyFill="1" applyBorder="1" applyAlignment="1" applyProtection="1">
      <alignment horizontal="left"/>
      <protection locked="0"/>
    </xf>
    <xf numFmtId="49" fontId="26" fillId="4" borderId="34" xfId="0" applyNumberFormat="1" applyFont="1" applyFill="1" applyBorder="1" applyAlignment="1" applyProtection="1">
      <alignment horizontal="left"/>
      <protection locked="0"/>
    </xf>
    <xf numFmtId="164" fontId="34" fillId="3" borderId="18" xfId="0" applyNumberFormat="1" applyFont="1" applyFill="1" applyBorder="1" applyAlignment="1" applyProtection="1">
      <alignment horizontal="left" vertical="top" wrapText="1" shrinkToFit="1"/>
    </xf>
    <xf numFmtId="164" fontId="34" fillId="3" borderId="7" xfId="0" applyNumberFormat="1" applyFont="1" applyFill="1" applyBorder="1" applyAlignment="1" applyProtection="1">
      <alignment horizontal="left" vertical="top" wrapText="1" shrinkToFit="1"/>
    </xf>
    <xf numFmtId="164" fontId="34" fillId="3" borderId="30" xfId="0" applyNumberFormat="1" applyFont="1" applyFill="1" applyBorder="1" applyAlignment="1" applyProtection="1">
      <alignment horizontal="left" vertical="top" wrapText="1" shrinkToFit="1"/>
    </xf>
    <xf numFmtId="164" fontId="34" fillId="3" borderId="1" xfId="0" applyNumberFormat="1" applyFont="1" applyFill="1" applyBorder="1" applyAlignment="1" applyProtection="1">
      <alignment horizontal="left" vertical="top" wrapText="1" shrinkToFit="1"/>
    </xf>
    <xf numFmtId="164" fontId="34" fillId="3" borderId="0" xfId="0" applyNumberFormat="1" applyFont="1" applyFill="1" applyBorder="1" applyAlignment="1" applyProtection="1">
      <alignment horizontal="left" vertical="top" wrapText="1" shrinkToFit="1"/>
    </xf>
    <xf numFmtId="164" fontId="34" fillId="3" borderId="26" xfId="0" applyNumberFormat="1" applyFont="1" applyFill="1" applyBorder="1" applyAlignment="1" applyProtection="1">
      <alignment horizontal="left" vertical="top" wrapText="1" shrinkToFit="1"/>
    </xf>
    <xf numFmtId="164" fontId="34" fillId="3" borderId="23" xfId="0" applyNumberFormat="1" applyFont="1" applyFill="1" applyBorder="1" applyAlignment="1" applyProtection="1">
      <alignment horizontal="left" vertical="top" wrapText="1" shrinkToFit="1"/>
    </xf>
    <xf numFmtId="164" fontId="34" fillId="3" borderId="6" xfId="0" applyNumberFormat="1" applyFont="1" applyFill="1" applyBorder="1" applyAlignment="1" applyProtection="1">
      <alignment horizontal="left" vertical="top" wrapText="1" shrinkToFit="1"/>
    </xf>
    <xf numFmtId="164" fontId="34" fillId="3" borderId="17" xfId="0" applyNumberFormat="1" applyFont="1" applyFill="1" applyBorder="1" applyAlignment="1" applyProtection="1">
      <alignment horizontal="left" vertical="top" wrapText="1" shrinkToFit="1"/>
    </xf>
    <xf numFmtId="164" fontId="64" fillId="3" borderId="31" xfId="0" applyFont="1" applyFill="1" applyBorder="1" applyAlignment="1" applyProtection="1">
      <alignment horizontal="center" vertical="center"/>
    </xf>
    <xf numFmtId="164" fontId="64" fillId="3" borderId="32" xfId="0" applyFont="1" applyFill="1" applyBorder="1" applyAlignment="1" applyProtection="1">
      <alignment horizontal="center" vertical="center"/>
    </xf>
    <xf numFmtId="164" fontId="64" fillId="3" borderId="33" xfId="0" applyFont="1" applyFill="1" applyBorder="1" applyAlignment="1" applyProtection="1">
      <alignment horizontal="center" vertical="center"/>
    </xf>
    <xf numFmtId="164" fontId="11" fillId="0" borderId="0" xfId="0" applyFont="1" applyFill="1" applyBorder="1" applyAlignment="1" applyProtection="1">
      <alignment horizontal="center" vertical="center" wrapText="1"/>
    </xf>
    <xf numFmtId="164" fontId="14" fillId="7" borderId="55" xfId="0" applyNumberFormat="1" applyFont="1" applyFill="1" applyBorder="1" applyAlignment="1" applyProtection="1">
      <alignment horizontal="center" vertical="center"/>
    </xf>
    <xf numFmtId="164" fontId="14" fillId="7" borderId="47" xfId="0" applyNumberFormat="1" applyFont="1" applyFill="1" applyBorder="1" applyAlignment="1" applyProtection="1">
      <alignment horizontal="center" vertical="center"/>
    </xf>
    <xf numFmtId="164" fontId="14" fillId="7" borderId="54" xfId="0" applyNumberFormat="1" applyFont="1" applyFill="1" applyBorder="1" applyAlignment="1" applyProtection="1">
      <alignment horizontal="center" vertical="center"/>
    </xf>
    <xf numFmtId="164" fontId="23" fillId="0" borderId="8" xfId="0" applyNumberFormat="1" applyFont="1" applyBorder="1" applyAlignment="1" applyProtection="1">
      <alignment horizontal="left" vertical="center" shrinkToFit="1"/>
    </xf>
    <xf numFmtId="164" fontId="23" fillId="0" borderId="9" xfId="0" applyNumberFormat="1" applyFont="1" applyBorder="1" applyAlignment="1" applyProtection="1">
      <alignment horizontal="left" vertical="center" shrinkToFit="1"/>
    </xf>
    <xf numFmtId="164" fontId="23" fillId="0" borderId="21" xfId="0" applyNumberFormat="1" applyFont="1" applyBorder="1" applyAlignment="1" applyProtection="1">
      <alignment horizontal="left" vertical="center" shrinkToFit="1"/>
    </xf>
    <xf numFmtId="164" fontId="23" fillId="0" borderId="22" xfId="0" applyNumberFormat="1" applyFont="1" applyBorder="1" applyAlignment="1" applyProtection="1">
      <alignment horizontal="left" vertical="center" shrinkToFit="1"/>
    </xf>
    <xf numFmtId="164" fontId="23" fillId="0" borderId="16" xfId="0" applyNumberFormat="1" applyFont="1" applyBorder="1" applyAlignment="1" applyProtection="1">
      <alignment horizontal="left" vertical="center" shrinkToFit="1"/>
    </xf>
    <xf numFmtId="164" fontId="23" fillId="0" borderId="11" xfId="0" applyNumberFormat="1" applyFont="1" applyBorder="1" applyAlignment="1" applyProtection="1">
      <alignment horizontal="left" vertical="center" shrinkToFit="1"/>
    </xf>
    <xf numFmtId="164" fontId="18" fillId="3" borderId="1" xfId="0" applyFont="1" applyFill="1" applyBorder="1" applyAlignment="1" applyProtection="1">
      <alignment horizontal="center" vertical="center" wrapText="1"/>
    </xf>
    <xf numFmtId="164" fontId="18" fillId="3" borderId="0" xfId="0" applyFont="1" applyFill="1" applyBorder="1" applyAlignment="1" applyProtection="1">
      <alignment horizontal="center" vertical="center" wrapText="1"/>
    </xf>
    <xf numFmtId="164" fontId="18" fillId="3" borderId="26" xfId="0" applyFont="1" applyFill="1" applyBorder="1" applyAlignment="1" applyProtection="1">
      <alignment horizontal="center" vertical="center" wrapText="1"/>
    </xf>
    <xf numFmtId="164" fontId="18" fillId="3" borderId="2" xfId="0" applyFont="1" applyFill="1" applyBorder="1" applyAlignment="1" applyProtection="1">
      <alignment horizontal="center" vertical="center" wrapText="1"/>
    </xf>
    <xf numFmtId="164" fontId="18" fillId="3" borderId="3" xfId="0" applyFont="1" applyFill="1" applyBorder="1" applyAlignment="1" applyProtection="1">
      <alignment horizontal="center" vertical="center" wrapText="1"/>
    </xf>
    <xf numFmtId="164" fontId="18" fillId="3" borderId="4" xfId="0" applyFont="1" applyFill="1" applyBorder="1" applyAlignment="1" applyProtection="1">
      <alignment horizontal="center" vertical="center" wrapText="1"/>
    </xf>
    <xf numFmtId="164" fontId="20" fillId="3" borderId="7" xfId="0" applyFont="1" applyFill="1" applyBorder="1" applyAlignment="1" applyProtection="1">
      <alignment horizontal="center" shrinkToFit="1"/>
    </xf>
    <xf numFmtId="164" fontId="20" fillId="3" borderId="30" xfId="0" applyFont="1" applyFill="1" applyBorder="1" applyAlignment="1" applyProtection="1">
      <alignment horizontal="center" shrinkToFit="1"/>
    </xf>
    <xf numFmtId="164" fontId="20" fillId="3" borderId="1" xfId="0" applyFont="1" applyFill="1" applyBorder="1" applyAlignment="1" applyProtection="1">
      <alignment horizontal="center" shrinkToFit="1"/>
    </xf>
    <xf numFmtId="164" fontId="20" fillId="3" borderId="0" xfId="0" applyFont="1" applyFill="1" applyBorder="1" applyAlignment="1" applyProtection="1">
      <alignment horizontal="center" shrinkToFit="1"/>
    </xf>
    <xf numFmtId="164" fontId="20" fillId="3" borderId="26" xfId="0" applyFont="1" applyFill="1" applyBorder="1" applyAlignment="1" applyProtection="1">
      <alignment horizontal="center" shrinkToFit="1"/>
    </xf>
    <xf numFmtId="164" fontId="26" fillId="7" borderId="27" xfId="0" applyFont="1" applyFill="1" applyBorder="1" applyAlignment="1" applyProtection="1">
      <alignment horizontal="center" vertical="center" wrapText="1"/>
    </xf>
    <xf numFmtId="164" fontId="26" fillId="7" borderId="28" xfId="0" applyFont="1" applyFill="1" applyBorder="1" applyAlignment="1" applyProtection="1">
      <alignment horizontal="center" vertical="center" wrapText="1"/>
    </xf>
    <xf numFmtId="164" fontId="26" fillId="7" borderId="10" xfId="0" applyFont="1" applyFill="1" applyBorder="1" applyAlignment="1" applyProtection="1">
      <alignment horizontal="center" vertical="center" wrapText="1"/>
    </xf>
    <xf numFmtId="1" fontId="23" fillId="4" borderId="70" xfId="1" applyNumberFormat="1" applyFont="1" applyFill="1" applyBorder="1" applyAlignment="1" applyProtection="1">
      <alignment horizontal="center" shrinkToFit="1"/>
      <protection locked="0"/>
    </xf>
    <xf numFmtId="1" fontId="23" fillId="4" borderId="69" xfId="1" applyNumberFormat="1" applyFont="1" applyFill="1" applyBorder="1" applyAlignment="1" applyProtection="1">
      <alignment horizontal="center" shrinkToFit="1"/>
      <protection locked="0"/>
    </xf>
    <xf numFmtId="1" fontId="23" fillId="4" borderId="71" xfId="1" applyNumberFormat="1" applyFont="1" applyFill="1" applyBorder="1" applyAlignment="1" applyProtection="1">
      <alignment horizontal="center" shrinkToFit="1"/>
      <protection locked="0"/>
    </xf>
    <xf numFmtId="164" fontId="14" fillId="0" borderId="0" xfId="0" applyFont="1" applyAlignment="1" applyProtection="1">
      <alignment horizontal="right" vertical="center"/>
    </xf>
    <xf numFmtId="0" fontId="23" fillId="4" borderId="35" xfId="0" applyNumberFormat="1" applyFont="1" applyFill="1" applyBorder="1" applyAlignment="1" applyProtection="1">
      <alignment horizontal="left" wrapText="1" shrinkToFit="1"/>
      <protection locked="0"/>
    </xf>
    <xf numFmtId="0" fontId="23" fillId="4" borderId="38" xfId="0" applyNumberFormat="1" applyFont="1" applyFill="1" applyBorder="1" applyAlignment="1" applyProtection="1">
      <alignment horizontal="left" wrapText="1" shrinkToFit="1"/>
      <protection locked="0"/>
    </xf>
    <xf numFmtId="1" fontId="23" fillId="4" borderId="24" xfId="1" applyNumberFormat="1" applyFont="1" applyFill="1" applyBorder="1" applyAlignment="1" applyProtection="1">
      <alignment horizontal="center" shrinkToFit="1"/>
      <protection locked="0"/>
    </xf>
    <xf numFmtId="1" fontId="23" fillId="4" borderId="35" xfId="1" applyNumberFormat="1" applyFont="1" applyFill="1" applyBorder="1" applyAlignment="1" applyProtection="1">
      <alignment horizontal="center" shrinkToFit="1"/>
      <protection locked="0"/>
    </xf>
    <xf numFmtId="1" fontId="23" fillId="4" borderId="38" xfId="1" applyNumberFormat="1" applyFont="1" applyFill="1" applyBorder="1" applyAlignment="1" applyProtection="1">
      <alignment horizontal="center" shrinkToFit="1"/>
      <protection locked="0"/>
    </xf>
    <xf numFmtId="1" fontId="23" fillId="4" borderId="61" xfId="1" applyNumberFormat="1" applyFont="1" applyFill="1" applyBorder="1" applyAlignment="1" applyProtection="1">
      <alignment horizontal="center" shrinkToFit="1"/>
      <protection locked="0"/>
    </xf>
    <xf numFmtId="1" fontId="23" fillId="4" borderId="29" xfId="1" applyNumberFormat="1" applyFont="1" applyFill="1" applyBorder="1" applyAlignment="1" applyProtection="1">
      <alignment horizontal="center" shrinkToFit="1"/>
      <protection locked="0"/>
    </xf>
    <xf numFmtId="1" fontId="23" fillId="4" borderId="60" xfId="1" applyNumberFormat="1" applyFont="1" applyFill="1" applyBorder="1" applyAlignment="1" applyProtection="1">
      <alignment horizontal="center" shrinkToFit="1"/>
      <protection locked="0"/>
    </xf>
    <xf numFmtId="164" fontId="72" fillId="3" borderId="1" xfId="0" applyFont="1" applyFill="1" applyBorder="1" applyAlignment="1" applyProtection="1">
      <alignment horizontal="right"/>
    </xf>
    <xf numFmtId="164" fontId="72" fillId="3" borderId="0" xfId="0" applyFont="1" applyFill="1" applyBorder="1" applyAlignment="1" applyProtection="1">
      <alignment horizontal="right"/>
    </xf>
    <xf numFmtId="164" fontId="14" fillId="0" borderId="7" xfId="0" applyNumberFormat="1" applyFont="1" applyFill="1" applyBorder="1" applyAlignment="1" applyProtection="1">
      <alignment horizontal="center"/>
    </xf>
    <xf numFmtId="164" fontId="14" fillId="0" borderId="30" xfId="0" applyNumberFormat="1" applyFont="1" applyFill="1" applyBorder="1" applyAlignment="1" applyProtection="1">
      <alignment horizontal="center"/>
    </xf>
    <xf numFmtId="0" fontId="52" fillId="0" borderId="18" xfId="4" applyFont="1" applyBorder="1" applyAlignment="1" applyProtection="1">
      <alignment horizontal="left" vertical="center" wrapText="1"/>
    </xf>
    <xf numFmtId="0" fontId="52" fillId="0" borderId="7" xfId="4" applyFont="1" applyBorder="1" applyAlignment="1" applyProtection="1">
      <alignment horizontal="left" vertical="center" wrapText="1"/>
    </xf>
    <xf numFmtId="0" fontId="52" fillId="0" borderId="30" xfId="4" applyFont="1" applyBorder="1" applyAlignment="1" applyProtection="1">
      <alignment horizontal="left" vertical="center" wrapText="1"/>
    </xf>
    <xf numFmtId="0" fontId="52" fillId="0" borderId="2" xfId="4" applyFont="1" applyBorder="1" applyAlignment="1" applyProtection="1">
      <alignment horizontal="left" vertical="center" wrapText="1"/>
    </xf>
    <xf numFmtId="0" fontId="52" fillId="0" borderId="3" xfId="4" applyFont="1" applyBorder="1" applyAlignment="1" applyProtection="1">
      <alignment horizontal="left" vertical="center" wrapText="1"/>
    </xf>
    <xf numFmtId="0" fontId="52" fillId="0" borderId="4" xfId="4" applyFont="1" applyBorder="1" applyAlignment="1" applyProtection="1">
      <alignment horizontal="left" vertical="center" wrapText="1"/>
    </xf>
    <xf numFmtId="0" fontId="57" fillId="0" borderId="0" xfId="4" applyFont="1" applyAlignment="1" applyProtection="1">
      <alignment horizontal="center"/>
    </xf>
    <xf numFmtId="0" fontId="53" fillId="8" borderId="11" xfId="4" applyFont="1" applyFill="1" applyBorder="1" applyAlignment="1" applyProtection="1">
      <alignment horizontal="center" wrapText="1"/>
    </xf>
    <xf numFmtId="0" fontId="53" fillId="8" borderId="9" xfId="4" applyFont="1" applyFill="1" applyBorder="1" applyAlignment="1" applyProtection="1">
      <alignment horizontal="center" wrapText="1"/>
    </xf>
    <xf numFmtId="0" fontId="53" fillId="8" borderId="60" xfId="4" applyFont="1" applyFill="1" applyBorder="1" applyAlignment="1" applyProtection="1">
      <alignment horizontal="center"/>
    </xf>
    <xf numFmtId="0" fontId="53" fillId="8" borderId="19" xfId="4" applyFont="1" applyFill="1" applyBorder="1" applyAlignment="1" applyProtection="1">
      <alignment horizontal="center" wrapText="1"/>
    </xf>
    <xf numFmtId="0" fontId="53" fillId="8" borderId="12" xfId="4" applyFont="1" applyFill="1" applyBorder="1" applyAlignment="1" applyProtection="1">
      <alignment horizontal="center" wrapText="1"/>
    </xf>
    <xf numFmtId="0" fontId="53" fillId="8" borderId="61" xfId="4" applyFont="1" applyFill="1" applyBorder="1" applyAlignment="1" applyProtection="1">
      <alignment horizontal="center"/>
    </xf>
    <xf numFmtId="0" fontId="49" fillId="5" borderId="67" xfId="4" applyFont="1" applyFill="1" applyBorder="1" applyAlignment="1" applyProtection="1">
      <alignment horizontal="left" indent="5"/>
    </xf>
    <xf numFmtId="0" fontId="49" fillId="5" borderId="0" xfId="4" applyFont="1" applyFill="1" applyBorder="1" applyAlignment="1" applyProtection="1">
      <alignment horizontal="left" indent="5"/>
    </xf>
    <xf numFmtId="0" fontId="49" fillId="5" borderId="66" xfId="4" applyFont="1" applyFill="1" applyBorder="1" applyAlignment="1" applyProtection="1">
      <alignment horizontal="left" indent="5"/>
    </xf>
    <xf numFmtId="0" fontId="55" fillId="8" borderId="44" xfId="4" applyFont="1" applyFill="1" applyBorder="1" applyAlignment="1" applyProtection="1">
      <alignment horizontal="right" vertical="center"/>
    </xf>
    <xf numFmtId="0" fontId="55" fillId="8" borderId="45" xfId="4" applyFont="1" applyFill="1" applyBorder="1" applyAlignment="1" applyProtection="1">
      <alignment horizontal="right" vertical="center"/>
    </xf>
    <xf numFmtId="0" fontId="37" fillId="5" borderId="67" xfId="4" applyFont="1" applyFill="1" applyBorder="1" applyAlignment="1" applyProtection="1">
      <alignment horizontal="left" vertical="top" wrapText="1"/>
    </xf>
    <xf numFmtId="0" fontId="37" fillId="5" borderId="0" xfId="4" applyFont="1" applyFill="1" applyBorder="1" applyAlignment="1" applyProtection="1">
      <alignment horizontal="left" vertical="top" wrapText="1"/>
    </xf>
    <xf numFmtId="0" fontId="37" fillId="5" borderId="66" xfId="4" applyFont="1" applyFill="1" applyBorder="1" applyAlignment="1" applyProtection="1">
      <alignment horizontal="left" vertical="top" wrapText="1"/>
    </xf>
    <xf numFmtId="0" fontId="53" fillId="8" borderId="16" xfId="4" applyFont="1" applyFill="1" applyBorder="1" applyAlignment="1" applyProtection="1">
      <alignment horizontal="center" wrapText="1"/>
    </xf>
    <xf numFmtId="0" fontId="53" fillId="8" borderId="8" xfId="4" applyFont="1" applyFill="1" applyBorder="1" applyAlignment="1" applyProtection="1">
      <alignment horizontal="center" wrapText="1"/>
    </xf>
    <xf numFmtId="0" fontId="53" fillId="8" borderId="29" xfId="4" applyFont="1" applyFill="1" applyBorder="1" applyAlignment="1" applyProtection="1">
      <alignment horizontal="center" wrapText="1"/>
    </xf>
    <xf numFmtId="0" fontId="53" fillId="8" borderId="16" xfId="4" applyFont="1" applyFill="1" applyBorder="1" applyAlignment="1" applyProtection="1">
      <alignment horizontal="center"/>
    </xf>
    <xf numFmtId="0" fontId="53" fillId="8" borderId="8" xfId="4" applyFont="1" applyFill="1" applyBorder="1" applyAlignment="1" applyProtection="1">
      <alignment horizontal="center"/>
    </xf>
    <xf numFmtId="0" fontId="53" fillId="8" borderId="29" xfId="4" applyFont="1" applyFill="1" applyBorder="1" applyAlignment="1" applyProtection="1">
      <alignment horizontal="center"/>
    </xf>
    <xf numFmtId="0" fontId="37" fillId="5" borderId="67" xfId="4" applyFont="1" applyFill="1" applyBorder="1" applyAlignment="1" applyProtection="1">
      <alignment horizontal="left" indent="7"/>
    </xf>
    <xf numFmtId="0" fontId="37" fillId="5" borderId="0" xfId="4" applyFont="1" applyFill="1" applyBorder="1" applyAlignment="1" applyProtection="1">
      <alignment horizontal="left" indent="7"/>
    </xf>
    <xf numFmtId="0" fontId="37" fillId="5" borderId="66" xfId="4" applyFont="1" applyFill="1" applyBorder="1" applyAlignment="1" applyProtection="1">
      <alignment horizontal="left" indent="7"/>
    </xf>
    <xf numFmtId="0" fontId="51" fillId="5" borderId="67" xfId="5" applyFill="1" applyBorder="1" applyAlignment="1" applyProtection="1">
      <alignment horizontal="left" vertical="top"/>
    </xf>
    <xf numFmtId="0" fontId="51" fillId="5" borderId="0" xfId="5" applyFill="1" applyBorder="1" applyAlignment="1" applyProtection="1">
      <alignment horizontal="left" vertical="top"/>
    </xf>
    <xf numFmtId="0" fontId="51" fillId="5" borderId="66" xfId="5" applyFill="1" applyBorder="1" applyAlignment="1" applyProtection="1">
      <alignment horizontal="left" vertical="top"/>
    </xf>
    <xf numFmtId="0" fontId="58" fillId="9" borderId="31" xfId="4" applyFont="1" applyFill="1" applyBorder="1" applyAlignment="1">
      <alignment horizontal="center" vertical="top"/>
    </xf>
    <xf numFmtId="0" fontId="58" fillId="9" borderId="32" xfId="4" applyFont="1" applyFill="1" applyBorder="1" applyAlignment="1">
      <alignment horizontal="center" vertical="top"/>
    </xf>
    <xf numFmtId="0" fontId="58" fillId="9" borderId="33" xfId="4" applyFont="1" applyFill="1" applyBorder="1" applyAlignment="1">
      <alignment horizontal="center" vertical="top"/>
    </xf>
    <xf numFmtId="164" fontId="55" fillId="8" borderId="31" xfId="0" applyFont="1" applyFill="1" applyBorder="1" applyAlignment="1">
      <alignment horizontal="center" vertical="center"/>
    </xf>
    <xf numFmtId="164" fontId="55" fillId="8" borderId="32" xfId="0" applyFont="1" applyFill="1" applyBorder="1" applyAlignment="1">
      <alignment horizontal="center" vertical="center"/>
    </xf>
    <xf numFmtId="164" fontId="55" fillId="8" borderId="33" xfId="0" applyFont="1" applyFill="1" applyBorder="1" applyAlignment="1">
      <alignment horizontal="center" vertical="center"/>
    </xf>
    <xf numFmtId="0" fontId="53" fillId="5" borderId="69" xfId="4" applyFont="1" applyFill="1" applyBorder="1" applyAlignment="1">
      <alignment horizontal="center" wrapText="1"/>
    </xf>
    <xf numFmtId="0" fontId="53" fillId="5" borderId="8" xfId="4" applyFont="1" applyFill="1" applyBorder="1" applyAlignment="1">
      <alignment horizontal="center" wrapText="1"/>
    </xf>
    <xf numFmtId="0" fontId="53" fillId="5" borderId="8" xfId="4" applyFont="1" applyFill="1" applyBorder="1" applyAlignment="1">
      <alignment horizontal="center"/>
    </xf>
    <xf numFmtId="0" fontId="53" fillId="5" borderId="69" xfId="4" applyFont="1" applyFill="1" applyBorder="1" applyAlignment="1">
      <alignment horizontal="center"/>
    </xf>
    <xf numFmtId="164" fontId="76" fillId="0" borderId="3" xfId="0" applyFont="1" applyBorder="1" applyAlignment="1">
      <alignment horizontal="center" vertical="center"/>
    </xf>
    <xf numFmtId="164" fontId="76" fillId="0" borderId="4" xfId="0" applyFont="1" applyBorder="1" applyAlignment="1">
      <alignment horizontal="center" vertical="center"/>
    </xf>
  </cellXfs>
  <cellStyles count="7">
    <cellStyle name="Comma" xfId="1" builtinId="3"/>
    <cellStyle name="Currency" xfId="2" builtinId="4"/>
    <cellStyle name="Currency 2" xfId="6"/>
    <cellStyle name="Hyperlink" xfId="5" builtinId="8"/>
    <cellStyle name="Normal" xfId="0" builtinId="0"/>
    <cellStyle name="Normal 2" xfId="3"/>
    <cellStyle name="Normal 3" xfId="4"/>
  </cellStyles>
  <dxfs count="9">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2"/>
        <color rgb="FF0070C0"/>
        <name val="Calibri"/>
        <scheme val="minor"/>
      </font>
      <fill>
        <patternFill patternType="none">
          <fgColor indexed="64"/>
          <bgColor indexed="65"/>
        </patternFill>
      </fill>
    </dxf>
    <dxf>
      <alignment horizontal="center" vertical="bottom" textRotation="0" indent="0" justifyLastLine="0" shrinkToFit="0" readingOrder="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30" formatCode="@"/>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33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Cost_Codes" displayName="Cost_Codes" ref="A5:E363" totalsRowShown="0">
  <autoFilter ref="A5:E363"/>
  <tableColumns count="5">
    <tableColumn id="2" name="COST CODE" dataDxfId="8" dataCellStyle="Normal 2"/>
    <tableColumn id="7" name="DESCRIPTION" dataDxfId="7" dataCellStyle="Normal 2"/>
    <tableColumn id="3" name="FUND" dataDxfId="6" dataCellStyle="Normal 2"/>
    <tableColumn id="4" name="PROGRAM" dataDxfId="5"/>
    <tableColumn id="5" name="BUDGET DESIGNATIONS PROGRAM" dataDxfId="4" dataCellStyle="Normal 2"/>
  </tableColumns>
  <tableStyleInfo name="TableStyleMedium2" showFirstColumn="0" showLastColumn="0" showRowStripes="1" showColumnStripes="0"/>
</table>
</file>

<file path=xl/tables/table2.xml><?xml version="1.0" encoding="utf-8"?>
<table xmlns="http://schemas.openxmlformats.org/spreadsheetml/2006/main" id="3" name="Agency_Code" displayName="Agency_Code" ref="G1:H3" totalsRowShown="0" headerRowDxfId="3" dataDxfId="2" headerRowCellStyle="Normal 2" dataCellStyle="Normal 2">
  <autoFilter ref="G1:H3"/>
  <tableColumns count="2">
    <tableColumn id="1" name="#" dataDxfId="1" dataCellStyle="Normal 2"/>
    <tableColumn id="2" name="Name"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erdiemcalc.net/gs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H363"/>
  <sheetViews>
    <sheetView zoomScale="80" zoomScaleNormal="80" workbookViewId="0">
      <pane ySplit="5" topLeftCell="A90" activePane="bottomLeft" state="frozen"/>
      <selection pane="bottomLeft" activeCell="B116" sqref="B116"/>
    </sheetView>
  </sheetViews>
  <sheetFormatPr defaultColWidth="8.5546875" defaultRowHeight="15.6" x14ac:dyDescent="0.3"/>
  <cols>
    <col min="1" max="1" width="15.5546875" style="39" bestFit="1" customWidth="1"/>
    <col min="2" max="2" width="42.33203125" style="39" bestFit="1" customWidth="1"/>
    <col min="3" max="3" width="10.77734375" style="31" bestFit="1" customWidth="1"/>
    <col min="4" max="4" width="15" style="31" bestFit="1" customWidth="1"/>
    <col min="5" max="5" width="39" style="31" bestFit="1" customWidth="1"/>
    <col min="6" max="6" width="8.5546875" style="31"/>
    <col min="7" max="8" width="9.77734375" style="31" customWidth="1"/>
    <col min="9" max="16384" width="8.5546875" style="31"/>
  </cols>
  <sheetData>
    <row r="1" spans="1:8" x14ac:dyDescent="0.3">
      <c r="A1" s="281" t="s">
        <v>32</v>
      </c>
      <c r="B1" s="282"/>
      <c r="C1" s="282"/>
      <c r="D1" s="282"/>
      <c r="E1" s="283"/>
      <c r="G1" s="31" t="s">
        <v>1420</v>
      </c>
      <c r="H1" s="31" t="s">
        <v>1421</v>
      </c>
    </row>
    <row r="2" spans="1:8" x14ac:dyDescent="0.3">
      <c r="A2" s="287" t="s">
        <v>1446</v>
      </c>
      <c r="B2" s="288"/>
      <c r="C2" s="288"/>
      <c r="D2" s="288"/>
      <c r="E2" s="289"/>
      <c r="G2" s="31">
        <v>154</v>
      </c>
      <c r="H2" s="31" t="s">
        <v>1418</v>
      </c>
    </row>
    <row r="3" spans="1:8" ht="16.2" thickBot="1" x14ac:dyDescent="0.35">
      <c r="A3" s="284" t="s">
        <v>1447</v>
      </c>
      <c r="B3" s="285"/>
      <c r="C3" s="285"/>
      <c r="D3" s="285"/>
      <c r="E3" s="286"/>
      <c r="G3" s="31">
        <v>506</v>
      </c>
      <c r="H3" s="31" t="s">
        <v>1419</v>
      </c>
    </row>
    <row r="4" spans="1:8" s="156" customFormat="1" ht="7.8" x14ac:dyDescent="0.15">
      <c r="A4" s="155"/>
      <c r="C4" s="157"/>
      <c r="D4" s="157"/>
      <c r="E4" s="158"/>
    </row>
    <row r="5" spans="1:8" x14ac:dyDescent="0.3">
      <c r="A5" s="33" t="s">
        <v>398</v>
      </c>
      <c r="B5" s="37" t="s">
        <v>391</v>
      </c>
      <c r="C5" s="36" t="s">
        <v>47</v>
      </c>
      <c r="D5" s="36" t="s">
        <v>49</v>
      </c>
      <c r="E5" s="34" t="s">
        <v>399</v>
      </c>
    </row>
    <row r="6" spans="1:8" x14ac:dyDescent="0.3">
      <c r="A6" s="181">
        <v>100</v>
      </c>
      <c r="B6" s="40" t="s">
        <v>390</v>
      </c>
      <c r="C6" s="41" t="s">
        <v>57</v>
      </c>
      <c r="D6" s="42">
        <v>69901</v>
      </c>
      <c r="E6" s="30" t="s">
        <v>148</v>
      </c>
    </row>
    <row r="7" spans="1:8" x14ac:dyDescent="0.3">
      <c r="A7" s="181">
        <v>101</v>
      </c>
      <c r="B7" s="40" t="s">
        <v>356</v>
      </c>
      <c r="C7" s="41" t="s">
        <v>57</v>
      </c>
      <c r="D7" s="43">
        <v>69901</v>
      </c>
      <c r="E7" s="30" t="s">
        <v>148</v>
      </c>
    </row>
    <row r="8" spans="1:8" x14ac:dyDescent="0.3">
      <c r="A8" s="181">
        <v>102</v>
      </c>
      <c r="B8" s="44" t="s">
        <v>355</v>
      </c>
      <c r="C8" s="41" t="s">
        <v>57</v>
      </c>
      <c r="D8" s="43">
        <v>69901</v>
      </c>
      <c r="E8" s="30" t="s">
        <v>148</v>
      </c>
    </row>
    <row r="9" spans="1:8" x14ac:dyDescent="0.3">
      <c r="A9" s="181">
        <v>103</v>
      </c>
      <c r="B9" s="44" t="s">
        <v>353</v>
      </c>
      <c r="C9" s="41" t="s">
        <v>57</v>
      </c>
      <c r="D9" s="43">
        <v>69901</v>
      </c>
      <c r="E9" s="30" t="s">
        <v>148</v>
      </c>
    </row>
    <row r="10" spans="1:8" x14ac:dyDescent="0.3">
      <c r="A10" s="181">
        <v>104</v>
      </c>
      <c r="B10" s="44" t="s">
        <v>357</v>
      </c>
      <c r="C10" s="41" t="s">
        <v>57</v>
      </c>
      <c r="D10" s="43">
        <v>69901</v>
      </c>
      <c r="E10" s="30" t="s">
        <v>148</v>
      </c>
    </row>
    <row r="11" spans="1:8" x14ac:dyDescent="0.3">
      <c r="A11" s="181">
        <v>105</v>
      </c>
      <c r="B11" s="40" t="s">
        <v>316</v>
      </c>
      <c r="C11" s="41" t="s">
        <v>57</v>
      </c>
      <c r="D11" s="43">
        <v>60103</v>
      </c>
      <c r="E11" s="30" t="s">
        <v>130</v>
      </c>
    </row>
    <row r="12" spans="1:8" x14ac:dyDescent="0.3">
      <c r="A12" s="181">
        <v>106</v>
      </c>
      <c r="B12" s="44" t="s">
        <v>354</v>
      </c>
      <c r="C12" s="41" t="s">
        <v>57</v>
      </c>
      <c r="D12" s="43">
        <v>69901</v>
      </c>
      <c r="E12" s="30" t="s">
        <v>148</v>
      </c>
    </row>
    <row r="13" spans="1:8" x14ac:dyDescent="0.3">
      <c r="A13" s="181">
        <v>107</v>
      </c>
      <c r="B13" s="44" t="s">
        <v>352</v>
      </c>
      <c r="C13" s="41" t="s">
        <v>57</v>
      </c>
      <c r="D13" s="43">
        <v>69901</v>
      </c>
      <c r="E13" s="30" t="s">
        <v>148</v>
      </c>
    </row>
    <row r="14" spans="1:8" x14ac:dyDescent="0.3">
      <c r="A14" s="181">
        <v>108</v>
      </c>
      <c r="B14" s="40" t="s">
        <v>268</v>
      </c>
      <c r="C14" s="45" t="s">
        <v>57</v>
      </c>
      <c r="D14" s="43">
        <v>69915</v>
      </c>
      <c r="E14" s="30" t="s">
        <v>265</v>
      </c>
    </row>
    <row r="15" spans="1:8" x14ac:dyDescent="0.3">
      <c r="A15" s="46">
        <v>109</v>
      </c>
      <c r="B15" s="40" t="s">
        <v>323</v>
      </c>
      <c r="C15" s="45" t="s">
        <v>322</v>
      </c>
      <c r="D15" s="43" t="s">
        <v>149</v>
      </c>
      <c r="E15" s="30" t="s">
        <v>148</v>
      </c>
    </row>
    <row r="16" spans="1:8" x14ac:dyDescent="0.3">
      <c r="A16" s="46">
        <v>110</v>
      </c>
      <c r="B16" s="40" t="s">
        <v>321</v>
      </c>
      <c r="C16" s="45" t="s">
        <v>320</v>
      </c>
      <c r="D16" s="43" t="s">
        <v>149</v>
      </c>
      <c r="E16" s="30" t="s">
        <v>148</v>
      </c>
    </row>
    <row r="17" spans="1:5" x14ac:dyDescent="0.3">
      <c r="A17" s="181">
        <v>111</v>
      </c>
      <c r="B17" s="47" t="s">
        <v>379</v>
      </c>
      <c r="C17" s="41" t="s">
        <v>57</v>
      </c>
      <c r="D17" s="42">
        <v>69902</v>
      </c>
      <c r="E17" s="30" t="s">
        <v>373</v>
      </c>
    </row>
    <row r="18" spans="1:5" x14ac:dyDescent="0.3">
      <c r="A18" s="181">
        <v>112</v>
      </c>
      <c r="B18" s="40" t="s">
        <v>344</v>
      </c>
      <c r="C18" s="41" t="s">
        <v>57</v>
      </c>
      <c r="D18" s="43">
        <v>69901</v>
      </c>
      <c r="E18" s="30" t="s">
        <v>148</v>
      </c>
    </row>
    <row r="19" spans="1:5" x14ac:dyDescent="0.3">
      <c r="A19" s="181">
        <v>113</v>
      </c>
      <c r="B19" s="47" t="s">
        <v>1437</v>
      </c>
      <c r="C19" s="41" t="s">
        <v>57</v>
      </c>
      <c r="D19" s="42">
        <v>69902</v>
      </c>
      <c r="E19" s="30" t="s">
        <v>373</v>
      </c>
    </row>
    <row r="20" spans="1:5" x14ac:dyDescent="0.3">
      <c r="A20" s="181">
        <v>114</v>
      </c>
      <c r="B20" s="47" t="s">
        <v>389</v>
      </c>
      <c r="C20" s="41" t="s">
        <v>57</v>
      </c>
      <c r="D20" s="42">
        <v>69902</v>
      </c>
      <c r="E20" s="30" t="s">
        <v>373</v>
      </c>
    </row>
    <row r="21" spans="1:5" x14ac:dyDescent="0.3">
      <c r="A21" s="181">
        <v>115</v>
      </c>
      <c r="B21" s="47" t="s">
        <v>387</v>
      </c>
      <c r="C21" s="41" t="s">
        <v>57</v>
      </c>
      <c r="D21" s="42">
        <v>69902</v>
      </c>
      <c r="E21" s="30" t="s">
        <v>373</v>
      </c>
    </row>
    <row r="22" spans="1:5" x14ac:dyDescent="0.3">
      <c r="A22" s="181">
        <v>117</v>
      </c>
      <c r="B22" s="47" t="s">
        <v>376</v>
      </c>
      <c r="C22" s="41" t="s">
        <v>57</v>
      </c>
      <c r="D22" s="42">
        <v>69902</v>
      </c>
      <c r="E22" s="30" t="s">
        <v>373</v>
      </c>
    </row>
    <row r="23" spans="1:5" x14ac:dyDescent="0.3">
      <c r="A23" s="46">
        <v>118</v>
      </c>
      <c r="B23" s="47" t="s">
        <v>324</v>
      </c>
      <c r="C23" s="41" t="s">
        <v>57</v>
      </c>
      <c r="D23" s="43">
        <v>69901</v>
      </c>
      <c r="E23" s="30" t="s">
        <v>148</v>
      </c>
    </row>
    <row r="24" spans="1:5" x14ac:dyDescent="0.3">
      <c r="A24" s="181">
        <v>119</v>
      </c>
      <c r="B24" s="40" t="s">
        <v>343</v>
      </c>
      <c r="C24" s="41" t="s">
        <v>57</v>
      </c>
      <c r="D24" s="43">
        <v>69901</v>
      </c>
      <c r="E24" s="30" t="s">
        <v>148</v>
      </c>
    </row>
    <row r="25" spans="1:5" x14ac:dyDescent="0.3">
      <c r="A25" s="181">
        <v>120</v>
      </c>
      <c r="B25" s="40" t="s">
        <v>314</v>
      </c>
      <c r="C25" s="41" t="s">
        <v>57</v>
      </c>
      <c r="D25" s="43">
        <v>69901</v>
      </c>
      <c r="E25" s="30" t="s">
        <v>148</v>
      </c>
    </row>
    <row r="26" spans="1:5" x14ac:dyDescent="0.3">
      <c r="A26" s="181">
        <v>121</v>
      </c>
      <c r="B26" s="47" t="s">
        <v>380</v>
      </c>
      <c r="C26" s="41" t="s">
        <v>57</v>
      </c>
      <c r="D26" s="42">
        <v>69902</v>
      </c>
      <c r="E26" s="30" t="s">
        <v>373</v>
      </c>
    </row>
    <row r="27" spans="1:5" x14ac:dyDescent="0.3">
      <c r="A27" s="181">
        <v>122</v>
      </c>
      <c r="B27" s="40" t="s">
        <v>339</v>
      </c>
      <c r="C27" s="41" t="s">
        <v>57</v>
      </c>
      <c r="D27" s="43">
        <v>69901</v>
      </c>
      <c r="E27" s="30" t="s">
        <v>148</v>
      </c>
    </row>
    <row r="28" spans="1:5" x14ac:dyDescent="0.3">
      <c r="A28" s="181">
        <v>123</v>
      </c>
      <c r="B28" s="47" t="s">
        <v>378</v>
      </c>
      <c r="C28" s="41" t="s">
        <v>57</v>
      </c>
      <c r="D28" s="42">
        <v>69902</v>
      </c>
      <c r="E28" s="30" t="s">
        <v>373</v>
      </c>
    </row>
    <row r="29" spans="1:5" x14ac:dyDescent="0.3">
      <c r="A29" s="181">
        <v>124</v>
      </c>
      <c r="B29" s="44" t="s">
        <v>315</v>
      </c>
      <c r="C29" s="41" t="s">
        <v>57</v>
      </c>
      <c r="D29" s="43">
        <v>69901</v>
      </c>
      <c r="E29" s="30" t="s">
        <v>148</v>
      </c>
    </row>
    <row r="30" spans="1:5" x14ac:dyDescent="0.3">
      <c r="A30" s="181">
        <v>125</v>
      </c>
      <c r="B30" s="44" t="s">
        <v>258</v>
      </c>
      <c r="C30" s="45" t="s">
        <v>57</v>
      </c>
      <c r="D30" s="43">
        <v>60101</v>
      </c>
      <c r="E30" s="30" t="s">
        <v>56</v>
      </c>
    </row>
    <row r="31" spans="1:5" x14ac:dyDescent="0.3">
      <c r="A31" s="181">
        <v>126</v>
      </c>
      <c r="B31" s="40" t="s">
        <v>337</v>
      </c>
      <c r="C31" s="41" t="s">
        <v>57</v>
      </c>
      <c r="D31" s="43">
        <v>69901</v>
      </c>
      <c r="E31" s="30" t="s">
        <v>148</v>
      </c>
    </row>
    <row r="32" spans="1:5" x14ac:dyDescent="0.3">
      <c r="A32" s="181">
        <v>127</v>
      </c>
      <c r="B32" s="40" t="s">
        <v>335</v>
      </c>
      <c r="C32" s="41" t="s">
        <v>57</v>
      </c>
      <c r="D32" s="43">
        <v>69901</v>
      </c>
      <c r="E32" s="30" t="s">
        <v>148</v>
      </c>
    </row>
    <row r="33" spans="1:5" x14ac:dyDescent="0.3">
      <c r="A33" s="46">
        <v>128</v>
      </c>
      <c r="B33" s="48" t="s">
        <v>119</v>
      </c>
      <c r="C33" s="45" t="s">
        <v>57</v>
      </c>
      <c r="D33" s="42">
        <v>60101</v>
      </c>
      <c r="E33" s="30" t="s">
        <v>56</v>
      </c>
    </row>
    <row r="34" spans="1:5" x14ac:dyDescent="0.3">
      <c r="A34" s="181">
        <v>129</v>
      </c>
      <c r="B34" s="40" t="s">
        <v>338</v>
      </c>
      <c r="C34" s="41" t="s">
        <v>57</v>
      </c>
      <c r="D34" s="43">
        <v>69901</v>
      </c>
      <c r="E34" s="30" t="s">
        <v>148</v>
      </c>
    </row>
    <row r="35" spans="1:5" s="38" customFormat="1" x14ac:dyDescent="0.3">
      <c r="A35" s="181">
        <v>130</v>
      </c>
      <c r="B35" s="44" t="s">
        <v>263</v>
      </c>
      <c r="C35" s="45" t="s">
        <v>57</v>
      </c>
      <c r="D35" s="43">
        <v>60101</v>
      </c>
      <c r="E35" s="30" t="s">
        <v>56</v>
      </c>
    </row>
    <row r="36" spans="1:5" x14ac:dyDescent="0.3">
      <c r="A36" s="46">
        <v>131</v>
      </c>
      <c r="B36" s="48" t="s">
        <v>266</v>
      </c>
      <c r="C36" s="45" t="s">
        <v>57</v>
      </c>
      <c r="D36" s="43">
        <v>69915</v>
      </c>
      <c r="E36" s="30" t="s">
        <v>265</v>
      </c>
    </row>
    <row r="37" spans="1:5" x14ac:dyDescent="0.3">
      <c r="A37" s="181">
        <v>132</v>
      </c>
      <c r="B37" s="40" t="s">
        <v>269</v>
      </c>
      <c r="C37" s="45" t="s">
        <v>57</v>
      </c>
      <c r="D37" s="43">
        <v>69915</v>
      </c>
      <c r="E37" s="30" t="s">
        <v>265</v>
      </c>
    </row>
    <row r="38" spans="1:5" x14ac:dyDescent="0.3">
      <c r="A38" s="181">
        <v>135</v>
      </c>
      <c r="B38" s="44" t="s">
        <v>251</v>
      </c>
      <c r="C38" s="41" t="s">
        <v>57</v>
      </c>
      <c r="D38" s="43">
        <v>60103</v>
      </c>
      <c r="E38" s="30" t="s">
        <v>130</v>
      </c>
    </row>
    <row r="39" spans="1:5" x14ac:dyDescent="0.3">
      <c r="A39" s="46">
        <v>136</v>
      </c>
      <c r="B39" s="48" t="s">
        <v>1438</v>
      </c>
      <c r="C39" s="45" t="s">
        <v>57</v>
      </c>
      <c r="D39" s="43" t="s">
        <v>374</v>
      </c>
      <c r="E39" s="30" t="s">
        <v>373</v>
      </c>
    </row>
    <row r="40" spans="1:5" x14ac:dyDescent="0.3">
      <c r="A40" s="181">
        <v>137</v>
      </c>
      <c r="B40" s="40" t="s">
        <v>350</v>
      </c>
      <c r="C40" s="41" t="s">
        <v>57</v>
      </c>
      <c r="D40" s="43">
        <v>60508</v>
      </c>
      <c r="E40" s="30" t="s">
        <v>345</v>
      </c>
    </row>
    <row r="41" spans="1:5" x14ac:dyDescent="0.3">
      <c r="A41" s="46">
        <v>138</v>
      </c>
      <c r="B41" s="48" t="s">
        <v>259</v>
      </c>
      <c r="C41" s="45" t="s">
        <v>57</v>
      </c>
      <c r="D41" s="43">
        <v>60101</v>
      </c>
      <c r="E41" s="30" t="s">
        <v>56</v>
      </c>
    </row>
    <row r="42" spans="1:5" x14ac:dyDescent="0.3">
      <c r="A42" s="46">
        <v>140</v>
      </c>
      <c r="B42" s="44" t="s">
        <v>239</v>
      </c>
      <c r="C42" s="35" t="s">
        <v>57</v>
      </c>
      <c r="D42" s="43" t="s">
        <v>131</v>
      </c>
      <c r="E42" s="30" t="s">
        <v>130</v>
      </c>
    </row>
    <row r="43" spans="1:5" s="32" customFormat="1" x14ac:dyDescent="0.3">
      <c r="A43" s="181">
        <v>142</v>
      </c>
      <c r="B43" s="44" t="s">
        <v>146</v>
      </c>
      <c r="C43" s="41" t="s">
        <v>57</v>
      </c>
      <c r="D43" s="43">
        <v>60101</v>
      </c>
      <c r="E43" s="30" t="s">
        <v>56</v>
      </c>
    </row>
    <row r="44" spans="1:5" s="32" customFormat="1" x14ac:dyDescent="0.3">
      <c r="A44" s="181">
        <v>143</v>
      </c>
      <c r="B44" s="40" t="s">
        <v>334</v>
      </c>
      <c r="C44" s="41" t="s">
        <v>57</v>
      </c>
      <c r="D44" s="43">
        <v>69901</v>
      </c>
      <c r="E44" s="30" t="s">
        <v>148</v>
      </c>
    </row>
    <row r="45" spans="1:5" s="32" customFormat="1" x14ac:dyDescent="0.3">
      <c r="A45" s="181">
        <v>144</v>
      </c>
      <c r="B45" s="40" t="s">
        <v>349</v>
      </c>
      <c r="C45" s="41" t="s">
        <v>57</v>
      </c>
      <c r="D45" s="43">
        <v>60508</v>
      </c>
      <c r="E45" s="30" t="s">
        <v>345</v>
      </c>
    </row>
    <row r="46" spans="1:5" x14ac:dyDescent="0.3">
      <c r="A46" s="181">
        <v>145</v>
      </c>
      <c r="B46" s="47" t="s">
        <v>385</v>
      </c>
      <c r="C46" s="41" t="s">
        <v>57</v>
      </c>
      <c r="D46" s="42">
        <v>69902</v>
      </c>
      <c r="E46" s="30" t="s">
        <v>373</v>
      </c>
    </row>
    <row r="47" spans="1:5" x14ac:dyDescent="0.3">
      <c r="A47" s="181">
        <v>146</v>
      </c>
      <c r="B47" s="47" t="s">
        <v>112</v>
      </c>
      <c r="C47" s="45" t="s">
        <v>57</v>
      </c>
      <c r="D47" s="42">
        <v>60101</v>
      </c>
      <c r="E47" s="30" t="s">
        <v>56</v>
      </c>
    </row>
    <row r="48" spans="1:5" x14ac:dyDescent="0.3">
      <c r="A48" s="181">
        <v>147</v>
      </c>
      <c r="B48" s="47" t="s">
        <v>381</v>
      </c>
      <c r="C48" s="41" t="s">
        <v>57</v>
      </c>
      <c r="D48" s="42">
        <v>69902</v>
      </c>
      <c r="E48" s="30" t="s">
        <v>373</v>
      </c>
    </row>
    <row r="49" spans="1:5" x14ac:dyDescent="0.3">
      <c r="A49" s="181">
        <v>148</v>
      </c>
      <c r="B49" s="40" t="s">
        <v>318</v>
      </c>
      <c r="C49" s="41" t="s">
        <v>57</v>
      </c>
      <c r="D49" s="43">
        <v>69901</v>
      </c>
      <c r="E49" s="30" t="s">
        <v>148</v>
      </c>
    </row>
    <row r="50" spans="1:5" x14ac:dyDescent="0.3">
      <c r="A50" s="181">
        <v>149</v>
      </c>
      <c r="B50" s="40" t="s">
        <v>270</v>
      </c>
      <c r="C50" s="45" t="s">
        <v>57</v>
      </c>
      <c r="D50" s="43">
        <v>69915</v>
      </c>
      <c r="E50" s="30" t="s">
        <v>265</v>
      </c>
    </row>
    <row r="51" spans="1:5" x14ac:dyDescent="0.3">
      <c r="A51" s="181">
        <v>150</v>
      </c>
      <c r="B51" s="40" t="s">
        <v>273</v>
      </c>
      <c r="C51" s="45" t="s">
        <v>57</v>
      </c>
      <c r="D51" s="43">
        <v>69901</v>
      </c>
      <c r="E51" s="30" t="s">
        <v>148</v>
      </c>
    </row>
    <row r="52" spans="1:5" x14ac:dyDescent="0.3">
      <c r="A52" s="181">
        <v>151</v>
      </c>
      <c r="B52" s="44" t="s">
        <v>267</v>
      </c>
      <c r="C52" s="45" t="s">
        <v>57</v>
      </c>
      <c r="D52" s="43">
        <v>69915</v>
      </c>
      <c r="E52" s="30" t="s">
        <v>265</v>
      </c>
    </row>
    <row r="53" spans="1:5" x14ac:dyDescent="0.3">
      <c r="A53" s="181">
        <v>152</v>
      </c>
      <c r="B53" s="44" t="s">
        <v>317</v>
      </c>
      <c r="C53" s="41" t="s">
        <v>57</v>
      </c>
      <c r="D53" s="43">
        <v>69901</v>
      </c>
      <c r="E53" s="30" t="s">
        <v>148</v>
      </c>
    </row>
    <row r="54" spans="1:5" x14ac:dyDescent="0.3">
      <c r="A54" s="46">
        <v>153</v>
      </c>
      <c r="B54" s="47" t="s">
        <v>113</v>
      </c>
      <c r="C54" s="45" t="s">
        <v>57</v>
      </c>
      <c r="D54" s="42">
        <v>60101</v>
      </c>
      <c r="E54" s="30" t="s">
        <v>56</v>
      </c>
    </row>
    <row r="55" spans="1:5" x14ac:dyDescent="0.3">
      <c r="A55" s="181">
        <v>156</v>
      </c>
      <c r="B55" s="40" t="s">
        <v>327</v>
      </c>
      <c r="C55" s="41" t="s">
        <v>57</v>
      </c>
      <c r="D55" s="43">
        <v>60103</v>
      </c>
      <c r="E55" s="30" t="s">
        <v>130</v>
      </c>
    </row>
    <row r="56" spans="1:5" x14ac:dyDescent="0.3">
      <c r="A56" s="181">
        <v>157</v>
      </c>
      <c r="B56" s="44" t="s">
        <v>249</v>
      </c>
      <c r="C56" s="41" t="s">
        <v>57</v>
      </c>
      <c r="D56" s="43">
        <v>60103</v>
      </c>
      <c r="E56" s="30" t="s">
        <v>130</v>
      </c>
    </row>
    <row r="57" spans="1:5" x14ac:dyDescent="0.3">
      <c r="A57" s="46">
        <v>158</v>
      </c>
      <c r="B57" s="44" t="s">
        <v>240</v>
      </c>
      <c r="C57" s="41" t="s">
        <v>57</v>
      </c>
      <c r="D57" s="43" t="s">
        <v>131</v>
      </c>
      <c r="E57" s="30" t="s">
        <v>130</v>
      </c>
    </row>
    <row r="58" spans="1:5" x14ac:dyDescent="0.3">
      <c r="A58" s="181">
        <v>159</v>
      </c>
      <c r="B58" s="44" t="s">
        <v>368</v>
      </c>
      <c r="C58" s="41" t="s">
        <v>57</v>
      </c>
      <c r="D58" s="43">
        <v>60103</v>
      </c>
      <c r="E58" s="30" t="s">
        <v>130</v>
      </c>
    </row>
    <row r="59" spans="1:5" x14ac:dyDescent="0.3">
      <c r="A59" s="181">
        <v>161</v>
      </c>
      <c r="B59" s="44" t="s">
        <v>348</v>
      </c>
      <c r="C59" s="41" t="s">
        <v>57</v>
      </c>
      <c r="D59" s="43">
        <v>60508</v>
      </c>
      <c r="E59" s="30" t="s">
        <v>345</v>
      </c>
    </row>
    <row r="60" spans="1:5" x14ac:dyDescent="0.3">
      <c r="A60" s="181">
        <v>162</v>
      </c>
      <c r="B60" s="44" t="s">
        <v>351</v>
      </c>
      <c r="C60" s="41" t="s">
        <v>57</v>
      </c>
      <c r="D60" s="43">
        <v>69901</v>
      </c>
      <c r="E60" s="30" t="s">
        <v>148</v>
      </c>
    </row>
    <row r="61" spans="1:5" x14ac:dyDescent="0.3">
      <c r="A61" s="46">
        <v>163</v>
      </c>
      <c r="B61" s="44" t="s">
        <v>257</v>
      </c>
      <c r="C61" s="45" t="s">
        <v>57</v>
      </c>
      <c r="D61" s="43">
        <v>60101</v>
      </c>
      <c r="E61" s="30" t="s">
        <v>56</v>
      </c>
    </row>
    <row r="62" spans="1:5" x14ac:dyDescent="0.3">
      <c r="A62" s="181">
        <v>164</v>
      </c>
      <c r="B62" s="47" t="s">
        <v>382</v>
      </c>
      <c r="C62" s="41" t="s">
        <v>57</v>
      </c>
      <c r="D62" s="42">
        <v>69902</v>
      </c>
      <c r="E62" s="30" t="s">
        <v>373</v>
      </c>
    </row>
    <row r="63" spans="1:5" x14ac:dyDescent="0.3">
      <c r="A63" s="181">
        <v>167</v>
      </c>
      <c r="B63" s="47" t="s">
        <v>383</v>
      </c>
      <c r="C63" s="41" t="s">
        <v>57</v>
      </c>
      <c r="D63" s="42">
        <v>69902</v>
      </c>
      <c r="E63" s="30" t="s">
        <v>373</v>
      </c>
    </row>
    <row r="64" spans="1:5" x14ac:dyDescent="0.3">
      <c r="A64" s="181">
        <v>168</v>
      </c>
      <c r="B64" s="47" t="s">
        <v>386</v>
      </c>
      <c r="C64" s="41" t="s">
        <v>57</v>
      </c>
      <c r="D64" s="42">
        <v>69902</v>
      </c>
      <c r="E64" s="30" t="s">
        <v>373</v>
      </c>
    </row>
    <row r="65" spans="1:5" x14ac:dyDescent="0.3">
      <c r="A65" s="181">
        <v>170</v>
      </c>
      <c r="B65" s="40" t="s">
        <v>313</v>
      </c>
      <c r="C65" s="41" t="s">
        <v>57</v>
      </c>
      <c r="D65" s="43">
        <v>60101</v>
      </c>
      <c r="E65" s="30" t="s">
        <v>56</v>
      </c>
    </row>
    <row r="66" spans="1:5" x14ac:dyDescent="0.3">
      <c r="A66" s="181">
        <v>172</v>
      </c>
      <c r="B66" s="47" t="s">
        <v>384</v>
      </c>
      <c r="C66" s="41" t="s">
        <v>57</v>
      </c>
      <c r="D66" s="42">
        <v>69902</v>
      </c>
      <c r="E66" s="30" t="s">
        <v>373</v>
      </c>
    </row>
    <row r="67" spans="1:5" x14ac:dyDescent="0.3">
      <c r="A67" s="181">
        <v>173</v>
      </c>
      <c r="B67" s="40" t="s">
        <v>272</v>
      </c>
      <c r="C67" s="45" t="s">
        <v>57</v>
      </c>
      <c r="D67" s="43">
        <v>69915</v>
      </c>
      <c r="E67" s="30" t="s">
        <v>265</v>
      </c>
    </row>
    <row r="68" spans="1:5" x14ac:dyDescent="0.3">
      <c r="A68" s="181">
        <v>174</v>
      </c>
      <c r="B68" s="40" t="s">
        <v>271</v>
      </c>
      <c r="C68" s="45" t="s">
        <v>57</v>
      </c>
      <c r="D68" s="43">
        <v>69915</v>
      </c>
      <c r="E68" s="30" t="s">
        <v>265</v>
      </c>
    </row>
    <row r="69" spans="1:5" x14ac:dyDescent="0.3">
      <c r="A69" s="181">
        <v>175</v>
      </c>
      <c r="B69" s="44" t="s">
        <v>332</v>
      </c>
      <c r="C69" s="41" t="s">
        <v>57</v>
      </c>
      <c r="D69" s="43">
        <v>69901</v>
      </c>
      <c r="E69" s="30" t="s">
        <v>148</v>
      </c>
    </row>
    <row r="70" spans="1:5" x14ac:dyDescent="0.3">
      <c r="A70" s="46">
        <v>176</v>
      </c>
      <c r="B70" s="44" t="s">
        <v>111</v>
      </c>
      <c r="C70" s="41" t="s">
        <v>57</v>
      </c>
      <c r="D70" s="43">
        <v>60101</v>
      </c>
      <c r="E70" s="30" t="s">
        <v>56</v>
      </c>
    </row>
    <row r="71" spans="1:5" x14ac:dyDescent="0.3">
      <c r="A71" s="182">
        <v>177</v>
      </c>
      <c r="B71" s="47" t="s">
        <v>319</v>
      </c>
      <c r="C71" s="41" t="s">
        <v>57</v>
      </c>
      <c r="D71" s="43">
        <v>69901</v>
      </c>
      <c r="E71" s="30" t="s">
        <v>148</v>
      </c>
    </row>
    <row r="72" spans="1:5" x14ac:dyDescent="0.3">
      <c r="A72" s="181">
        <v>178</v>
      </c>
      <c r="B72" s="40" t="s">
        <v>336</v>
      </c>
      <c r="C72" s="41" t="s">
        <v>57</v>
      </c>
      <c r="D72" s="43">
        <v>69901</v>
      </c>
      <c r="E72" s="30" t="s">
        <v>148</v>
      </c>
    </row>
    <row r="73" spans="1:5" x14ac:dyDescent="0.3">
      <c r="A73" s="181">
        <v>179</v>
      </c>
      <c r="B73" s="44" t="s">
        <v>366</v>
      </c>
      <c r="C73" s="41" t="s">
        <v>57</v>
      </c>
      <c r="D73" s="43">
        <v>60103</v>
      </c>
      <c r="E73" s="30" t="s">
        <v>130</v>
      </c>
    </row>
    <row r="74" spans="1:5" x14ac:dyDescent="0.3">
      <c r="A74" s="181">
        <v>180</v>
      </c>
      <c r="B74" s="44" t="s">
        <v>342</v>
      </c>
      <c r="C74" s="41" t="s">
        <v>57</v>
      </c>
      <c r="D74" s="43">
        <v>69901</v>
      </c>
      <c r="E74" s="30" t="s">
        <v>148</v>
      </c>
    </row>
    <row r="75" spans="1:5" x14ac:dyDescent="0.3">
      <c r="A75" s="181">
        <v>181</v>
      </c>
      <c r="B75" s="44" t="s">
        <v>341</v>
      </c>
      <c r="C75" s="41" t="s">
        <v>57</v>
      </c>
      <c r="D75" s="43">
        <v>69901</v>
      </c>
      <c r="E75" s="30" t="s">
        <v>148</v>
      </c>
    </row>
    <row r="76" spans="1:5" x14ac:dyDescent="0.3">
      <c r="A76" s="181">
        <v>183</v>
      </c>
      <c r="B76" s="40" t="s">
        <v>333</v>
      </c>
      <c r="C76" s="41" t="s">
        <v>57</v>
      </c>
      <c r="D76" s="43">
        <v>69901</v>
      </c>
      <c r="E76" s="30" t="s">
        <v>148</v>
      </c>
    </row>
    <row r="77" spans="1:5" x14ac:dyDescent="0.3">
      <c r="A77" s="181">
        <v>184</v>
      </c>
      <c r="B77" s="44" t="s">
        <v>370</v>
      </c>
      <c r="C77" s="41" t="s">
        <v>57</v>
      </c>
      <c r="D77" s="43">
        <v>60103</v>
      </c>
      <c r="E77" s="30" t="s">
        <v>130</v>
      </c>
    </row>
    <row r="78" spans="1:5" x14ac:dyDescent="0.3">
      <c r="A78" s="181">
        <v>185</v>
      </c>
      <c r="B78" s="40" t="s">
        <v>364</v>
      </c>
      <c r="C78" s="41" t="s">
        <v>57</v>
      </c>
      <c r="D78" s="42">
        <v>60103</v>
      </c>
      <c r="E78" s="30" t="s">
        <v>130</v>
      </c>
    </row>
    <row r="79" spans="1:5" x14ac:dyDescent="0.3">
      <c r="A79" s="46">
        <v>186</v>
      </c>
      <c r="B79" s="44" t="s">
        <v>253</v>
      </c>
      <c r="C79" s="41" t="s">
        <v>57</v>
      </c>
      <c r="D79" s="42">
        <v>60103</v>
      </c>
      <c r="E79" s="30" t="s">
        <v>130</v>
      </c>
    </row>
    <row r="80" spans="1:5" x14ac:dyDescent="0.3">
      <c r="A80" s="46">
        <v>187</v>
      </c>
      <c r="B80" s="44" t="s">
        <v>252</v>
      </c>
      <c r="C80" s="45" t="s">
        <v>57</v>
      </c>
      <c r="D80" s="42" t="s">
        <v>131</v>
      </c>
      <c r="E80" s="30" t="s">
        <v>130</v>
      </c>
    </row>
    <row r="81" spans="1:5" x14ac:dyDescent="0.3">
      <c r="A81" s="181">
        <v>188</v>
      </c>
      <c r="B81" s="44" t="s">
        <v>264</v>
      </c>
      <c r="C81" s="45" t="s">
        <v>57</v>
      </c>
      <c r="D81" s="42" t="s">
        <v>131</v>
      </c>
      <c r="E81" s="30" t="s">
        <v>130</v>
      </c>
    </row>
    <row r="82" spans="1:5" x14ac:dyDescent="0.3">
      <c r="A82" s="181">
        <v>189</v>
      </c>
      <c r="B82" s="40" t="s">
        <v>297</v>
      </c>
      <c r="C82" s="41" t="s">
        <v>57</v>
      </c>
      <c r="D82" s="43" t="s">
        <v>131</v>
      </c>
      <c r="E82" s="30" t="s">
        <v>130</v>
      </c>
    </row>
    <row r="83" spans="1:5" x14ac:dyDescent="0.3">
      <c r="A83" s="181">
        <v>190</v>
      </c>
      <c r="B83" s="44" t="s">
        <v>328</v>
      </c>
      <c r="C83" s="41" t="s">
        <v>57</v>
      </c>
      <c r="D83" s="43">
        <v>60103</v>
      </c>
      <c r="E83" s="30" t="s">
        <v>130</v>
      </c>
    </row>
    <row r="84" spans="1:5" x14ac:dyDescent="0.3">
      <c r="A84" s="46">
        <v>191</v>
      </c>
      <c r="B84" s="44" t="s">
        <v>325</v>
      </c>
      <c r="C84" s="41" t="s">
        <v>57</v>
      </c>
      <c r="D84" s="43">
        <v>60103</v>
      </c>
      <c r="E84" s="30" t="s">
        <v>130</v>
      </c>
    </row>
    <row r="85" spans="1:5" x14ac:dyDescent="0.3">
      <c r="A85" s="181">
        <v>193</v>
      </c>
      <c r="B85" s="44" t="s">
        <v>1448</v>
      </c>
      <c r="C85" s="41" t="s">
        <v>57</v>
      </c>
      <c r="D85" s="43">
        <v>60101</v>
      </c>
      <c r="E85" s="30" t="s">
        <v>56</v>
      </c>
    </row>
    <row r="86" spans="1:5" x14ac:dyDescent="0.3">
      <c r="A86" s="181">
        <v>194</v>
      </c>
      <c r="B86" s="44" t="s">
        <v>299</v>
      </c>
      <c r="C86" s="41" t="s">
        <v>57</v>
      </c>
      <c r="D86" s="43">
        <v>60103</v>
      </c>
      <c r="E86" s="30" t="s">
        <v>130</v>
      </c>
    </row>
    <row r="87" spans="1:5" x14ac:dyDescent="0.3">
      <c r="A87" s="181">
        <v>195</v>
      </c>
      <c r="B87" s="44" t="s">
        <v>298</v>
      </c>
      <c r="C87" s="41" t="s">
        <v>57</v>
      </c>
      <c r="D87" s="43">
        <v>60103</v>
      </c>
      <c r="E87" s="30" t="s">
        <v>130</v>
      </c>
    </row>
    <row r="88" spans="1:5" x14ac:dyDescent="0.3">
      <c r="A88" s="181">
        <v>196</v>
      </c>
      <c r="B88" s="47" t="s">
        <v>388</v>
      </c>
      <c r="C88" s="41" t="s">
        <v>57</v>
      </c>
      <c r="D88" s="42">
        <v>69902</v>
      </c>
      <c r="E88" s="30" t="s">
        <v>373</v>
      </c>
    </row>
    <row r="89" spans="1:5" x14ac:dyDescent="0.3">
      <c r="A89" s="181">
        <v>201</v>
      </c>
      <c r="B89" s="40" t="s">
        <v>340</v>
      </c>
      <c r="C89" s="41" t="s">
        <v>57</v>
      </c>
      <c r="D89" s="43">
        <v>69901</v>
      </c>
      <c r="E89" s="30" t="s">
        <v>148</v>
      </c>
    </row>
    <row r="90" spans="1:5" x14ac:dyDescent="0.3">
      <c r="A90" s="181">
        <v>202</v>
      </c>
      <c r="B90" s="40" t="s">
        <v>310</v>
      </c>
      <c r="C90" s="41" t="s">
        <v>57</v>
      </c>
      <c r="D90" s="43">
        <v>60101</v>
      </c>
      <c r="E90" s="30" t="s">
        <v>56</v>
      </c>
    </row>
    <row r="91" spans="1:5" x14ac:dyDescent="0.3">
      <c r="A91" s="181">
        <v>203</v>
      </c>
      <c r="B91" s="40" t="s">
        <v>312</v>
      </c>
      <c r="C91" s="41" t="s">
        <v>57</v>
      </c>
      <c r="D91" s="43">
        <v>60101</v>
      </c>
      <c r="E91" s="30" t="s">
        <v>56</v>
      </c>
    </row>
    <row r="92" spans="1:5" x14ac:dyDescent="0.3">
      <c r="A92" s="46">
        <v>204</v>
      </c>
      <c r="B92" s="44" t="s">
        <v>241</v>
      </c>
      <c r="C92" s="35" t="s">
        <v>57</v>
      </c>
      <c r="D92" s="43" t="s">
        <v>131</v>
      </c>
      <c r="E92" s="30" t="s">
        <v>130</v>
      </c>
    </row>
    <row r="93" spans="1:5" x14ac:dyDescent="0.3">
      <c r="A93" s="181">
        <v>205</v>
      </c>
      <c r="B93" s="40" t="s">
        <v>307</v>
      </c>
      <c r="C93" s="41" t="s">
        <v>57</v>
      </c>
      <c r="D93" s="43">
        <v>60101</v>
      </c>
      <c r="E93" s="30" t="s">
        <v>56</v>
      </c>
    </row>
    <row r="94" spans="1:5" x14ac:dyDescent="0.3">
      <c r="A94" s="181">
        <v>207</v>
      </c>
      <c r="B94" s="44" t="s">
        <v>303</v>
      </c>
      <c r="C94" s="41" t="s">
        <v>57</v>
      </c>
      <c r="D94" s="43">
        <v>60101</v>
      </c>
      <c r="E94" s="30" t="s">
        <v>56</v>
      </c>
    </row>
    <row r="95" spans="1:5" x14ac:dyDescent="0.3">
      <c r="A95" s="181">
        <v>210</v>
      </c>
      <c r="B95" s="40" t="s">
        <v>255</v>
      </c>
      <c r="C95" s="45" t="s">
        <v>57</v>
      </c>
      <c r="D95" s="43">
        <v>69901</v>
      </c>
      <c r="E95" s="30" t="s">
        <v>148</v>
      </c>
    </row>
    <row r="96" spans="1:5" x14ac:dyDescent="0.3">
      <c r="A96" s="181">
        <v>211</v>
      </c>
      <c r="B96" s="40" t="s">
        <v>309</v>
      </c>
      <c r="C96" s="41" t="s">
        <v>57</v>
      </c>
      <c r="D96" s="43">
        <v>60101</v>
      </c>
      <c r="E96" s="30" t="s">
        <v>56</v>
      </c>
    </row>
    <row r="97" spans="1:5" x14ac:dyDescent="0.3">
      <c r="A97" s="181">
        <v>214</v>
      </c>
      <c r="B97" s="44" t="s">
        <v>367</v>
      </c>
      <c r="C97" s="41" t="s">
        <v>57</v>
      </c>
      <c r="D97" s="43">
        <v>60103</v>
      </c>
      <c r="E97" s="30" t="s">
        <v>130</v>
      </c>
    </row>
    <row r="98" spans="1:5" x14ac:dyDescent="0.3">
      <c r="A98" s="181">
        <v>215</v>
      </c>
      <c r="B98" s="44" t="s">
        <v>308</v>
      </c>
      <c r="C98" s="41" t="s">
        <v>57</v>
      </c>
      <c r="D98" s="43">
        <v>60101</v>
      </c>
      <c r="E98" s="30" t="s">
        <v>56</v>
      </c>
    </row>
    <row r="99" spans="1:5" x14ac:dyDescent="0.3">
      <c r="A99" s="181">
        <v>216</v>
      </c>
      <c r="B99" s="47" t="s">
        <v>248</v>
      </c>
      <c r="C99" s="45" t="s">
        <v>57</v>
      </c>
      <c r="D99" s="43">
        <v>60103</v>
      </c>
      <c r="E99" s="30" t="s">
        <v>130</v>
      </c>
    </row>
    <row r="100" spans="1:5" x14ac:dyDescent="0.3">
      <c r="A100" s="181">
        <v>218</v>
      </c>
      <c r="B100" s="44" t="s">
        <v>306</v>
      </c>
      <c r="C100" s="41" t="s">
        <v>57</v>
      </c>
      <c r="D100" s="43">
        <v>60101</v>
      </c>
      <c r="E100" s="30" t="s">
        <v>56</v>
      </c>
    </row>
    <row r="101" spans="1:5" x14ac:dyDescent="0.3">
      <c r="A101" s="181">
        <v>220</v>
      </c>
      <c r="B101" s="40" t="s">
        <v>300</v>
      </c>
      <c r="C101" s="41" t="s">
        <v>57</v>
      </c>
      <c r="D101" s="43">
        <v>60103</v>
      </c>
      <c r="E101" s="30" t="s">
        <v>130</v>
      </c>
    </row>
    <row r="102" spans="1:5" x14ac:dyDescent="0.3">
      <c r="A102" s="46">
        <v>221</v>
      </c>
      <c r="B102" s="44" t="s">
        <v>305</v>
      </c>
      <c r="C102" s="41" t="s">
        <v>57</v>
      </c>
      <c r="D102" s="43">
        <v>60101</v>
      </c>
      <c r="E102" s="30" t="s">
        <v>56</v>
      </c>
    </row>
    <row r="103" spans="1:5" x14ac:dyDescent="0.3">
      <c r="A103" s="46">
        <v>223</v>
      </c>
      <c r="B103" s="44" t="s">
        <v>1404</v>
      </c>
      <c r="C103" s="41" t="s">
        <v>57</v>
      </c>
      <c r="D103" s="43" t="s">
        <v>131</v>
      </c>
      <c r="E103" s="30" t="s">
        <v>130</v>
      </c>
    </row>
    <row r="104" spans="1:5" x14ac:dyDescent="0.3">
      <c r="A104" s="181">
        <v>225</v>
      </c>
      <c r="B104" s="44" t="s">
        <v>260</v>
      </c>
      <c r="C104" s="45" t="s">
        <v>57</v>
      </c>
      <c r="D104" s="43">
        <v>60101</v>
      </c>
      <c r="E104" s="30" t="s">
        <v>56</v>
      </c>
    </row>
    <row r="105" spans="1:5" x14ac:dyDescent="0.3">
      <c r="A105" s="181">
        <v>226</v>
      </c>
      <c r="B105" s="40" t="s">
        <v>326</v>
      </c>
      <c r="C105" s="41" t="s">
        <v>57</v>
      </c>
      <c r="D105" s="43">
        <v>60103</v>
      </c>
      <c r="E105" s="30" t="s">
        <v>130</v>
      </c>
    </row>
    <row r="106" spans="1:5" x14ac:dyDescent="0.3">
      <c r="A106" s="181">
        <v>228</v>
      </c>
      <c r="B106" s="47" t="s">
        <v>1405</v>
      </c>
      <c r="C106" s="45" t="s">
        <v>57</v>
      </c>
      <c r="D106" s="43" t="s">
        <v>131</v>
      </c>
      <c r="E106" s="30" t="s">
        <v>130</v>
      </c>
    </row>
    <row r="107" spans="1:5" x14ac:dyDescent="0.3">
      <c r="A107" s="181">
        <v>229</v>
      </c>
      <c r="B107" s="40" t="s">
        <v>262</v>
      </c>
      <c r="C107" s="45" t="s">
        <v>57</v>
      </c>
      <c r="D107" s="43">
        <v>60101</v>
      </c>
      <c r="E107" s="30" t="s">
        <v>56</v>
      </c>
    </row>
    <row r="108" spans="1:5" x14ac:dyDescent="0.3">
      <c r="A108" s="181">
        <v>231</v>
      </c>
      <c r="B108" s="47" t="s">
        <v>244</v>
      </c>
      <c r="C108" s="45" t="s">
        <v>57</v>
      </c>
      <c r="D108" s="43">
        <v>60103</v>
      </c>
      <c r="E108" s="30" t="s">
        <v>130</v>
      </c>
    </row>
    <row r="109" spans="1:5" x14ac:dyDescent="0.3">
      <c r="A109" s="181">
        <v>232</v>
      </c>
      <c r="B109" s="47" t="s">
        <v>1406</v>
      </c>
      <c r="C109" s="45" t="s">
        <v>57</v>
      </c>
      <c r="D109" s="43">
        <v>60103</v>
      </c>
      <c r="E109" s="30" t="s">
        <v>130</v>
      </c>
    </row>
    <row r="110" spans="1:5" x14ac:dyDescent="0.3">
      <c r="A110" s="181">
        <v>233</v>
      </c>
      <c r="B110" s="47" t="s">
        <v>114</v>
      </c>
      <c r="C110" s="45" t="s">
        <v>57</v>
      </c>
      <c r="D110" s="42">
        <v>60101</v>
      </c>
      <c r="E110" s="30" t="s">
        <v>56</v>
      </c>
    </row>
    <row r="111" spans="1:5" x14ac:dyDescent="0.3">
      <c r="A111" s="181">
        <v>235</v>
      </c>
      <c r="B111" s="40" t="s">
        <v>347</v>
      </c>
      <c r="C111" s="45" t="s">
        <v>346</v>
      </c>
      <c r="D111" s="43">
        <v>60508</v>
      </c>
      <c r="E111" s="30" t="s">
        <v>345</v>
      </c>
    </row>
    <row r="112" spans="1:5" x14ac:dyDescent="0.3">
      <c r="A112" s="181">
        <v>236</v>
      </c>
      <c r="B112" s="47" t="s">
        <v>242</v>
      </c>
      <c r="C112" s="45" t="s">
        <v>57</v>
      </c>
      <c r="D112" s="43">
        <v>60103</v>
      </c>
      <c r="E112" s="30" t="s">
        <v>130</v>
      </c>
    </row>
    <row r="113" spans="1:5" x14ac:dyDescent="0.3">
      <c r="A113" s="46">
        <v>237</v>
      </c>
      <c r="B113" s="44" t="s">
        <v>304</v>
      </c>
      <c r="C113" s="41" t="s">
        <v>57</v>
      </c>
      <c r="D113" s="43">
        <v>60101</v>
      </c>
      <c r="E113" s="30" t="s">
        <v>56</v>
      </c>
    </row>
    <row r="114" spans="1:5" x14ac:dyDescent="0.3">
      <c r="A114" s="181">
        <v>242</v>
      </c>
      <c r="B114" s="44" t="s">
        <v>1450</v>
      </c>
      <c r="C114" s="41" t="s">
        <v>57</v>
      </c>
      <c r="D114" s="43">
        <v>60101</v>
      </c>
      <c r="E114" s="30" t="s">
        <v>56</v>
      </c>
    </row>
    <row r="115" spans="1:5" x14ac:dyDescent="0.3">
      <c r="A115" s="181">
        <v>245</v>
      </c>
      <c r="B115" s="47" t="s">
        <v>245</v>
      </c>
      <c r="C115" s="45" t="s">
        <v>57</v>
      </c>
      <c r="D115" s="43">
        <v>60103</v>
      </c>
      <c r="E115" s="30" t="s">
        <v>130</v>
      </c>
    </row>
    <row r="116" spans="1:5" x14ac:dyDescent="0.3">
      <c r="A116" s="181">
        <v>253</v>
      </c>
      <c r="B116" s="44" t="s">
        <v>243</v>
      </c>
      <c r="C116" s="45" t="s">
        <v>57</v>
      </c>
      <c r="D116" s="43">
        <v>60103</v>
      </c>
      <c r="E116" s="30" t="s">
        <v>130</v>
      </c>
    </row>
    <row r="117" spans="1:5" x14ac:dyDescent="0.3">
      <c r="A117" s="181">
        <v>254</v>
      </c>
      <c r="B117" s="44" t="s">
        <v>365</v>
      </c>
      <c r="C117" s="41" t="s">
        <v>57</v>
      </c>
      <c r="D117" s="43">
        <v>60103</v>
      </c>
      <c r="E117" s="30" t="s">
        <v>130</v>
      </c>
    </row>
    <row r="118" spans="1:5" x14ac:dyDescent="0.3">
      <c r="A118" s="181">
        <v>258</v>
      </c>
      <c r="B118" s="40" t="s">
        <v>302</v>
      </c>
      <c r="C118" s="41" t="s">
        <v>57</v>
      </c>
      <c r="D118" s="43">
        <v>60101</v>
      </c>
      <c r="E118" s="30" t="s">
        <v>56</v>
      </c>
    </row>
    <row r="119" spans="1:5" x14ac:dyDescent="0.3">
      <c r="A119" s="181">
        <v>259</v>
      </c>
      <c r="B119" s="40" t="s">
        <v>115</v>
      </c>
      <c r="C119" s="45" t="s">
        <v>57</v>
      </c>
      <c r="D119" s="42">
        <v>60101</v>
      </c>
      <c r="E119" s="30" t="s">
        <v>56</v>
      </c>
    </row>
    <row r="120" spans="1:5" x14ac:dyDescent="0.3">
      <c r="A120" s="181">
        <v>260</v>
      </c>
      <c r="B120" s="40" t="s">
        <v>256</v>
      </c>
      <c r="C120" s="45" t="s">
        <v>57</v>
      </c>
      <c r="D120" s="43">
        <v>69901</v>
      </c>
      <c r="E120" s="30" t="s">
        <v>148</v>
      </c>
    </row>
    <row r="121" spans="1:5" x14ac:dyDescent="0.3">
      <c r="A121" s="181">
        <v>261</v>
      </c>
      <c r="B121" s="44" t="s">
        <v>147</v>
      </c>
      <c r="C121" s="41" t="s">
        <v>57</v>
      </c>
      <c r="D121" s="42">
        <v>60101</v>
      </c>
      <c r="E121" s="30" t="s">
        <v>56</v>
      </c>
    </row>
    <row r="122" spans="1:5" x14ac:dyDescent="0.3">
      <c r="A122" s="181">
        <v>263</v>
      </c>
      <c r="B122" s="47" t="s">
        <v>246</v>
      </c>
      <c r="C122" s="45" t="s">
        <v>57</v>
      </c>
      <c r="D122" s="43">
        <v>60103</v>
      </c>
      <c r="E122" s="30" t="s">
        <v>130</v>
      </c>
    </row>
    <row r="123" spans="1:5" x14ac:dyDescent="0.3">
      <c r="A123" s="46">
        <v>264</v>
      </c>
      <c r="B123" s="44" t="s">
        <v>1407</v>
      </c>
      <c r="C123" s="41" t="s">
        <v>57</v>
      </c>
      <c r="D123" s="43" t="s">
        <v>131</v>
      </c>
      <c r="E123" s="30" t="s">
        <v>130</v>
      </c>
    </row>
    <row r="124" spans="1:5" x14ac:dyDescent="0.3">
      <c r="A124" s="46">
        <v>269</v>
      </c>
      <c r="B124" s="40" t="s">
        <v>1408</v>
      </c>
      <c r="C124" s="41" t="s">
        <v>57</v>
      </c>
      <c r="D124" s="43">
        <v>69901</v>
      </c>
      <c r="E124" s="30" t="s">
        <v>148</v>
      </c>
    </row>
    <row r="125" spans="1:5" x14ac:dyDescent="0.3">
      <c r="A125" s="181">
        <v>276</v>
      </c>
      <c r="B125" s="40" t="s">
        <v>250</v>
      </c>
      <c r="C125" s="41" t="s">
        <v>57</v>
      </c>
      <c r="D125" s="43">
        <v>60103</v>
      </c>
      <c r="E125" s="30" t="s">
        <v>130</v>
      </c>
    </row>
    <row r="126" spans="1:5" x14ac:dyDescent="0.3">
      <c r="A126" s="181">
        <v>278</v>
      </c>
      <c r="B126" s="44" t="s">
        <v>311</v>
      </c>
      <c r="C126" s="41" t="s">
        <v>57</v>
      </c>
      <c r="D126" s="43">
        <v>60101</v>
      </c>
      <c r="E126" s="30" t="s">
        <v>56</v>
      </c>
    </row>
    <row r="127" spans="1:5" x14ac:dyDescent="0.3">
      <c r="A127" s="181">
        <v>282</v>
      </c>
      <c r="B127" s="40" t="s">
        <v>301</v>
      </c>
      <c r="C127" s="45" t="s">
        <v>57</v>
      </c>
      <c r="D127" s="43">
        <v>60103</v>
      </c>
      <c r="E127" s="30" t="s">
        <v>130</v>
      </c>
    </row>
    <row r="128" spans="1:5" x14ac:dyDescent="0.3">
      <c r="A128" s="181">
        <v>283</v>
      </c>
      <c r="B128" s="44" t="s">
        <v>329</v>
      </c>
      <c r="C128" s="45" t="s">
        <v>57</v>
      </c>
      <c r="D128" s="42">
        <v>69901</v>
      </c>
      <c r="E128" s="30" t="s">
        <v>148</v>
      </c>
    </row>
    <row r="129" spans="1:5" x14ac:dyDescent="0.3">
      <c r="A129" s="181">
        <v>297</v>
      </c>
      <c r="B129" s="44" t="s">
        <v>261</v>
      </c>
      <c r="C129" s="45" t="s">
        <v>57</v>
      </c>
      <c r="D129" s="42">
        <v>60101</v>
      </c>
      <c r="E129" s="30" t="s">
        <v>56</v>
      </c>
    </row>
    <row r="130" spans="1:5" x14ac:dyDescent="0.3">
      <c r="A130" s="181">
        <v>300</v>
      </c>
      <c r="B130" s="40" t="s">
        <v>177</v>
      </c>
      <c r="C130" s="45" t="s">
        <v>57</v>
      </c>
      <c r="D130" s="42">
        <v>60101</v>
      </c>
      <c r="E130" s="30" t="s">
        <v>56</v>
      </c>
    </row>
    <row r="131" spans="1:5" x14ac:dyDescent="0.3">
      <c r="A131" s="181">
        <v>301</v>
      </c>
      <c r="B131" s="40" t="s">
        <v>1409</v>
      </c>
      <c r="C131" s="45" t="s">
        <v>57</v>
      </c>
      <c r="D131" s="42">
        <v>60101</v>
      </c>
      <c r="E131" s="30" t="s">
        <v>56</v>
      </c>
    </row>
    <row r="132" spans="1:5" x14ac:dyDescent="0.3">
      <c r="A132" s="181">
        <v>303</v>
      </c>
      <c r="B132" s="44" t="s">
        <v>106</v>
      </c>
      <c r="C132" s="45" t="s">
        <v>57</v>
      </c>
      <c r="D132" s="42">
        <v>60101</v>
      </c>
      <c r="E132" s="30" t="s">
        <v>56</v>
      </c>
    </row>
    <row r="133" spans="1:5" x14ac:dyDescent="0.3">
      <c r="A133" s="181">
        <v>304</v>
      </c>
      <c r="B133" s="40" t="s">
        <v>105</v>
      </c>
      <c r="C133" s="45" t="s">
        <v>57</v>
      </c>
      <c r="D133" s="42">
        <v>60101</v>
      </c>
      <c r="E133" s="30" t="s">
        <v>56</v>
      </c>
    </row>
    <row r="134" spans="1:5" x14ac:dyDescent="0.3">
      <c r="A134" s="181">
        <v>305</v>
      </c>
      <c r="B134" s="40" t="s">
        <v>87</v>
      </c>
      <c r="C134" s="45" t="s">
        <v>57</v>
      </c>
      <c r="D134" s="42">
        <v>60101</v>
      </c>
      <c r="E134" s="30" t="s">
        <v>56</v>
      </c>
    </row>
    <row r="135" spans="1:5" x14ac:dyDescent="0.3">
      <c r="A135" s="181">
        <v>306</v>
      </c>
      <c r="B135" s="44" t="s">
        <v>1449</v>
      </c>
      <c r="C135" s="45" t="s">
        <v>57</v>
      </c>
      <c r="D135" s="42">
        <v>60103</v>
      </c>
      <c r="E135" s="30" t="s">
        <v>130</v>
      </c>
    </row>
    <row r="136" spans="1:5" x14ac:dyDescent="0.3">
      <c r="A136" s="181">
        <v>307</v>
      </c>
      <c r="B136" s="44" t="s">
        <v>101</v>
      </c>
      <c r="C136" s="45" t="s">
        <v>57</v>
      </c>
      <c r="D136" s="42">
        <v>60101</v>
      </c>
      <c r="E136" s="30" t="s">
        <v>56</v>
      </c>
    </row>
    <row r="137" spans="1:5" x14ac:dyDescent="0.3">
      <c r="A137" s="181">
        <v>308</v>
      </c>
      <c r="B137" s="48" t="s">
        <v>95</v>
      </c>
      <c r="C137" s="45" t="s">
        <v>57</v>
      </c>
      <c r="D137" s="42">
        <v>60101</v>
      </c>
      <c r="E137" s="30" t="s">
        <v>56</v>
      </c>
    </row>
    <row r="138" spans="1:5" x14ac:dyDescent="0.3">
      <c r="A138" s="49">
        <v>309</v>
      </c>
      <c r="B138" s="47" t="s">
        <v>372</v>
      </c>
      <c r="C138" s="45" t="s">
        <v>57</v>
      </c>
      <c r="D138" s="42">
        <v>60103</v>
      </c>
      <c r="E138" s="30" t="s">
        <v>130</v>
      </c>
    </row>
    <row r="139" spans="1:5" x14ac:dyDescent="0.3">
      <c r="A139" s="49">
        <v>310</v>
      </c>
      <c r="B139" s="47" t="s">
        <v>371</v>
      </c>
      <c r="C139" s="45" t="s">
        <v>57</v>
      </c>
      <c r="D139" s="42">
        <v>60103</v>
      </c>
      <c r="E139" s="30" t="s">
        <v>130</v>
      </c>
    </row>
    <row r="140" spans="1:5" x14ac:dyDescent="0.3">
      <c r="A140" s="46">
        <v>311</v>
      </c>
      <c r="B140" s="40" t="s">
        <v>118</v>
      </c>
      <c r="C140" s="45" t="s">
        <v>57</v>
      </c>
      <c r="D140" s="42">
        <v>60101</v>
      </c>
      <c r="E140" s="30" t="s">
        <v>56</v>
      </c>
    </row>
    <row r="141" spans="1:5" x14ac:dyDescent="0.3">
      <c r="A141" s="49">
        <v>313</v>
      </c>
      <c r="B141" s="47" t="s">
        <v>110</v>
      </c>
      <c r="C141" s="45" t="s">
        <v>57</v>
      </c>
      <c r="D141" s="42">
        <v>60101</v>
      </c>
      <c r="E141" s="30" t="s">
        <v>56</v>
      </c>
    </row>
    <row r="142" spans="1:5" x14ac:dyDescent="0.3">
      <c r="A142" s="49">
        <v>314</v>
      </c>
      <c r="B142" s="47" t="s">
        <v>67</v>
      </c>
      <c r="C142" s="45" t="s">
        <v>57</v>
      </c>
      <c r="D142" s="42">
        <v>60101</v>
      </c>
      <c r="E142" s="30" t="s">
        <v>56</v>
      </c>
    </row>
    <row r="143" spans="1:5" x14ac:dyDescent="0.3">
      <c r="A143" s="182">
        <v>315</v>
      </c>
      <c r="B143" s="47" t="s">
        <v>102</v>
      </c>
      <c r="C143" s="45" t="s">
        <v>57</v>
      </c>
      <c r="D143" s="42">
        <v>60101</v>
      </c>
      <c r="E143" s="30" t="s">
        <v>56</v>
      </c>
    </row>
    <row r="144" spans="1:5" x14ac:dyDescent="0.3">
      <c r="A144" s="181">
        <v>316</v>
      </c>
      <c r="B144" s="40" t="s">
        <v>117</v>
      </c>
      <c r="C144" s="45" t="s">
        <v>57</v>
      </c>
      <c r="D144" s="42">
        <v>60101</v>
      </c>
      <c r="E144" s="30" t="s">
        <v>56</v>
      </c>
    </row>
    <row r="145" spans="1:5" x14ac:dyDescent="0.3">
      <c r="A145" s="181">
        <v>317</v>
      </c>
      <c r="B145" s="40" t="s">
        <v>72</v>
      </c>
      <c r="C145" s="45" t="s">
        <v>57</v>
      </c>
      <c r="D145" s="42">
        <v>60101</v>
      </c>
      <c r="E145" s="30" t="s">
        <v>56</v>
      </c>
    </row>
    <row r="146" spans="1:5" x14ac:dyDescent="0.3">
      <c r="A146" s="181">
        <v>318</v>
      </c>
      <c r="B146" s="44" t="s">
        <v>71</v>
      </c>
      <c r="C146" s="45" t="s">
        <v>57</v>
      </c>
      <c r="D146" s="42">
        <v>60101</v>
      </c>
      <c r="E146" s="30" t="s">
        <v>56</v>
      </c>
    </row>
    <row r="147" spans="1:5" x14ac:dyDescent="0.3">
      <c r="A147" s="181">
        <v>319</v>
      </c>
      <c r="B147" s="40" t="s">
        <v>237</v>
      </c>
      <c r="C147" s="45" t="s">
        <v>57</v>
      </c>
      <c r="D147" s="42">
        <v>60101</v>
      </c>
      <c r="E147" s="30" t="s">
        <v>56</v>
      </c>
    </row>
    <row r="148" spans="1:5" x14ac:dyDescent="0.3">
      <c r="A148" s="181">
        <v>322</v>
      </c>
      <c r="B148" s="44" t="s">
        <v>222</v>
      </c>
      <c r="C148" s="45" t="s">
        <v>57</v>
      </c>
      <c r="D148" s="42">
        <v>60101</v>
      </c>
      <c r="E148" s="30" t="s">
        <v>56</v>
      </c>
    </row>
    <row r="149" spans="1:5" x14ac:dyDescent="0.3">
      <c r="A149" s="46">
        <v>323</v>
      </c>
      <c r="B149" s="44" t="s">
        <v>68</v>
      </c>
      <c r="C149" s="45" t="s">
        <v>57</v>
      </c>
      <c r="D149" s="42">
        <v>60101</v>
      </c>
      <c r="E149" s="30" t="s">
        <v>56</v>
      </c>
    </row>
    <row r="150" spans="1:5" x14ac:dyDescent="0.3">
      <c r="A150" s="181">
        <v>325</v>
      </c>
      <c r="B150" s="40" t="s">
        <v>211</v>
      </c>
      <c r="C150" s="45" t="s">
        <v>57</v>
      </c>
      <c r="D150" s="42">
        <v>60101</v>
      </c>
      <c r="E150" s="30" t="s">
        <v>56</v>
      </c>
    </row>
    <row r="151" spans="1:5" x14ac:dyDescent="0.3">
      <c r="A151" s="181">
        <v>326</v>
      </c>
      <c r="B151" s="40" t="s">
        <v>74</v>
      </c>
      <c r="C151" s="45" t="s">
        <v>57</v>
      </c>
      <c r="D151" s="42">
        <v>60101</v>
      </c>
      <c r="E151" s="30" t="s">
        <v>56</v>
      </c>
    </row>
    <row r="152" spans="1:5" x14ac:dyDescent="0.3">
      <c r="A152" s="181">
        <v>327</v>
      </c>
      <c r="B152" s="40" t="s">
        <v>73</v>
      </c>
      <c r="C152" s="45" t="s">
        <v>57</v>
      </c>
      <c r="D152" s="42">
        <v>60101</v>
      </c>
      <c r="E152" s="30" t="s">
        <v>56</v>
      </c>
    </row>
    <row r="153" spans="1:5" x14ac:dyDescent="0.3">
      <c r="A153" s="181">
        <v>328</v>
      </c>
      <c r="B153" s="44" t="s">
        <v>94</v>
      </c>
      <c r="C153" s="45" t="s">
        <v>57</v>
      </c>
      <c r="D153" s="42">
        <v>60101</v>
      </c>
      <c r="E153" s="30" t="s">
        <v>56</v>
      </c>
    </row>
    <row r="154" spans="1:5" x14ac:dyDescent="0.3">
      <c r="A154" s="181">
        <v>329</v>
      </c>
      <c r="B154" s="40" t="s">
        <v>107</v>
      </c>
      <c r="C154" s="45" t="s">
        <v>57</v>
      </c>
      <c r="D154" s="42">
        <v>60101</v>
      </c>
      <c r="E154" s="30" t="s">
        <v>56</v>
      </c>
    </row>
    <row r="155" spans="1:5" x14ac:dyDescent="0.3">
      <c r="A155" s="181">
        <v>332</v>
      </c>
      <c r="B155" s="44" t="s">
        <v>200</v>
      </c>
      <c r="C155" s="45" t="s">
        <v>57</v>
      </c>
      <c r="D155" s="42">
        <v>60101</v>
      </c>
      <c r="E155" s="30" t="s">
        <v>56</v>
      </c>
    </row>
    <row r="156" spans="1:5" x14ac:dyDescent="0.3">
      <c r="A156" s="181">
        <v>333</v>
      </c>
      <c r="B156" s="40" t="s">
        <v>75</v>
      </c>
      <c r="C156" s="45" t="s">
        <v>57</v>
      </c>
      <c r="D156" s="42">
        <v>60101</v>
      </c>
      <c r="E156" s="30" t="s">
        <v>56</v>
      </c>
    </row>
    <row r="157" spans="1:5" x14ac:dyDescent="0.3">
      <c r="A157" s="181">
        <v>334</v>
      </c>
      <c r="B157" s="44" t="s">
        <v>1410</v>
      </c>
      <c r="C157" s="45" t="s">
        <v>57</v>
      </c>
      <c r="D157" s="42">
        <v>60101</v>
      </c>
      <c r="E157" s="30" t="s">
        <v>56</v>
      </c>
    </row>
    <row r="158" spans="1:5" x14ac:dyDescent="0.3">
      <c r="A158" s="181">
        <v>336</v>
      </c>
      <c r="B158" s="44" t="s">
        <v>190</v>
      </c>
      <c r="C158" s="45" t="s">
        <v>57</v>
      </c>
      <c r="D158" s="42">
        <v>60101</v>
      </c>
      <c r="E158" s="30" t="s">
        <v>56</v>
      </c>
    </row>
    <row r="159" spans="1:5" x14ac:dyDescent="0.3">
      <c r="A159" s="181">
        <v>337</v>
      </c>
      <c r="B159" s="44" t="s">
        <v>84</v>
      </c>
      <c r="C159" s="45" t="s">
        <v>57</v>
      </c>
      <c r="D159" s="42">
        <v>60101</v>
      </c>
      <c r="E159" s="30" t="s">
        <v>56</v>
      </c>
    </row>
    <row r="160" spans="1:5" x14ac:dyDescent="0.3">
      <c r="A160" s="181">
        <v>338</v>
      </c>
      <c r="B160" s="40" t="s">
        <v>83</v>
      </c>
      <c r="C160" s="45" t="s">
        <v>57</v>
      </c>
      <c r="D160" s="42">
        <v>60101</v>
      </c>
      <c r="E160" s="30" t="s">
        <v>56</v>
      </c>
    </row>
    <row r="161" spans="1:5" x14ac:dyDescent="0.3">
      <c r="A161" s="181">
        <v>340</v>
      </c>
      <c r="B161" s="44" t="s">
        <v>82</v>
      </c>
      <c r="C161" s="45" t="s">
        <v>57</v>
      </c>
      <c r="D161" s="42">
        <v>60101</v>
      </c>
      <c r="E161" s="30" t="s">
        <v>56</v>
      </c>
    </row>
    <row r="162" spans="1:5" x14ac:dyDescent="0.3">
      <c r="A162" s="181">
        <v>341</v>
      </c>
      <c r="B162" s="44" t="s">
        <v>81</v>
      </c>
      <c r="C162" s="41" t="s">
        <v>57</v>
      </c>
      <c r="D162" s="42">
        <v>60101</v>
      </c>
      <c r="E162" s="30" t="s">
        <v>56</v>
      </c>
    </row>
    <row r="163" spans="1:5" x14ac:dyDescent="0.3">
      <c r="A163" s="181">
        <v>342</v>
      </c>
      <c r="B163" s="44" t="s">
        <v>80</v>
      </c>
      <c r="C163" s="41" t="s">
        <v>57</v>
      </c>
      <c r="D163" s="42">
        <v>60101</v>
      </c>
      <c r="E163" s="30" t="s">
        <v>56</v>
      </c>
    </row>
    <row r="164" spans="1:5" x14ac:dyDescent="0.3">
      <c r="A164" s="181">
        <v>343</v>
      </c>
      <c r="B164" s="44" t="s">
        <v>167</v>
      </c>
      <c r="C164" s="41" t="s">
        <v>57</v>
      </c>
      <c r="D164" s="43">
        <v>60101</v>
      </c>
      <c r="E164" s="30" t="s">
        <v>56</v>
      </c>
    </row>
    <row r="165" spans="1:5" x14ac:dyDescent="0.3">
      <c r="A165" s="181">
        <v>345</v>
      </c>
      <c r="B165" s="44" t="s">
        <v>76</v>
      </c>
      <c r="C165" s="45" t="s">
        <v>57</v>
      </c>
      <c r="D165" s="43">
        <v>60101</v>
      </c>
      <c r="E165" s="30" t="s">
        <v>56</v>
      </c>
    </row>
    <row r="166" spans="1:5" x14ac:dyDescent="0.3">
      <c r="A166" s="46">
        <v>346</v>
      </c>
      <c r="B166" s="44" t="s">
        <v>1439</v>
      </c>
      <c r="C166" s="45" t="s">
        <v>57</v>
      </c>
      <c r="D166" s="42">
        <v>60101</v>
      </c>
      <c r="E166" s="30" t="s">
        <v>56</v>
      </c>
    </row>
    <row r="167" spans="1:5" x14ac:dyDescent="0.3">
      <c r="A167" s="181">
        <v>347</v>
      </c>
      <c r="B167" s="44" t="s">
        <v>1426</v>
      </c>
      <c r="C167" s="41" t="s">
        <v>57</v>
      </c>
      <c r="D167" s="43">
        <v>60101</v>
      </c>
      <c r="E167" s="30" t="s">
        <v>56</v>
      </c>
    </row>
    <row r="168" spans="1:5" x14ac:dyDescent="0.3">
      <c r="A168" s="181">
        <v>348</v>
      </c>
      <c r="B168" s="44" t="s">
        <v>363</v>
      </c>
      <c r="C168" s="41" t="s">
        <v>57</v>
      </c>
      <c r="D168" s="43">
        <v>60103</v>
      </c>
      <c r="E168" s="30" t="s">
        <v>130</v>
      </c>
    </row>
    <row r="169" spans="1:5" x14ac:dyDescent="0.3">
      <c r="A169" s="181">
        <v>349</v>
      </c>
      <c r="B169" s="44" t="s">
        <v>108</v>
      </c>
      <c r="C169" s="45" t="s">
        <v>57</v>
      </c>
      <c r="D169" s="43">
        <v>60101</v>
      </c>
      <c r="E169" s="30" t="s">
        <v>56</v>
      </c>
    </row>
    <row r="170" spans="1:5" x14ac:dyDescent="0.3">
      <c r="A170" s="181">
        <v>350</v>
      </c>
      <c r="B170" s="40" t="s">
        <v>1411</v>
      </c>
      <c r="C170" s="45" t="s">
        <v>57</v>
      </c>
      <c r="D170" s="42">
        <v>60101</v>
      </c>
      <c r="E170" s="30" t="s">
        <v>56</v>
      </c>
    </row>
    <row r="171" spans="1:5" x14ac:dyDescent="0.3">
      <c r="A171" s="181">
        <v>351</v>
      </c>
      <c r="B171" s="44" t="s">
        <v>362</v>
      </c>
      <c r="C171" s="45" t="s">
        <v>57</v>
      </c>
      <c r="D171" s="42">
        <v>60103</v>
      </c>
      <c r="E171" s="30" t="s">
        <v>130</v>
      </c>
    </row>
    <row r="172" spans="1:5" x14ac:dyDescent="0.3">
      <c r="A172" s="181">
        <v>352</v>
      </c>
      <c r="B172" s="40" t="s">
        <v>361</v>
      </c>
      <c r="C172" s="45" t="s">
        <v>57</v>
      </c>
      <c r="D172" s="42">
        <v>60103</v>
      </c>
      <c r="E172" s="30" t="s">
        <v>130</v>
      </c>
    </row>
    <row r="173" spans="1:5" x14ac:dyDescent="0.3">
      <c r="A173" s="181">
        <v>353</v>
      </c>
      <c r="B173" s="40" t="s">
        <v>1412</v>
      </c>
      <c r="C173" s="45" t="s">
        <v>57</v>
      </c>
      <c r="D173" s="42">
        <v>60101</v>
      </c>
      <c r="E173" s="30" t="s">
        <v>56</v>
      </c>
    </row>
    <row r="174" spans="1:5" x14ac:dyDescent="0.3">
      <c r="A174" s="46">
        <v>354</v>
      </c>
      <c r="B174" s="44" t="s">
        <v>129</v>
      </c>
      <c r="C174" s="45" t="s">
        <v>57</v>
      </c>
      <c r="D174" s="42">
        <v>60101</v>
      </c>
      <c r="E174" s="30" t="s">
        <v>56</v>
      </c>
    </row>
    <row r="175" spans="1:5" x14ac:dyDescent="0.3">
      <c r="A175" s="181">
        <v>356</v>
      </c>
      <c r="B175" s="44" t="s">
        <v>360</v>
      </c>
      <c r="C175" s="45" t="s">
        <v>57</v>
      </c>
      <c r="D175" s="42">
        <v>60103</v>
      </c>
      <c r="E175" s="30" t="s">
        <v>130</v>
      </c>
    </row>
    <row r="176" spans="1:5" x14ac:dyDescent="0.3">
      <c r="A176" s="181">
        <v>357</v>
      </c>
      <c r="B176" s="44" t="s">
        <v>359</v>
      </c>
      <c r="C176" s="45" t="s">
        <v>57</v>
      </c>
      <c r="D176" s="42">
        <v>60103</v>
      </c>
      <c r="E176" s="30" t="s">
        <v>130</v>
      </c>
    </row>
    <row r="177" spans="1:5" x14ac:dyDescent="0.3">
      <c r="A177" s="181">
        <v>359</v>
      </c>
      <c r="B177" s="44" t="s">
        <v>358</v>
      </c>
      <c r="C177" s="45" t="s">
        <v>57</v>
      </c>
      <c r="D177" s="42">
        <v>60103</v>
      </c>
      <c r="E177" s="30" t="s">
        <v>130</v>
      </c>
    </row>
    <row r="178" spans="1:5" x14ac:dyDescent="0.3">
      <c r="A178" s="181">
        <v>360</v>
      </c>
      <c r="B178" s="44" t="s">
        <v>369</v>
      </c>
      <c r="C178" s="45" t="s">
        <v>57</v>
      </c>
      <c r="D178" s="42">
        <v>60103</v>
      </c>
      <c r="E178" s="30" t="s">
        <v>130</v>
      </c>
    </row>
    <row r="179" spans="1:5" x14ac:dyDescent="0.3">
      <c r="A179" s="181">
        <v>361</v>
      </c>
      <c r="B179" s="44" t="s">
        <v>93</v>
      </c>
      <c r="C179" s="45" t="s">
        <v>57</v>
      </c>
      <c r="D179" s="42">
        <v>60101</v>
      </c>
      <c r="E179" s="30" t="s">
        <v>56</v>
      </c>
    </row>
    <row r="180" spans="1:5" x14ac:dyDescent="0.3">
      <c r="A180" s="181">
        <v>362</v>
      </c>
      <c r="B180" s="44" t="s">
        <v>98</v>
      </c>
      <c r="C180" s="45" t="s">
        <v>57</v>
      </c>
      <c r="D180" s="42">
        <v>60101</v>
      </c>
      <c r="E180" s="30" t="s">
        <v>56</v>
      </c>
    </row>
    <row r="181" spans="1:5" x14ac:dyDescent="0.3">
      <c r="A181" s="181">
        <v>363</v>
      </c>
      <c r="B181" s="40" t="s">
        <v>100</v>
      </c>
      <c r="C181" s="45" t="s">
        <v>57</v>
      </c>
      <c r="D181" s="42">
        <v>60101</v>
      </c>
      <c r="E181" s="30" t="s">
        <v>56</v>
      </c>
    </row>
    <row r="182" spans="1:5" x14ac:dyDescent="0.3">
      <c r="A182" s="181">
        <v>364</v>
      </c>
      <c r="B182" s="40" t="s">
        <v>99</v>
      </c>
      <c r="C182" s="41" t="s">
        <v>57</v>
      </c>
      <c r="D182" s="42">
        <v>60101</v>
      </c>
      <c r="E182" s="30" t="s">
        <v>56</v>
      </c>
    </row>
    <row r="183" spans="1:5" x14ac:dyDescent="0.3">
      <c r="A183" s="46">
        <v>365</v>
      </c>
      <c r="B183" s="40" t="s">
        <v>1440</v>
      </c>
      <c r="C183" s="45" t="s">
        <v>57</v>
      </c>
      <c r="D183" s="42">
        <v>60101</v>
      </c>
      <c r="E183" s="30" t="s">
        <v>56</v>
      </c>
    </row>
    <row r="184" spans="1:5" x14ac:dyDescent="0.3">
      <c r="A184" s="46">
        <v>366</v>
      </c>
      <c r="B184" s="40" t="s">
        <v>1441</v>
      </c>
      <c r="C184" s="45" t="s">
        <v>57</v>
      </c>
      <c r="D184" s="42">
        <v>60101</v>
      </c>
      <c r="E184" s="30" t="s">
        <v>56</v>
      </c>
    </row>
    <row r="185" spans="1:5" x14ac:dyDescent="0.3">
      <c r="A185" s="181">
        <v>367</v>
      </c>
      <c r="B185" s="40" t="s">
        <v>79</v>
      </c>
      <c r="C185" s="45" t="s">
        <v>57</v>
      </c>
      <c r="D185" s="42">
        <v>60101</v>
      </c>
      <c r="E185" s="30" t="s">
        <v>56</v>
      </c>
    </row>
    <row r="186" spans="1:5" x14ac:dyDescent="0.3">
      <c r="A186" s="46">
        <v>369</v>
      </c>
      <c r="B186" s="40" t="s">
        <v>60</v>
      </c>
      <c r="C186" s="45" t="s">
        <v>57</v>
      </c>
      <c r="D186" s="42">
        <v>60101</v>
      </c>
      <c r="E186" s="30" t="s">
        <v>56</v>
      </c>
    </row>
    <row r="187" spans="1:5" x14ac:dyDescent="0.3">
      <c r="A187" s="181">
        <v>370</v>
      </c>
      <c r="B187" s="40" t="s">
        <v>78</v>
      </c>
      <c r="C187" s="45" t="s">
        <v>57</v>
      </c>
      <c r="D187" s="42">
        <v>60101</v>
      </c>
      <c r="E187" s="30" t="s">
        <v>56</v>
      </c>
    </row>
    <row r="188" spans="1:5" x14ac:dyDescent="0.3">
      <c r="A188" s="181">
        <v>371</v>
      </c>
      <c r="B188" s="44" t="s">
        <v>77</v>
      </c>
      <c r="C188" s="45" t="s">
        <v>57</v>
      </c>
      <c r="D188" s="42">
        <v>60101</v>
      </c>
      <c r="E188" s="30" t="s">
        <v>56</v>
      </c>
    </row>
    <row r="189" spans="1:5" x14ac:dyDescent="0.3">
      <c r="A189" s="181">
        <v>372</v>
      </c>
      <c r="B189" s="44" t="s">
        <v>1413</v>
      </c>
      <c r="C189" s="45" t="s">
        <v>57</v>
      </c>
      <c r="D189" s="42">
        <v>60101</v>
      </c>
      <c r="E189" s="30" t="s">
        <v>56</v>
      </c>
    </row>
    <row r="190" spans="1:5" x14ac:dyDescent="0.3">
      <c r="A190" s="181">
        <v>374</v>
      </c>
      <c r="B190" s="40" t="s">
        <v>70</v>
      </c>
      <c r="C190" s="45" t="s">
        <v>57</v>
      </c>
      <c r="D190" s="42">
        <v>60101</v>
      </c>
      <c r="E190" s="30" t="s">
        <v>56</v>
      </c>
    </row>
    <row r="191" spans="1:5" x14ac:dyDescent="0.3">
      <c r="A191" s="181">
        <v>375</v>
      </c>
      <c r="B191" s="40" t="s">
        <v>92</v>
      </c>
      <c r="C191" s="45" t="s">
        <v>57</v>
      </c>
      <c r="D191" s="42">
        <v>60101</v>
      </c>
      <c r="E191" s="30" t="s">
        <v>56</v>
      </c>
    </row>
    <row r="192" spans="1:5" x14ac:dyDescent="0.3">
      <c r="A192" s="181">
        <v>377</v>
      </c>
      <c r="B192" s="40" t="s">
        <v>86</v>
      </c>
      <c r="C192" s="45" t="s">
        <v>57</v>
      </c>
      <c r="D192" s="42">
        <v>60101</v>
      </c>
      <c r="E192" s="30" t="s">
        <v>56</v>
      </c>
    </row>
    <row r="193" spans="1:5" x14ac:dyDescent="0.3">
      <c r="A193" s="181">
        <v>379</v>
      </c>
      <c r="B193" s="40" t="s">
        <v>69</v>
      </c>
      <c r="C193" s="45" t="s">
        <v>57</v>
      </c>
      <c r="D193" s="42">
        <v>60101</v>
      </c>
      <c r="E193" s="30" t="s">
        <v>56</v>
      </c>
    </row>
    <row r="194" spans="1:5" x14ac:dyDescent="0.3">
      <c r="A194" s="46">
        <v>380</v>
      </c>
      <c r="B194" s="40" t="s">
        <v>1414</v>
      </c>
      <c r="C194" s="41" t="s">
        <v>57</v>
      </c>
      <c r="D194" s="42">
        <v>60101</v>
      </c>
      <c r="E194" s="30" t="s">
        <v>56</v>
      </c>
    </row>
    <row r="195" spans="1:5" x14ac:dyDescent="0.3">
      <c r="A195" s="46">
        <v>381</v>
      </c>
      <c r="B195" s="40" t="s">
        <v>96</v>
      </c>
      <c r="C195" s="41" t="s">
        <v>57</v>
      </c>
      <c r="D195" s="42">
        <v>60101</v>
      </c>
      <c r="E195" s="30" t="s">
        <v>56</v>
      </c>
    </row>
    <row r="196" spans="1:5" x14ac:dyDescent="0.3">
      <c r="A196" s="181">
        <v>382</v>
      </c>
      <c r="B196" s="40" t="s">
        <v>109</v>
      </c>
      <c r="C196" s="41" t="s">
        <v>57</v>
      </c>
      <c r="D196" s="42">
        <v>60101</v>
      </c>
      <c r="E196" s="30" t="s">
        <v>56</v>
      </c>
    </row>
    <row r="197" spans="1:5" x14ac:dyDescent="0.3">
      <c r="A197" s="181">
        <v>383</v>
      </c>
      <c r="B197" s="40" t="s">
        <v>97</v>
      </c>
      <c r="C197" s="45" t="s">
        <v>57</v>
      </c>
      <c r="D197" s="42">
        <v>60101</v>
      </c>
      <c r="E197" s="30" t="s">
        <v>56</v>
      </c>
    </row>
    <row r="198" spans="1:5" x14ac:dyDescent="0.3">
      <c r="A198" s="181">
        <v>384</v>
      </c>
      <c r="B198" s="40" t="s">
        <v>90</v>
      </c>
      <c r="C198" s="45" t="s">
        <v>57</v>
      </c>
      <c r="D198" s="42">
        <v>60101</v>
      </c>
      <c r="E198" s="30" t="s">
        <v>56</v>
      </c>
    </row>
    <row r="199" spans="1:5" x14ac:dyDescent="0.3">
      <c r="A199" s="181">
        <v>385</v>
      </c>
      <c r="B199" s="40" t="s">
        <v>88</v>
      </c>
      <c r="C199" s="45" t="s">
        <v>57</v>
      </c>
      <c r="D199" s="42">
        <v>60101</v>
      </c>
      <c r="E199" s="30" t="s">
        <v>56</v>
      </c>
    </row>
    <row r="200" spans="1:5" x14ac:dyDescent="0.3">
      <c r="A200" s="181">
        <v>387</v>
      </c>
      <c r="B200" s="40" t="s">
        <v>1415</v>
      </c>
      <c r="C200" s="45" t="s">
        <v>57</v>
      </c>
      <c r="D200" s="42">
        <v>60101</v>
      </c>
      <c r="E200" s="30" t="s">
        <v>56</v>
      </c>
    </row>
    <row r="201" spans="1:5" x14ac:dyDescent="0.3">
      <c r="A201" s="181">
        <v>388</v>
      </c>
      <c r="B201" s="44" t="s">
        <v>85</v>
      </c>
      <c r="C201" s="41" t="s">
        <v>57</v>
      </c>
      <c r="D201" s="43">
        <v>60101</v>
      </c>
      <c r="E201" s="30" t="s">
        <v>56</v>
      </c>
    </row>
    <row r="202" spans="1:5" x14ac:dyDescent="0.3">
      <c r="A202" s="46">
        <v>389</v>
      </c>
      <c r="B202" s="40" t="s">
        <v>1416</v>
      </c>
      <c r="C202" s="45" t="s">
        <v>57</v>
      </c>
      <c r="D202" s="43">
        <v>60101</v>
      </c>
      <c r="E202" s="30" t="s">
        <v>56</v>
      </c>
    </row>
    <row r="203" spans="1:5" x14ac:dyDescent="0.3">
      <c r="A203" s="181">
        <v>391</v>
      </c>
      <c r="B203" s="40" t="s">
        <v>104</v>
      </c>
      <c r="C203" s="45" t="s">
        <v>57</v>
      </c>
      <c r="D203" s="42">
        <v>60101</v>
      </c>
      <c r="E203" s="30" t="s">
        <v>56</v>
      </c>
    </row>
    <row r="204" spans="1:5" x14ac:dyDescent="0.3">
      <c r="A204" s="181">
        <v>397</v>
      </c>
      <c r="B204" s="40" t="s">
        <v>91</v>
      </c>
      <c r="C204" s="45" t="s">
        <v>57</v>
      </c>
      <c r="D204" s="42">
        <v>60101</v>
      </c>
      <c r="E204" s="30" t="s">
        <v>56</v>
      </c>
    </row>
    <row r="205" spans="1:5" x14ac:dyDescent="0.3">
      <c r="A205" s="181">
        <v>400</v>
      </c>
      <c r="B205" s="44" t="s">
        <v>103</v>
      </c>
      <c r="C205" s="45" t="s">
        <v>57</v>
      </c>
      <c r="D205" s="42">
        <v>60101</v>
      </c>
      <c r="E205" s="30" t="s">
        <v>56</v>
      </c>
    </row>
    <row r="206" spans="1:5" x14ac:dyDescent="0.3">
      <c r="A206" s="46">
        <v>405</v>
      </c>
      <c r="B206" s="40" t="s">
        <v>61</v>
      </c>
      <c r="C206" s="45" t="s">
        <v>57</v>
      </c>
      <c r="D206" s="42">
        <v>60101</v>
      </c>
      <c r="E206" s="30" t="s">
        <v>56</v>
      </c>
    </row>
    <row r="207" spans="1:5" x14ac:dyDescent="0.3">
      <c r="A207" s="181">
        <v>406</v>
      </c>
      <c r="B207" s="40" t="s">
        <v>89</v>
      </c>
      <c r="C207" s="45" t="s">
        <v>57</v>
      </c>
      <c r="D207" s="42">
        <v>60101</v>
      </c>
      <c r="E207" s="30" t="s">
        <v>56</v>
      </c>
    </row>
    <row r="208" spans="1:5" x14ac:dyDescent="0.3">
      <c r="A208" s="46">
        <v>407</v>
      </c>
      <c r="B208" s="40" t="s">
        <v>66</v>
      </c>
      <c r="C208" s="45" t="s">
        <v>57</v>
      </c>
      <c r="D208" s="42">
        <v>60101</v>
      </c>
      <c r="E208" s="30" t="s">
        <v>56</v>
      </c>
    </row>
    <row r="209" spans="1:5" x14ac:dyDescent="0.3">
      <c r="A209" s="46">
        <v>408</v>
      </c>
      <c r="B209" s="40" t="s">
        <v>65</v>
      </c>
      <c r="C209" s="45" t="s">
        <v>57</v>
      </c>
      <c r="D209" s="42">
        <v>60101</v>
      </c>
      <c r="E209" s="30" t="s">
        <v>56</v>
      </c>
    </row>
    <row r="210" spans="1:5" x14ac:dyDescent="0.3">
      <c r="A210" s="46">
        <v>409</v>
      </c>
      <c r="B210" s="44" t="s">
        <v>64</v>
      </c>
      <c r="C210" s="45" t="s">
        <v>57</v>
      </c>
      <c r="D210" s="43">
        <v>60101</v>
      </c>
      <c r="E210" s="30" t="s">
        <v>56</v>
      </c>
    </row>
    <row r="211" spans="1:5" x14ac:dyDescent="0.3">
      <c r="A211" s="46">
        <v>410</v>
      </c>
      <c r="B211" s="48" t="s">
        <v>63</v>
      </c>
      <c r="C211" s="41" t="s">
        <v>57</v>
      </c>
      <c r="D211" s="42">
        <v>60101</v>
      </c>
      <c r="E211" s="30" t="s">
        <v>56</v>
      </c>
    </row>
    <row r="212" spans="1:5" x14ac:dyDescent="0.3">
      <c r="A212" s="46">
        <v>411</v>
      </c>
      <c r="B212" s="40" t="s">
        <v>62</v>
      </c>
      <c r="C212" s="45" t="s">
        <v>57</v>
      </c>
      <c r="D212" s="42">
        <v>60101</v>
      </c>
      <c r="E212" s="30" t="s">
        <v>56</v>
      </c>
    </row>
    <row r="213" spans="1:5" x14ac:dyDescent="0.3">
      <c r="A213" s="46">
        <v>502</v>
      </c>
      <c r="B213" s="44" t="s">
        <v>153</v>
      </c>
      <c r="C213" s="45" t="s">
        <v>57</v>
      </c>
      <c r="D213" s="42">
        <v>60103</v>
      </c>
      <c r="E213" s="30" t="s">
        <v>130</v>
      </c>
    </row>
    <row r="214" spans="1:5" x14ac:dyDescent="0.3">
      <c r="A214" s="46">
        <v>503</v>
      </c>
      <c r="B214" s="40" t="s">
        <v>377</v>
      </c>
      <c r="C214" s="45" t="s">
        <v>57</v>
      </c>
      <c r="D214" s="42" t="s">
        <v>374</v>
      </c>
      <c r="E214" s="30" t="s">
        <v>130</v>
      </c>
    </row>
    <row r="215" spans="1:5" x14ac:dyDescent="0.3">
      <c r="A215" s="46">
        <v>506</v>
      </c>
      <c r="B215" s="40" t="s">
        <v>254</v>
      </c>
      <c r="C215" s="45" t="s">
        <v>57</v>
      </c>
      <c r="D215" s="42">
        <v>69901</v>
      </c>
      <c r="E215" s="30" t="s">
        <v>130</v>
      </c>
    </row>
    <row r="216" spans="1:5" x14ac:dyDescent="0.3">
      <c r="A216" s="46">
        <v>514</v>
      </c>
      <c r="B216" s="40" t="s">
        <v>152</v>
      </c>
      <c r="C216" s="45" t="s">
        <v>57</v>
      </c>
      <c r="D216" s="42">
        <v>60103</v>
      </c>
      <c r="E216" s="30" t="s">
        <v>130</v>
      </c>
    </row>
    <row r="217" spans="1:5" x14ac:dyDescent="0.3">
      <c r="A217" s="181">
        <v>515</v>
      </c>
      <c r="B217" s="40" t="s">
        <v>156</v>
      </c>
      <c r="C217" s="45" t="s">
        <v>57</v>
      </c>
      <c r="D217" s="42">
        <v>60103</v>
      </c>
      <c r="E217" s="30" t="s">
        <v>373</v>
      </c>
    </row>
    <row r="218" spans="1:5" x14ac:dyDescent="0.3">
      <c r="A218" s="46">
        <v>516</v>
      </c>
      <c r="B218" s="40" t="s">
        <v>150</v>
      </c>
      <c r="C218" s="45" t="s">
        <v>57</v>
      </c>
      <c r="D218" s="42">
        <v>60103</v>
      </c>
      <c r="E218" s="30" t="s">
        <v>148</v>
      </c>
    </row>
    <row r="219" spans="1:5" x14ac:dyDescent="0.3">
      <c r="A219" s="46">
        <v>518</v>
      </c>
      <c r="B219" s="40" t="s">
        <v>392</v>
      </c>
      <c r="C219" s="45" t="s">
        <v>57</v>
      </c>
      <c r="D219" s="42">
        <v>60103</v>
      </c>
      <c r="E219" s="30" t="s">
        <v>130</v>
      </c>
    </row>
    <row r="220" spans="1:5" x14ac:dyDescent="0.3">
      <c r="A220" s="46">
        <v>519</v>
      </c>
      <c r="B220" s="40" t="s">
        <v>151</v>
      </c>
      <c r="C220" s="45" t="s">
        <v>57</v>
      </c>
      <c r="D220" s="42">
        <v>60103</v>
      </c>
      <c r="E220" s="30" t="s">
        <v>130</v>
      </c>
    </row>
    <row r="221" spans="1:5" x14ac:dyDescent="0.3">
      <c r="A221" s="181">
        <v>520</v>
      </c>
      <c r="B221" s="44" t="s">
        <v>155</v>
      </c>
      <c r="C221" s="45" t="s">
        <v>57</v>
      </c>
      <c r="D221" s="42">
        <v>60103</v>
      </c>
      <c r="E221" s="30" t="s">
        <v>130</v>
      </c>
    </row>
    <row r="222" spans="1:5" x14ac:dyDescent="0.3">
      <c r="A222" s="181">
        <v>521</v>
      </c>
      <c r="B222" s="44" t="s">
        <v>154</v>
      </c>
      <c r="C222" s="45" t="s">
        <v>57</v>
      </c>
      <c r="D222" s="42">
        <v>60103</v>
      </c>
      <c r="E222" s="30" t="s">
        <v>130</v>
      </c>
    </row>
    <row r="223" spans="1:5" x14ac:dyDescent="0.3">
      <c r="A223" s="46">
        <v>560</v>
      </c>
      <c r="B223" s="40" t="s">
        <v>274</v>
      </c>
      <c r="C223" s="45" t="s">
        <v>57</v>
      </c>
      <c r="D223" s="42">
        <v>60103</v>
      </c>
      <c r="E223" s="30" t="s">
        <v>130</v>
      </c>
    </row>
    <row r="224" spans="1:5" x14ac:dyDescent="0.3">
      <c r="A224" s="46">
        <v>583</v>
      </c>
      <c r="B224" s="40" t="s">
        <v>137</v>
      </c>
      <c r="C224" s="45" t="s">
        <v>57</v>
      </c>
      <c r="D224" s="42">
        <v>60101</v>
      </c>
      <c r="E224" s="30" t="s">
        <v>56</v>
      </c>
    </row>
    <row r="225" spans="1:5" x14ac:dyDescent="0.3">
      <c r="A225" s="181">
        <v>600</v>
      </c>
      <c r="B225" s="40" t="s">
        <v>199</v>
      </c>
      <c r="C225" s="45" t="s">
        <v>57</v>
      </c>
      <c r="D225" s="42">
        <v>60101</v>
      </c>
      <c r="E225" s="30" t="s">
        <v>56</v>
      </c>
    </row>
    <row r="226" spans="1:5" x14ac:dyDescent="0.3">
      <c r="A226" s="181">
        <v>601</v>
      </c>
      <c r="B226" s="40" t="s">
        <v>194</v>
      </c>
      <c r="C226" s="45" t="s">
        <v>57</v>
      </c>
      <c r="D226" s="42">
        <v>60101</v>
      </c>
      <c r="E226" s="30" t="s">
        <v>56</v>
      </c>
    </row>
    <row r="227" spans="1:5" x14ac:dyDescent="0.3">
      <c r="A227" s="181">
        <v>602</v>
      </c>
      <c r="B227" s="40" t="s">
        <v>219</v>
      </c>
      <c r="C227" s="45" t="s">
        <v>57</v>
      </c>
      <c r="D227" s="42">
        <v>60101</v>
      </c>
      <c r="E227" s="30" t="s">
        <v>56</v>
      </c>
    </row>
    <row r="228" spans="1:5" x14ac:dyDescent="0.3">
      <c r="A228" s="181">
        <v>603</v>
      </c>
      <c r="B228" s="40" t="s">
        <v>128</v>
      </c>
      <c r="C228" s="45" t="s">
        <v>57</v>
      </c>
      <c r="D228" s="42">
        <v>60101</v>
      </c>
      <c r="E228" s="30" t="s">
        <v>56</v>
      </c>
    </row>
    <row r="229" spans="1:5" x14ac:dyDescent="0.3">
      <c r="A229" s="181">
        <v>604</v>
      </c>
      <c r="B229" s="40" t="s">
        <v>218</v>
      </c>
      <c r="C229" s="45" t="s">
        <v>57</v>
      </c>
      <c r="D229" s="42">
        <v>60101</v>
      </c>
      <c r="E229" s="30" t="s">
        <v>56</v>
      </c>
    </row>
    <row r="230" spans="1:5" x14ac:dyDescent="0.3">
      <c r="A230" s="181">
        <v>605</v>
      </c>
      <c r="B230" s="40" t="s">
        <v>164</v>
      </c>
      <c r="C230" s="45" t="s">
        <v>57</v>
      </c>
      <c r="D230" s="42">
        <v>60101</v>
      </c>
      <c r="E230" s="30" t="s">
        <v>56</v>
      </c>
    </row>
    <row r="231" spans="1:5" x14ac:dyDescent="0.3">
      <c r="A231" s="181">
        <v>606</v>
      </c>
      <c r="B231" s="40" t="s">
        <v>162</v>
      </c>
      <c r="C231" s="45" t="s">
        <v>57</v>
      </c>
      <c r="D231" s="42">
        <v>60101</v>
      </c>
      <c r="E231" s="30" t="s">
        <v>56</v>
      </c>
    </row>
    <row r="232" spans="1:5" x14ac:dyDescent="0.3">
      <c r="A232" s="181">
        <v>607</v>
      </c>
      <c r="B232" s="40" t="s">
        <v>213</v>
      </c>
      <c r="C232" s="45" t="s">
        <v>57</v>
      </c>
      <c r="D232" s="42">
        <v>60101</v>
      </c>
      <c r="E232" s="30" t="s">
        <v>56</v>
      </c>
    </row>
    <row r="233" spans="1:5" x14ac:dyDescent="0.3">
      <c r="A233" s="181">
        <v>608</v>
      </c>
      <c r="B233" s="40" t="s">
        <v>176</v>
      </c>
      <c r="C233" s="45" t="s">
        <v>57</v>
      </c>
      <c r="D233" s="42">
        <v>60101</v>
      </c>
      <c r="E233" s="30" t="s">
        <v>56</v>
      </c>
    </row>
    <row r="234" spans="1:5" x14ac:dyDescent="0.3">
      <c r="A234" s="46">
        <v>609</v>
      </c>
      <c r="B234" s="40" t="s">
        <v>170</v>
      </c>
      <c r="C234" s="45" t="s">
        <v>57</v>
      </c>
      <c r="D234" s="42">
        <v>60101</v>
      </c>
      <c r="E234" s="30" t="s">
        <v>56</v>
      </c>
    </row>
    <row r="235" spans="1:5" x14ac:dyDescent="0.3">
      <c r="A235" s="46">
        <v>610</v>
      </c>
      <c r="B235" s="40" t="s">
        <v>393</v>
      </c>
      <c r="C235" s="45" t="s">
        <v>57</v>
      </c>
      <c r="D235" s="42">
        <v>60101</v>
      </c>
      <c r="E235" s="30" t="s">
        <v>56</v>
      </c>
    </row>
    <row r="236" spans="1:5" x14ac:dyDescent="0.3">
      <c r="A236" s="181">
        <v>611</v>
      </c>
      <c r="B236" s="40" t="s">
        <v>204</v>
      </c>
      <c r="C236" s="45" t="s">
        <v>57</v>
      </c>
      <c r="D236" s="42">
        <v>60101</v>
      </c>
      <c r="E236" s="30" t="s">
        <v>56</v>
      </c>
    </row>
    <row r="237" spans="1:5" x14ac:dyDescent="0.3">
      <c r="A237" s="181">
        <v>612</v>
      </c>
      <c r="B237" s="40" t="s">
        <v>210</v>
      </c>
      <c r="C237" s="45" t="s">
        <v>57</v>
      </c>
      <c r="D237" s="42">
        <v>60101</v>
      </c>
      <c r="E237" s="30" t="s">
        <v>56</v>
      </c>
    </row>
    <row r="238" spans="1:5" x14ac:dyDescent="0.3">
      <c r="A238" s="181">
        <v>613</v>
      </c>
      <c r="B238" s="40" t="s">
        <v>198</v>
      </c>
      <c r="C238" s="45" t="s">
        <v>57</v>
      </c>
      <c r="D238" s="42">
        <v>60101</v>
      </c>
      <c r="E238" s="30" t="s">
        <v>56</v>
      </c>
    </row>
    <row r="239" spans="1:5" x14ac:dyDescent="0.3">
      <c r="A239" s="181">
        <v>614</v>
      </c>
      <c r="B239" s="40" t="s">
        <v>197</v>
      </c>
      <c r="C239" s="45" t="s">
        <v>57</v>
      </c>
      <c r="D239" s="42">
        <v>60101</v>
      </c>
      <c r="E239" s="30" t="s">
        <v>56</v>
      </c>
    </row>
    <row r="240" spans="1:5" x14ac:dyDescent="0.3">
      <c r="A240" s="181">
        <v>615</v>
      </c>
      <c r="B240" s="40" t="s">
        <v>159</v>
      </c>
      <c r="C240" s="45" t="s">
        <v>57</v>
      </c>
      <c r="D240" s="42">
        <v>60101</v>
      </c>
      <c r="E240" s="30" t="s">
        <v>56</v>
      </c>
    </row>
    <row r="241" spans="1:5" x14ac:dyDescent="0.3">
      <c r="A241" s="181">
        <v>616</v>
      </c>
      <c r="B241" s="40" t="s">
        <v>161</v>
      </c>
      <c r="C241" s="45" t="s">
        <v>57</v>
      </c>
      <c r="D241" s="42">
        <v>60101</v>
      </c>
      <c r="E241" s="30" t="s">
        <v>56</v>
      </c>
    </row>
    <row r="242" spans="1:5" x14ac:dyDescent="0.3">
      <c r="A242" s="181">
        <v>617</v>
      </c>
      <c r="B242" s="40" t="s">
        <v>127</v>
      </c>
      <c r="C242" s="45" t="s">
        <v>57</v>
      </c>
      <c r="D242" s="42">
        <v>60101</v>
      </c>
      <c r="E242" s="30" t="s">
        <v>56</v>
      </c>
    </row>
    <row r="243" spans="1:5" x14ac:dyDescent="0.3">
      <c r="A243" s="181">
        <v>618</v>
      </c>
      <c r="B243" s="40" t="s">
        <v>184</v>
      </c>
      <c r="C243" s="45" t="s">
        <v>57</v>
      </c>
      <c r="D243" s="42">
        <v>60101</v>
      </c>
      <c r="E243" s="30" t="s">
        <v>56</v>
      </c>
    </row>
    <row r="244" spans="1:5" x14ac:dyDescent="0.3">
      <c r="A244" s="181">
        <v>619</v>
      </c>
      <c r="B244" s="40" t="s">
        <v>126</v>
      </c>
      <c r="C244" s="45" t="s">
        <v>57</v>
      </c>
      <c r="D244" s="42">
        <v>60101</v>
      </c>
      <c r="E244" s="30" t="s">
        <v>56</v>
      </c>
    </row>
    <row r="245" spans="1:5" x14ac:dyDescent="0.3">
      <c r="A245" s="181">
        <v>620</v>
      </c>
      <c r="B245" s="40" t="s">
        <v>209</v>
      </c>
      <c r="C245" s="45" t="s">
        <v>57</v>
      </c>
      <c r="D245" s="42">
        <v>60101</v>
      </c>
      <c r="E245" s="30" t="s">
        <v>56</v>
      </c>
    </row>
    <row r="246" spans="1:5" x14ac:dyDescent="0.3">
      <c r="A246" s="181">
        <v>621</v>
      </c>
      <c r="B246" s="40" t="s">
        <v>166</v>
      </c>
      <c r="C246" s="45" t="s">
        <v>57</v>
      </c>
      <c r="D246" s="42">
        <v>60101</v>
      </c>
      <c r="E246" s="30" t="s">
        <v>56</v>
      </c>
    </row>
    <row r="247" spans="1:5" x14ac:dyDescent="0.3">
      <c r="A247" s="181">
        <v>622</v>
      </c>
      <c r="B247" s="40" t="s">
        <v>214</v>
      </c>
      <c r="C247" s="45" t="s">
        <v>57</v>
      </c>
      <c r="D247" s="42">
        <v>60101</v>
      </c>
      <c r="E247" s="30" t="s">
        <v>56</v>
      </c>
    </row>
    <row r="248" spans="1:5" x14ac:dyDescent="0.3">
      <c r="A248" s="181">
        <v>623</v>
      </c>
      <c r="B248" s="40" t="s">
        <v>236</v>
      </c>
      <c r="C248" s="45" t="s">
        <v>57</v>
      </c>
      <c r="D248" s="42">
        <v>60101</v>
      </c>
      <c r="E248" s="30" t="s">
        <v>56</v>
      </c>
    </row>
    <row r="249" spans="1:5" x14ac:dyDescent="0.3">
      <c r="A249" s="181">
        <v>624</v>
      </c>
      <c r="B249" s="40" t="s">
        <v>174</v>
      </c>
      <c r="C249" s="45" t="s">
        <v>57</v>
      </c>
      <c r="D249" s="42">
        <v>60101</v>
      </c>
      <c r="E249" s="30" t="s">
        <v>56</v>
      </c>
    </row>
    <row r="250" spans="1:5" x14ac:dyDescent="0.3">
      <c r="A250" s="181">
        <v>625</v>
      </c>
      <c r="B250" s="40" t="s">
        <v>182</v>
      </c>
      <c r="C250" s="45" t="s">
        <v>57</v>
      </c>
      <c r="D250" s="42">
        <v>60101</v>
      </c>
      <c r="E250" s="30" t="s">
        <v>56</v>
      </c>
    </row>
    <row r="251" spans="1:5" x14ac:dyDescent="0.3">
      <c r="A251" s="181">
        <v>626</v>
      </c>
      <c r="B251" s="40" t="s">
        <v>163</v>
      </c>
      <c r="C251" s="45" t="s">
        <v>57</v>
      </c>
      <c r="D251" s="42">
        <v>60101</v>
      </c>
      <c r="E251" s="30" t="s">
        <v>56</v>
      </c>
    </row>
    <row r="252" spans="1:5" x14ac:dyDescent="0.3">
      <c r="A252" s="181">
        <v>627</v>
      </c>
      <c r="B252" s="44" t="s">
        <v>196</v>
      </c>
      <c r="C252" s="45" t="s">
        <v>57</v>
      </c>
      <c r="D252" s="42">
        <v>60101</v>
      </c>
      <c r="E252" s="30" t="s">
        <v>56</v>
      </c>
    </row>
    <row r="253" spans="1:5" x14ac:dyDescent="0.3">
      <c r="A253" s="181">
        <v>629</v>
      </c>
      <c r="B253" s="44" t="s">
        <v>187</v>
      </c>
      <c r="C253" s="45" t="s">
        <v>57</v>
      </c>
      <c r="D253" s="42">
        <v>60101</v>
      </c>
      <c r="E253" s="30" t="s">
        <v>56</v>
      </c>
    </row>
    <row r="254" spans="1:5" x14ac:dyDescent="0.3">
      <c r="A254" s="181">
        <v>630</v>
      </c>
      <c r="B254" s="40" t="s">
        <v>212</v>
      </c>
      <c r="C254" s="45" t="s">
        <v>57</v>
      </c>
      <c r="D254" s="42">
        <v>60101</v>
      </c>
      <c r="E254" s="30" t="s">
        <v>56</v>
      </c>
    </row>
    <row r="255" spans="1:5" x14ac:dyDescent="0.3">
      <c r="A255" s="181">
        <v>631</v>
      </c>
      <c r="B255" s="40" t="s">
        <v>203</v>
      </c>
      <c r="C255" s="45" t="s">
        <v>57</v>
      </c>
      <c r="D255" s="42">
        <v>60101</v>
      </c>
      <c r="E255" s="30" t="s">
        <v>56</v>
      </c>
    </row>
    <row r="256" spans="1:5" x14ac:dyDescent="0.3">
      <c r="A256" s="181">
        <v>632</v>
      </c>
      <c r="B256" s="40" t="s">
        <v>202</v>
      </c>
      <c r="C256" s="45" t="s">
        <v>57</v>
      </c>
      <c r="D256" s="42">
        <v>60101</v>
      </c>
      <c r="E256" s="30" t="s">
        <v>56</v>
      </c>
    </row>
    <row r="257" spans="1:5" x14ac:dyDescent="0.3">
      <c r="A257" s="181">
        <v>633</v>
      </c>
      <c r="B257" s="40" t="s">
        <v>217</v>
      </c>
      <c r="C257" s="45" t="s">
        <v>57</v>
      </c>
      <c r="D257" s="42">
        <v>60101</v>
      </c>
      <c r="E257" s="30" t="s">
        <v>56</v>
      </c>
    </row>
    <row r="258" spans="1:5" x14ac:dyDescent="0.3">
      <c r="A258" s="181">
        <v>634</v>
      </c>
      <c r="B258" s="40" t="s">
        <v>193</v>
      </c>
      <c r="C258" s="45" t="s">
        <v>57</v>
      </c>
      <c r="D258" s="42">
        <v>60101</v>
      </c>
      <c r="E258" s="30" t="s">
        <v>56</v>
      </c>
    </row>
    <row r="259" spans="1:5" x14ac:dyDescent="0.3">
      <c r="A259" s="181">
        <v>635</v>
      </c>
      <c r="B259" s="40" t="s">
        <v>165</v>
      </c>
      <c r="C259" s="45" t="s">
        <v>57</v>
      </c>
      <c r="D259" s="42">
        <v>60101</v>
      </c>
      <c r="E259" s="30" t="s">
        <v>56</v>
      </c>
    </row>
    <row r="260" spans="1:5" x14ac:dyDescent="0.3">
      <c r="A260" s="181">
        <v>636</v>
      </c>
      <c r="B260" s="40" t="s">
        <v>186</v>
      </c>
      <c r="C260" s="45" t="s">
        <v>57</v>
      </c>
      <c r="D260" s="42">
        <v>60101</v>
      </c>
      <c r="E260" s="30" t="s">
        <v>56</v>
      </c>
    </row>
    <row r="261" spans="1:5" x14ac:dyDescent="0.3">
      <c r="A261" s="181">
        <v>637</v>
      </c>
      <c r="B261" s="40" t="s">
        <v>230</v>
      </c>
      <c r="C261" s="45" t="s">
        <v>57</v>
      </c>
      <c r="D261" s="42">
        <v>60101</v>
      </c>
      <c r="E261" s="30" t="s">
        <v>56</v>
      </c>
    </row>
    <row r="262" spans="1:5" x14ac:dyDescent="0.3">
      <c r="A262" s="181">
        <v>638</v>
      </c>
      <c r="B262" s="40" t="s">
        <v>205</v>
      </c>
      <c r="C262" s="45" t="s">
        <v>57</v>
      </c>
      <c r="D262" s="42">
        <v>60101</v>
      </c>
      <c r="E262" s="30" t="s">
        <v>56</v>
      </c>
    </row>
    <row r="263" spans="1:5" x14ac:dyDescent="0.3">
      <c r="A263" s="181">
        <v>639</v>
      </c>
      <c r="B263" s="40" t="s">
        <v>232</v>
      </c>
      <c r="C263" s="45" t="s">
        <v>57</v>
      </c>
      <c r="D263" s="42">
        <v>60101</v>
      </c>
      <c r="E263" s="30" t="s">
        <v>56</v>
      </c>
    </row>
    <row r="264" spans="1:5" x14ac:dyDescent="0.3">
      <c r="A264" s="181">
        <v>640</v>
      </c>
      <c r="B264" s="40" t="s">
        <v>231</v>
      </c>
      <c r="C264" s="45" t="s">
        <v>57</v>
      </c>
      <c r="D264" s="42">
        <v>60101</v>
      </c>
      <c r="E264" s="30" t="s">
        <v>56</v>
      </c>
    </row>
    <row r="265" spans="1:5" x14ac:dyDescent="0.3">
      <c r="A265" s="181">
        <v>641</v>
      </c>
      <c r="B265" s="40" t="s">
        <v>158</v>
      </c>
      <c r="C265" s="45" t="s">
        <v>57</v>
      </c>
      <c r="D265" s="42">
        <v>60101</v>
      </c>
      <c r="E265" s="30" t="s">
        <v>56</v>
      </c>
    </row>
    <row r="266" spans="1:5" x14ac:dyDescent="0.3">
      <c r="A266" s="181">
        <v>642</v>
      </c>
      <c r="B266" s="40" t="s">
        <v>188</v>
      </c>
      <c r="C266" s="45" t="s">
        <v>57</v>
      </c>
      <c r="D266" s="42">
        <v>60101</v>
      </c>
      <c r="E266" s="30" t="s">
        <v>56</v>
      </c>
    </row>
    <row r="267" spans="1:5" x14ac:dyDescent="0.3">
      <c r="A267" s="182">
        <v>643</v>
      </c>
      <c r="B267" s="47" t="s">
        <v>221</v>
      </c>
      <c r="C267" s="45" t="s">
        <v>57</v>
      </c>
      <c r="D267" s="42">
        <v>60101</v>
      </c>
      <c r="E267" s="30" t="s">
        <v>56</v>
      </c>
    </row>
    <row r="268" spans="1:5" x14ac:dyDescent="0.3">
      <c r="A268" s="181">
        <v>644</v>
      </c>
      <c r="B268" s="40" t="s">
        <v>208</v>
      </c>
      <c r="C268" s="45" t="s">
        <v>57</v>
      </c>
      <c r="D268" s="42">
        <v>60101</v>
      </c>
      <c r="E268" s="30" t="s">
        <v>56</v>
      </c>
    </row>
    <row r="269" spans="1:5" x14ac:dyDescent="0.3">
      <c r="A269" s="181">
        <v>645</v>
      </c>
      <c r="B269" s="40" t="s">
        <v>234</v>
      </c>
      <c r="C269" s="45" t="s">
        <v>57</v>
      </c>
      <c r="D269" s="42">
        <v>60101</v>
      </c>
      <c r="E269" s="30" t="s">
        <v>56</v>
      </c>
    </row>
    <row r="270" spans="1:5" x14ac:dyDescent="0.3">
      <c r="A270" s="181">
        <v>646</v>
      </c>
      <c r="B270" s="40" t="s">
        <v>201</v>
      </c>
      <c r="C270" s="45" t="s">
        <v>57</v>
      </c>
      <c r="D270" s="42">
        <v>60101</v>
      </c>
      <c r="E270" s="30" t="s">
        <v>56</v>
      </c>
    </row>
    <row r="271" spans="1:5" x14ac:dyDescent="0.3">
      <c r="A271" s="181">
        <v>647</v>
      </c>
      <c r="B271" s="40" t="s">
        <v>120</v>
      </c>
      <c r="C271" s="45" t="s">
        <v>57</v>
      </c>
      <c r="D271" s="42">
        <v>60101</v>
      </c>
      <c r="E271" s="30" t="s">
        <v>56</v>
      </c>
    </row>
    <row r="272" spans="1:5" x14ac:dyDescent="0.3">
      <c r="A272" s="181">
        <v>648</v>
      </c>
      <c r="B272" s="44" t="s">
        <v>220</v>
      </c>
      <c r="C272" s="45" t="s">
        <v>57</v>
      </c>
      <c r="D272" s="42">
        <v>60101</v>
      </c>
      <c r="E272" s="30" t="s">
        <v>56</v>
      </c>
    </row>
    <row r="273" spans="1:5" x14ac:dyDescent="0.3">
      <c r="A273" s="181">
        <v>649</v>
      </c>
      <c r="B273" s="40" t="s">
        <v>235</v>
      </c>
      <c r="C273" s="45" t="s">
        <v>57</v>
      </c>
      <c r="D273" s="42">
        <v>60101</v>
      </c>
      <c r="E273" s="30" t="s">
        <v>56</v>
      </c>
    </row>
    <row r="274" spans="1:5" x14ac:dyDescent="0.3">
      <c r="A274" s="181">
        <v>650</v>
      </c>
      <c r="B274" s="40" t="s">
        <v>233</v>
      </c>
      <c r="C274" s="45" t="s">
        <v>57</v>
      </c>
      <c r="D274" s="42">
        <v>60101</v>
      </c>
      <c r="E274" s="30" t="s">
        <v>56</v>
      </c>
    </row>
    <row r="275" spans="1:5" x14ac:dyDescent="0.3">
      <c r="A275" s="181">
        <v>651</v>
      </c>
      <c r="B275" s="40" t="s">
        <v>224</v>
      </c>
      <c r="C275" s="45" t="s">
        <v>57</v>
      </c>
      <c r="D275" s="42">
        <v>60101</v>
      </c>
      <c r="E275" s="30" t="s">
        <v>56</v>
      </c>
    </row>
    <row r="276" spans="1:5" x14ac:dyDescent="0.3">
      <c r="A276" s="181">
        <v>652</v>
      </c>
      <c r="B276" s="44" t="s">
        <v>207</v>
      </c>
      <c r="C276" s="45" t="s">
        <v>57</v>
      </c>
      <c r="D276" s="42">
        <v>60101</v>
      </c>
      <c r="E276" s="30" t="s">
        <v>56</v>
      </c>
    </row>
    <row r="277" spans="1:5" x14ac:dyDescent="0.3">
      <c r="A277" s="46">
        <v>653</v>
      </c>
      <c r="B277" s="40" t="s">
        <v>175</v>
      </c>
      <c r="C277" s="45" t="s">
        <v>57</v>
      </c>
      <c r="D277" s="42">
        <v>60101</v>
      </c>
      <c r="E277" s="30" t="s">
        <v>56</v>
      </c>
    </row>
    <row r="278" spans="1:5" x14ac:dyDescent="0.3">
      <c r="A278" s="181">
        <v>654</v>
      </c>
      <c r="B278" s="40" t="s">
        <v>189</v>
      </c>
      <c r="C278" s="45" t="s">
        <v>57</v>
      </c>
      <c r="D278" s="42">
        <v>60101</v>
      </c>
      <c r="E278" s="30" t="s">
        <v>56</v>
      </c>
    </row>
    <row r="279" spans="1:5" x14ac:dyDescent="0.3">
      <c r="A279" s="181">
        <v>655</v>
      </c>
      <c r="B279" s="40" t="s">
        <v>125</v>
      </c>
      <c r="C279" s="45" t="s">
        <v>57</v>
      </c>
      <c r="D279" s="42">
        <v>60101</v>
      </c>
      <c r="E279" s="30" t="s">
        <v>56</v>
      </c>
    </row>
    <row r="280" spans="1:5" x14ac:dyDescent="0.3">
      <c r="A280" s="181">
        <v>656</v>
      </c>
      <c r="B280" s="40" t="s">
        <v>238</v>
      </c>
      <c r="C280" s="45" t="s">
        <v>57</v>
      </c>
      <c r="D280" s="42">
        <v>60101</v>
      </c>
      <c r="E280" s="30" t="s">
        <v>56</v>
      </c>
    </row>
    <row r="281" spans="1:5" x14ac:dyDescent="0.3">
      <c r="A281" s="181">
        <v>657</v>
      </c>
      <c r="B281" s="40" t="s">
        <v>223</v>
      </c>
      <c r="C281" s="45" t="s">
        <v>57</v>
      </c>
      <c r="D281" s="42">
        <v>60101</v>
      </c>
      <c r="E281" s="30" t="s">
        <v>56</v>
      </c>
    </row>
    <row r="282" spans="1:5" x14ac:dyDescent="0.3">
      <c r="A282" s="181">
        <v>658</v>
      </c>
      <c r="B282" s="40" t="s">
        <v>228</v>
      </c>
      <c r="C282" s="45" t="s">
        <v>57</v>
      </c>
      <c r="D282" s="42">
        <v>60101</v>
      </c>
      <c r="E282" s="30" t="s">
        <v>56</v>
      </c>
    </row>
    <row r="283" spans="1:5" x14ac:dyDescent="0.3">
      <c r="A283" s="181">
        <v>659</v>
      </c>
      <c r="B283" s="40" t="s">
        <v>172</v>
      </c>
      <c r="C283" s="45" t="s">
        <v>57</v>
      </c>
      <c r="D283" s="42">
        <v>60101</v>
      </c>
      <c r="E283" s="30" t="s">
        <v>56</v>
      </c>
    </row>
    <row r="284" spans="1:5" x14ac:dyDescent="0.3">
      <c r="A284" s="181">
        <v>660</v>
      </c>
      <c r="B284" s="44" t="s">
        <v>173</v>
      </c>
      <c r="C284" s="45" t="s">
        <v>57</v>
      </c>
      <c r="D284" s="42">
        <v>60101</v>
      </c>
      <c r="E284" s="30" t="s">
        <v>56</v>
      </c>
    </row>
    <row r="285" spans="1:5" x14ac:dyDescent="0.3">
      <c r="A285" s="181">
        <v>661</v>
      </c>
      <c r="B285" s="40" t="s">
        <v>195</v>
      </c>
      <c r="C285" s="45" t="s">
        <v>57</v>
      </c>
      <c r="D285" s="42">
        <v>60101</v>
      </c>
      <c r="E285" s="30" t="s">
        <v>56</v>
      </c>
    </row>
    <row r="286" spans="1:5" x14ac:dyDescent="0.3">
      <c r="A286" s="181">
        <v>663</v>
      </c>
      <c r="B286" s="44" t="s">
        <v>227</v>
      </c>
      <c r="C286" s="45" t="s">
        <v>57</v>
      </c>
      <c r="D286" s="42">
        <v>60101</v>
      </c>
      <c r="E286" s="30" t="s">
        <v>56</v>
      </c>
    </row>
    <row r="287" spans="1:5" x14ac:dyDescent="0.3">
      <c r="A287" s="181">
        <v>664</v>
      </c>
      <c r="B287" s="44" t="s">
        <v>226</v>
      </c>
      <c r="C287" s="45" t="s">
        <v>57</v>
      </c>
      <c r="D287" s="42">
        <v>60101</v>
      </c>
      <c r="E287" s="30" t="s">
        <v>56</v>
      </c>
    </row>
    <row r="288" spans="1:5" x14ac:dyDescent="0.3">
      <c r="A288" s="181">
        <v>665</v>
      </c>
      <c r="B288" s="44" t="s">
        <v>225</v>
      </c>
      <c r="C288" s="45" t="s">
        <v>57</v>
      </c>
      <c r="D288" s="42">
        <v>60101</v>
      </c>
      <c r="E288" s="30" t="s">
        <v>56</v>
      </c>
    </row>
    <row r="289" spans="1:5" x14ac:dyDescent="0.3">
      <c r="A289" s="46">
        <v>666</v>
      </c>
      <c r="B289" s="44" t="s">
        <v>136</v>
      </c>
      <c r="C289" s="45" t="s">
        <v>57</v>
      </c>
      <c r="D289" s="42">
        <v>60101</v>
      </c>
      <c r="E289" s="30" t="s">
        <v>56</v>
      </c>
    </row>
    <row r="290" spans="1:5" x14ac:dyDescent="0.3">
      <c r="A290" s="181">
        <v>667</v>
      </c>
      <c r="B290" s="40" t="s">
        <v>206</v>
      </c>
      <c r="C290" s="45" t="s">
        <v>57</v>
      </c>
      <c r="D290" s="42">
        <v>60101</v>
      </c>
      <c r="E290" s="30" t="s">
        <v>56</v>
      </c>
    </row>
    <row r="291" spans="1:5" x14ac:dyDescent="0.3">
      <c r="A291" s="181">
        <v>668</v>
      </c>
      <c r="B291" s="40" t="s">
        <v>216</v>
      </c>
      <c r="C291" s="45" t="s">
        <v>57</v>
      </c>
      <c r="D291" s="42">
        <v>60101</v>
      </c>
      <c r="E291" s="30" t="s">
        <v>56</v>
      </c>
    </row>
    <row r="292" spans="1:5" x14ac:dyDescent="0.3">
      <c r="A292" s="181">
        <v>669</v>
      </c>
      <c r="B292" s="44" t="s">
        <v>124</v>
      </c>
      <c r="C292" s="41" t="s">
        <v>57</v>
      </c>
      <c r="D292" s="42">
        <v>60101</v>
      </c>
      <c r="E292" s="30" t="s">
        <v>56</v>
      </c>
    </row>
    <row r="293" spans="1:5" x14ac:dyDescent="0.3">
      <c r="A293" s="181">
        <v>670</v>
      </c>
      <c r="B293" s="44" t="s">
        <v>123</v>
      </c>
      <c r="C293" s="45" t="s">
        <v>57</v>
      </c>
      <c r="D293" s="42">
        <v>60101</v>
      </c>
      <c r="E293" s="30" t="s">
        <v>56</v>
      </c>
    </row>
    <row r="294" spans="1:5" x14ac:dyDescent="0.3">
      <c r="A294" s="181">
        <v>671</v>
      </c>
      <c r="B294" s="44" t="s">
        <v>185</v>
      </c>
      <c r="C294" s="45" t="s">
        <v>57</v>
      </c>
      <c r="D294" s="42">
        <v>60101</v>
      </c>
      <c r="E294" s="30" t="s">
        <v>56</v>
      </c>
    </row>
    <row r="295" spans="1:5" x14ac:dyDescent="0.3">
      <c r="A295" s="181">
        <v>672</v>
      </c>
      <c r="B295" s="44" t="s">
        <v>160</v>
      </c>
      <c r="C295" s="45" t="s">
        <v>57</v>
      </c>
      <c r="D295" s="42">
        <v>60101</v>
      </c>
      <c r="E295" s="30" t="s">
        <v>56</v>
      </c>
    </row>
    <row r="296" spans="1:5" x14ac:dyDescent="0.3">
      <c r="A296" s="181">
        <v>673</v>
      </c>
      <c r="B296" s="40" t="s">
        <v>192</v>
      </c>
      <c r="C296" s="45" t="s">
        <v>57</v>
      </c>
      <c r="D296" s="42">
        <v>60101</v>
      </c>
      <c r="E296" s="30" t="s">
        <v>56</v>
      </c>
    </row>
    <row r="297" spans="1:5" x14ac:dyDescent="0.3">
      <c r="A297" s="181">
        <v>674</v>
      </c>
      <c r="B297" s="44" t="s">
        <v>143</v>
      </c>
      <c r="C297" s="45" t="s">
        <v>57</v>
      </c>
      <c r="D297" s="42">
        <v>60101</v>
      </c>
      <c r="E297" s="30" t="s">
        <v>56</v>
      </c>
    </row>
    <row r="298" spans="1:5" x14ac:dyDescent="0.3">
      <c r="A298" s="181">
        <v>675</v>
      </c>
      <c r="B298" s="44" t="s">
        <v>181</v>
      </c>
      <c r="C298" s="45" t="s">
        <v>57</v>
      </c>
      <c r="D298" s="42">
        <v>60101</v>
      </c>
      <c r="E298" s="30" t="s">
        <v>56</v>
      </c>
    </row>
    <row r="299" spans="1:5" x14ac:dyDescent="0.3">
      <c r="A299" s="181">
        <v>676</v>
      </c>
      <c r="B299" s="40" t="s">
        <v>116</v>
      </c>
      <c r="C299" s="45" t="s">
        <v>57</v>
      </c>
      <c r="D299" s="42">
        <v>60101</v>
      </c>
      <c r="E299" s="30" t="s">
        <v>56</v>
      </c>
    </row>
    <row r="300" spans="1:5" x14ac:dyDescent="0.3">
      <c r="A300" s="46">
        <v>677</v>
      </c>
      <c r="B300" s="44" t="s">
        <v>178</v>
      </c>
      <c r="C300" s="45" t="s">
        <v>57</v>
      </c>
      <c r="D300" s="42">
        <v>60101</v>
      </c>
      <c r="E300" s="30" t="s">
        <v>56</v>
      </c>
    </row>
    <row r="301" spans="1:5" x14ac:dyDescent="0.3">
      <c r="A301" s="46">
        <v>678</v>
      </c>
      <c r="B301" s="44" t="s">
        <v>191</v>
      </c>
      <c r="C301" s="45" t="s">
        <v>57</v>
      </c>
      <c r="D301" s="42" t="s">
        <v>132</v>
      </c>
      <c r="E301" s="30" t="s">
        <v>130</v>
      </c>
    </row>
    <row r="302" spans="1:5" x14ac:dyDescent="0.3">
      <c r="A302" s="46">
        <v>679</v>
      </c>
      <c r="B302" s="44" t="s">
        <v>142</v>
      </c>
      <c r="C302" s="45" t="s">
        <v>57</v>
      </c>
      <c r="D302" s="42">
        <v>60101</v>
      </c>
      <c r="E302" s="30" t="s">
        <v>56</v>
      </c>
    </row>
    <row r="303" spans="1:5" x14ac:dyDescent="0.3">
      <c r="A303" s="181">
        <v>680</v>
      </c>
      <c r="B303" s="44" t="s">
        <v>122</v>
      </c>
      <c r="C303" s="45" t="s">
        <v>57</v>
      </c>
      <c r="D303" s="42">
        <v>60101</v>
      </c>
      <c r="E303" s="30" t="s">
        <v>56</v>
      </c>
    </row>
    <row r="304" spans="1:5" x14ac:dyDescent="0.3">
      <c r="A304" s="181">
        <v>681</v>
      </c>
      <c r="B304" s="40" t="s">
        <v>121</v>
      </c>
      <c r="C304" s="45" t="s">
        <v>57</v>
      </c>
      <c r="D304" s="42">
        <v>60101</v>
      </c>
      <c r="E304" s="30" t="s">
        <v>56</v>
      </c>
    </row>
    <row r="305" spans="1:5" x14ac:dyDescent="0.3">
      <c r="A305" s="46">
        <v>682</v>
      </c>
      <c r="B305" s="40" t="s">
        <v>144</v>
      </c>
      <c r="C305" s="45" t="s">
        <v>57</v>
      </c>
      <c r="D305" s="42">
        <v>60101</v>
      </c>
      <c r="E305" s="30" t="s">
        <v>56</v>
      </c>
    </row>
    <row r="306" spans="1:5" x14ac:dyDescent="0.3">
      <c r="A306" s="46">
        <v>683</v>
      </c>
      <c r="B306" s="40" t="s">
        <v>168</v>
      </c>
      <c r="C306" s="45" t="s">
        <v>57</v>
      </c>
      <c r="D306" s="42">
        <v>60101</v>
      </c>
      <c r="E306" s="30" t="s">
        <v>56</v>
      </c>
    </row>
    <row r="307" spans="1:5" x14ac:dyDescent="0.3">
      <c r="A307" s="46">
        <v>685</v>
      </c>
      <c r="B307" s="40" t="s">
        <v>394</v>
      </c>
      <c r="C307" s="45" t="s">
        <v>57</v>
      </c>
      <c r="D307" s="42">
        <v>60101</v>
      </c>
      <c r="E307" s="30" t="s">
        <v>56</v>
      </c>
    </row>
    <row r="308" spans="1:5" x14ac:dyDescent="0.3">
      <c r="A308" s="46">
        <v>686</v>
      </c>
      <c r="B308" s="40" t="s">
        <v>145</v>
      </c>
      <c r="C308" s="45" t="s">
        <v>57</v>
      </c>
      <c r="D308" s="43">
        <v>60101</v>
      </c>
      <c r="E308" s="30" t="s">
        <v>56</v>
      </c>
    </row>
    <row r="309" spans="1:5" x14ac:dyDescent="0.3">
      <c r="A309" s="181">
        <v>687</v>
      </c>
      <c r="B309" s="44" t="s">
        <v>229</v>
      </c>
      <c r="C309" s="41" t="s">
        <v>57</v>
      </c>
      <c r="D309" s="42">
        <v>60101</v>
      </c>
      <c r="E309" s="30" t="s">
        <v>56</v>
      </c>
    </row>
    <row r="310" spans="1:5" x14ac:dyDescent="0.3">
      <c r="A310" s="46">
        <v>688</v>
      </c>
      <c r="B310" s="48" t="s">
        <v>139</v>
      </c>
      <c r="C310" s="41" t="s">
        <v>57</v>
      </c>
      <c r="D310" s="42">
        <v>60101</v>
      </c>
      <c r="E310" s="30" t="s">
        <v>56</v>
      </c>
    </row>
    <row r="311" spans="1:5" x14ac:dyDescent="0.3">
      <c r="A311" s="46">
        <v>689</v>
      </c>
      <c r="B311" s="48" t="s">
        <v>395</v>
      </c>
      <c r="C311" s="50" t="s">
        <v>57</v>
      </c>
      <c r="D311" s="42">
        <v>60101</v>
      </c>
      <c r="E311" s="30" t="s">
        <v>56</v>
      </c>
    </row>
    <row r="312" spans="1:5" x14ac:dyDescent="0.3">
      <c r="A312" s="181">
        <v>690</v>
      </c>
      <c r="B312" s="48" t="s">
        <v>183</v>
      </c>
      <c r="C312" s="45" t="s">
        <v>57</v>
      </c>
      <c r="D312" s="43">
        <v>60101</v>
      </c>
      <c r="E312" s="30" t="s">
        <v>56</v>
      </c>
    </row>
    <row r="313" spans="1:5" x14ac:dyDescent="0.3">
      <c r="A313" s="46">
        <v>691</v>
      </c>
      <c r="B313" s="44" t="s">
        <v>141</v>
      </c>
      <c r="C313" s="45" t="s">
        <v>57</v>
      </c>
      <c r="D313" s="43">
        <v>60101</v>
      </c>
      <c r="E313" s="30" t="s">
        <v>56</v>
      </c>
    </row>
    <row r="314" spans="1:5" x14ac:dyDescent="0.3">
      <c r="A314" s="181">
        <v>692</v>
      </c>
      <c r="B314" s="44" t="s">
        <v>157</v>
      </c>
      <c r="C314" s="45" t="s">
        <v>57</v>
      </c>
      <c r="D314" s="42">
        <v>60101</v>
      </c>
      <c r="E314" s="30" t="s">
        <v>56</v>
      </c>
    </row>
    <row r="315" spans="1:5" x14ac:dyDescent="0.3">
      <c r="A315" s="46">
        <v>693</v>
      </c>
      <c r="B315" s="44" t="s">
        <v>140</v>
      </c>
      <c r="C315" s="45" t="s">
        <v>57</v>
      </c>
      <c r="D315" s="42">
        <v>60101</v>
      </c>
      <c r="E315" s="30" t="s">
        <v>56</v>
      </c>
    </row>
    <row r="316" spans="1:5" x14ac:dyDescent="0.3">
      <c r="A316" s="181">
        <v>694</v>
      </c>
      <c r="B316" s="48" t="s">
        <v>169</v>
      </c>
      <c r="C316" s="45" t="s">
        <v>57</v>
      </c>
      <c r="D316" s="42">
        <v>60101</v>
      </c>
      <c r="E316" s="30" t="s">
        <v>56</v>
      </c>
    </row>
    <row r="317" spans="1:5" x14ac:dyDescent="0.3">
      <c r="A317" s="181">
        <v>695</v>
      </c>
      <c r="B317" s="40" t="s">
        <v>180</v>
      </c>
      <c r="C317" s="45" t="s">
        <v>57</v>
      </c>
      <c r="D317" s="43">
        <v>60101</v>
      </c>
      <c r="E317" s="30" t="s">
        <v>56</v>
      </c>
    </row>
    <row r="318" spans="1:5" x14ac:dyDescent="0.3">
      <c r="A318" s="181">
        <v>696</v>
      </c>
      <c r="B318" s="40" t="s">
        <v>171</v>
      </c>
      <c r="C318" s="45" t="s">
        <v>57</v>
      </c>
      <c r="D318" s="43">
        <v>60101</v>
      </c>
      <c r="E318" s="30" t="s">
        <v>56</v>
      </c>
    </row>
    <row r="319" spans="1:5" x14ac:dyDescent="0.3">
      <c r="A319" s="181">
        <v>697</v>
      </c>
      <c r="B319" s="40" t="s">
        <v>215</v>
      </c>
      <c r="C319" s="45" t="s">
        <v>57</v>
      </c>
      <c r="D319" s="43">
        <v>60101</v>
      </c>
      <c r="E319" s="30" t="s">
        <v>56</v>
      </c>
    </row>
    <row r="320" spans="1:5" x14ac:dyDescent="0.3">
      <c r="A320" s="181">
        <v>698</v>
      </c>
      <c r="B320" s="40" t="s">
        <v>179</v>
      </c>
      <c r="C320" s="45" t="s">
        <v>57</v>
      </c>
      <c r="D320" s="43">
        <v>60101</v>
      </c>
      <c r="E320" s="30" t="s">
        <v>56</v>
      </c>
    </row>
    <row r="321" spans="1:5" x14ac:dyDescent="0.3">
      <c r="A321" s="181">
        <v>699</v>
      </c>
      <c r="B321" s="40" t="s">
        <v>138</v>
      </c>
      <c r="C321" s="45" t="s">
        <v>57</v>
      </c>
      <c r="D321" s="43" t="s">
        <v>132</v>
      </c>
      <c r="E321" s="30" t="s">
        <v>56</v>
      </c>
    </row>
    <row r="322" spans="1:5" x14ac:dyDescent="0.3">
      <c r="A322" s="46">
        <v>700</v>
      </c>
      <c r="B322" s="40" t="s">
        <v>375</v>
      </c>
      <c r="C322" s="45" t="s">
        <v>57</v>
      </c>
      <c r="D322" s="43">
        <v>69902</v>
      </c>
      <c r="E322" s="30" t="s">
        <v>373</v>
      </c>
    </row>
    <row r="323" spans="1:5" x14ac:dyDescent="0.3">
      <c r="A323" s="46">
        <v>745</v>
      </c>
      <c r="B323" s="40" t="s">
        <v>135</v>
      </c>
      <c r="C323" s="45" t="s">
        <v>57</v>
      </c>
      <c r="D323" s="43" t="s">
        <v>132</v>
      </c>
      <c r="E323" s="30" t="s">
        <v>56</v>
      </c>
    </row>
    <row r="324" spans="1:5" x14ac:dyDescent="0.3">
      <c r="A324" s="46">
        <v>750</v>
      </c>
      <c r="B324" s="40" t="s">
        <v>134</v>
      </c>
      <c r="C324" s="45" t="s">
        <v>57</v>
      </c>
      <c r="D324" s="43" t="s">
        <v>132</v>
      </c>
      <c r="E324" s="30" t="s">
        <v>56</v>
      </c>
    </row>
    <row r="325" spans="1:5" x14ac:dyDescent="0.3">
      <c r="A325" s="46">
        <v>751</v>
      </c>
      <c r="B325" s="40" t="s">
        <v>133</v>
      </c>
      <c r="C325" s="45" t="s">
        <v>57</v>
      </c>
      <c r="D325" s="43" t="s">
        <v>132</v>
      </c>
      <c r="E325" s="30" t="s">
        <v>56</v>
      </c>
    </row>
    <row r="326" spans="1:5" x14ac:dyDescent="0.3">
      <c r="A326" s="46">
        <v>752</v>
      </c>
      <c r="B326" s="40" t="s">
        <v>396</v>
      </c>
      <c r="C326" s="45" t="s">
        <v>57</v>
      </c>
      <c r="D326" s="43" t="s">
        <v>132</v>
      </c>
      <c r="E326" s="30" t="s">
        <v>56</v>
      </c>
    </row>
    <row r="327" spans="1:5" x14ac:dyDescent="0.3">
      <c r="A327" s="46">
        <v>754</v>
      </c>
      <c r="B327" s="40" t="s">
        <v>397</v>
      </c>
      <c r="C327" s="45" t="s">
        <v>57</v>
      </c>
      <c r="D327" s="43">
        <v>60101</v>
      </c>
      <c r="E327" s="30" t="s">
        <v>56</v>
      </c>
    </row>
    <row r="328" spans="1:5" x14ac:dyDescent="0.3">
      <c r="A328" s="46">
        <v>818</v>
      </c>
      <c r="B328" s="40" t="s">
        <v>1442</v>
      </c>
      <c r="C328" s="45" t="s">
        <v>57</v>
      </c>
      <c r="D328" s="43">
        <v>60101</v>
      </c>
      <c r="E328" s="30" t="s">
        <v>56</v>
      </c>
    </row>
    <row r="329" spans="1:5" x14ac:dyDescent="0.3">
      <c r="A329" s="185">
        <v>827</v>
      </c>
      <c r="B329" s="180" t="s">
        <v>59</v>
      </c>
      <c r="C329" s="152" t="s">
        <v>57</v>
      </c>
      <c r="D329" s="39">
        <v>60101</v>
      </c>
      <c r="E329" s="154" t="s">
        <v>56</v>
      </c>
    </row>
    <row r="330" spans="1:5" x14ac:dyDescent="0.3">
      <c r="A330" s="185">
        <v>833</v>
      </c>
      <c r="B330" s="180" t="s">
        <v>58</v>
      </c>
      <c r="C330" s="152" t="s">
        <v>57</v>
      </c>
      <c r="D330" s="39">
        <v>60101</v>
      </c>
      <c r="E330" s="154" t="s">
        <v>56</v>
      </c>
    </row>
    <row r="331" spans="1:5" x14ac:dyDescent="0.3">
      <c r="A331" s="152">
        <v>891</v>
      </c>
      <c r="B331" s="180" t="s">
        <v>1427</v>
      </c>
      <c r="C331" s="45" t="s">
        <v>1432</v>
      </c>
      <c r="D331" s="43">
        <v>56048</v>
      </c>
      <c r="E331" s="154" t="s">
        <v>1433</v>
      </c>
    </row>
    <row r="332" spans="1:5" x14ac:dyDescent="0.3">
      <c r="A332" s="152">
        <v>892</v>
      </c>
      <c r="B332" s="180" t="s">
        <v>1428</v>
      </c>
      <c r="C332" s="45" t="s">
        <v>1432</v>
      </c>
      <c r="D332" s="43">
        <v>56023</v>
      </c>
      <c r="E332" s="154" t="s">
        <v>1433</v>
      </c>
    </row>
    <row r="333" spans="1:5" x14ac:dyDescent="0.3">
      <c r="A333" s="185">
        <v>893</v>
      </c>
      <c r="B333" s="180" t="s">
        <v>1429</v>
      </c>
      <c r="C333" s="45" t="s">
        <v>1432</v>
      </c>
      <c r="D333" s="43">
        <v>56048</v>
      </c>
      <c r="E333" s="154" t="s">
        <v>1433</v>
      </c>
    </row>
    <row r="334" spans="1:5" x14ac:dyDescent="0.3">
      <c r="A334" s="185">
        <v>894</v>
      </c>
      <c r="B334" s="180" t="s">
        <v>331</v>
      </c>
      <c r="C334" s="45" t="s">
        <v>1432</v>
      </c>
      <c r="D334" s="43">
        <v>56048</v>
      </c>
      <c r="E334" s="154" t="s">
        <v>1433</v>
      </c>
    </row>
    <row r="335" spans="1:5" x14ac:dyDescent="0.3">
      <c r="A335" s="185">
        <v>895</v>
      </c>
      <c r="B335" s="180" t="s">
        <v>1430</v>
      </c>
      <c r="C335" s="45" t="s">
        <v>1432</v>
      </c>
      <c r="D335" s="43">
        <v>56048</v>
      </c>
      <c r="E335" s="154" t="s">
        <v>1433</v>
      </c>
    </row>
    <row r="336" spans="1:5" x14ac:dyDescent="0.3">
      <c r="A336" s="185">
        <v>896</v>
      </c>
      <c r="B336" s="180" t="s">
        <v>1431</v>
      </c>
      <c r="C336" s="45" t="s">
        <v>1432</v>
      </c>
      <c r="D336" s="43">
        <v>55002</v>
      </c>
      <c r="E336" s="154" t="s">
        <v>1433</v>
      </c>
    </row>
    <row r="337" spans="1:5" x14ac:dyDescent="0.3">
      <c r="A337" s="183">
        <v>900</v>
      </c>
      <c r="B337" s="40" t="s">
        <v>296</v>
      </c>
      <c r="C337" s="45" t="s">
        <v>276</v>
      </c>
      <c r="D337" s="43">
        <v>60105</v>
      </c>
      <c r="E337" s="30" t="s">
        <v>275</v>
      </c>
    </row>
    <row r="338" spans="1:5" x14ac:dyDescent="0.3">
      <c r="A338" s="181">
        <v>901</v>
      </c>
      <c r="B338" s="40" t="s">
        <v>295</v>
      </c>
      <c r="C338" s="45" t="s">
        <v>276</v>
      </c>
      <c r="D338" s="43">
        <v>60105</v>
      </c>
      <c r="E338" s="30" t="s">
        <v>275</v>
      </c>
    </row>
    <row r="339" spans="1:5" x14ac:dyDescent="0.3">
      <c r="A339" s="181">
        <v>902</v>
      </c>
      <c r="B339" s="40" t="s">
        <v>289</v>
      </c>
      <c r="C339" s="45" t="s">
        <v>276</v>
      </c>
      <c r="D339" s="43">
        <v>60105</v>
      </c>
      <c r="E339" s="30" t="s">
        <v>275</v>
      </c>
    </row>
    <row r="340" spans="1:5" x14ac:dyDescent="0.3">
      <c r="A340" s="184">
        <v>903</v>
      </c>
      <c r="B340" s="51" t="s">
        <v>288</v>
      </c>
      <c r="C340" s="45" t="s">
        <v>276</v>
      </c>
      <c r="D340" s="43">
        <v>60105</v>
      </c>
      <c r="E340" s="30" t="s">
        <v>275</v>
      </c>
    </row>
    <row r="341" spans="1:5" x14ac:dyDescent="0.3">
      <c r="A341" s="184">
        <v>904</v>
      </c>
      <c r="B341" s="51" t="s">
        <v>287</v>
      </c>
      <c r="C341" s="45" t="s">
        <v>276</v>
      </c>
      <c r="D341" s="43">
        <v>60105</v>
      </c>
      <c r="E341" s="30" t="s">
        <v>275</v>
      </c>
    </row>
    <row r="342" spans="1:5" x14ac:dyDescent="0.3">
      <c r="A342" s="184">
        <v>905</v>
      </c>
      <c r="B342" s="51" t="s">
        <v>286</v>
      </c>
      <c r="C342" s="45" t="s">
        <v>276</v>
      </c>
      <c r="D342" s="43">
        <v>60105</v>
      </c>
      <c r="E342" s="30" t="s">
        <v>275</v>
      </c>
    </row>
    <row r="343" spans="1:5" x14ac:dyDescent="0.3">
      <c r="A343" s="184">
        <v>906</v>
      </c>
      <c r="B343" s="51" t="s">
        <v>285</v>
      </c>
      <c r="C343" s="45" t="s">
        <v>276</v>
      </c>
      <c r="D343" s="43">
        <v>60105</v>
      </c>
      <c r="E343" s="30" t="s">
        <v>275</v>
      </c>
    </row>
    <row r="344" spans="1:5" x14ac:dyDescent="0.3">
      <c r="A344" s="181">
        <v>907</v>
      </c>
      <c r="B344" s="40" t="s">
        <v>284</v>
      </c>
      <c r="C344" s="45" t="s">
        <v>276</v>
      </c>
      <c r="D344" s="43">
        <v>60105</v>
      </c>
      <c r="E344" s="30" t="s">
        <v>275</v>
      </c>
    </row>
    <row r="345" spans="1:5" x14ac:dyDescent="0.3">
      <c r="A345" s="181">
        <v>908</v>
      </c>
      <c r="B345" s="47" t="s">
        <v>283</v>
      </c>
      <c r="C345" s="41" t="s">
        <v>276</v>
      </c>
      <c r="D345" s="43">
        <v>60105</v>
      </c>
      <c r="E345" s="30" t="s">
        <v>275</v>
      </c>
    </row>
    <row r="346" spans="1:5" x14ac:dyDescent="0.3">
      <c r="A346" s="181">
        <v>909</v>
      </c>
      <c r="B346" s="44" t="s">
        <v>282</v>
      </c>
      <c r="C346" s="41" t="s">
        <v>276</v>
      </c>
      <c r="D346" s="35">
        <v>60105</v>
      </c>
      <c r="E346" s="30" t="s">
        <v>275</v>
      </c>
    </row>
    <row r="347" spans="1:5" x14ac:dyDescent="0.3">
      <c r="A347" s="181">
        <v>911</v>
      </c>
      <c r="B347" s="44" t="s">
        <v>281</v>
      </c>
      <c r="C347" s="41" t="s">
        <v>276</v>
      </c>
      <c r="D347" s="35">
        <v>60105</v>
      </c>
      <c r="E347" s="30" t="s">
        <v>275</v>
      </c>
    </row>
    <row r="348" spans="1:5" x14ac:dyDescent="0.3">
      <c r="A348" s="181">
        <v>912</v>
      </c>
      <c r="B348" s="40" t="s">
        <v>280</v>
      </c>
      <c r="C348" s="39" t="s">
        <v>276</v>
      </c>
      <c r="D348" s="39">
        <v>60105</v>
      </c>
      <c r="E348" s="30" t="s">
        <v>275</v>
      </c>
    </row>
    <row r="349" spans="1:5" x14ac:dyDescent="0.3">
      <c r="A349" s="183">
        <v>913</v>
      </c>
      <c r="B349" s="153" t="s">
        <v>279</v>
      </c>
      <c r="C349" s="152" t="s">
        <v>276</v>
      </c>
      <c r="D349" s="39">
        <v>60105</v>
      </c>
      <c r="E349" s="154" t="s">
        <v>275</v>
      </c>
    </row>
    <row r="350" spans="1:5" x14ac:dyDescent="0.3">
      <c r="A350" s="183">
        <v>914</v>
      </c>
      <c r="B350" s="153" t="s">
        <v>278</v>
      </c>
      <c r="C350" s="152" t="s">
        <v>276</v>
      </c>
      <c r="D350" s="39">
        <v>60105</v>
      </c>
      <c r="E350" s="154" t="s">
        <v>275</v>
      </c>
    </row>
    <row r="351" spans="1:5" x14ac:dyDescent="0.3">
      <c r="A351" s="183">
        <v>915</v>
      </c>
      <c r="B351" s="153" t="s">
        <v>277</v>
      </c>
      <c r="C351" s="152" t="s">
        <v>276</v>
      </c>
      <c r="D351" s="39">
        <v>60105</v>
      </c>
      <c r="E351" s="154" t="s">
        <v>275</v>
      </c>
    </row>
    <row r="352" spans="1:5" x14ac:dyDescent="0.3">
      <c r="A352" s="183">
        <v>918</v>
      </c>
      <c r="B352" s="153" t="s">
        <v>293</v>
      </c>
      <c r="C352" s="152" t="s">
        <v>276</v>
      </c>
      <c r="D352" s="39">
        <v>60105</v>
      </c>
      <c r="E352" s="154" t="s">
        <v>275</v>
      </c>
    </row>
    <row r="353" spans="1:5" x14ac:dyDescent="0.3">
      <c r="A353" s="183">
        <v>919</v>
      </c>
      <c r="B353" s="153" t="s">
        <v>292</v>
      </c>
      <c r="C353" s="152" t="s">
        <v>276</v>
      </c>
      <c r="D353" s="39">
        <v>60105</v>
      </c>
      <c r="E353" s="154" t="s">
        <v>275</v>
      </c>
    </row>
    <row r="354" spans="1:5" x14ac:dyDescent="0.3">
      <c r="A354" s="183">
        <v>920</v>
      </c>
      <c r="B354" s="153" t="s">
        <v>291</v>
      </c>
      <c r="C354" s="152" t="s">
        <v>276</v>
      </c>
      <c r="D354" s="39">
        <v>60105</v>
      </c>
      <c r="E354" s="154" t="s">
        <v>275</v>
      </c>
    </row>
    <row r="355" spans="1:5" x14ac:dyDescent="0.3">
      <c r="A355" s="185">
        <v>921</v>
      </c>
      <c r="B355" s="153" t="s">
        <v>1443</v>
      </c>
      <c r="C355" s="152" t="s">
        <v>276</v>
      </c>
      <c r="D355" s="39">
        <v>60105</v>
      </c>
      <c r="E355" s="154" t="s">
        <v>275</v>
      </c>
    </row>
    <row r="356" spans="1:5" x14ac:dyDescent="0.3">
      <c r="A356" s="185">
        <v>922</v>
      </c>
      <c r="B356" s="153" t="s">
        <v>1444</v>
      </c>
      <c r="C356" s="152" t="s">
        <v>276</v>
      </c>
      <c r="D356" s="39">
        <v>60105</v>
      </c>
      <c r="E356" s="154" t="s">
        <v>275</v>
      </c>
    </row>
    <row r="357" spans="1:5" x14ac:dyDescent="0.3">
      <c r="A357" s="185">
        <v>923</v>
      </c>
      <c r="B357" s="153" t="s">
        <v>1445</v>
      </c>
      <c r="C357" s="152" t="s">
        <v>276</v>
      </c>
      <c r="D357" s="39">
        <v>60105</v>
      </c>
      <c r="E357" s="154" t="s">
        <v>275</v>
      </c>
    </row>
    <row r="358" spans="1:5" x14ac:dyDescent="0.3">
      <c r="A358" s="183">
        <v>925</v>
      </c>
      <c r="B358" s="153" t="s">
        <v>290</v>
      </c>
      <c r="C358" s="152" t="s">
        <v>276</v>
      </c>
      <c r="D358" s="39">
        <v>60105</v>
      </c>
      <c r="E358" s="154" t="s">
        <v>275</v>
      </c>
    </row>
    <row r="359" spans="1:5" x14ac:dyDescent="0.3">
      <c r="A359" s="183">
        <v>936</v>
      </c>
      <c r="B359" s="153" t="s">
        <v>294</v>
      </c>
      <c r="C359" s="152" t="s">
        <v>276</v>
      </c>
      <c r="D359" s="39">
        <v>60105</v>
      </c>
      <c r="E359" s="154" t="s">
        <v>275</v>
      </c>
    </row>
    <row r="360" spans="1:5" x14ac:dyDescent="0.3">
      <c r="A360" s="183">
        <v>943</v>
      </c>
      <c r="B360" s="153" t="s">
        <v>247</v>
      </c>
      <c r="C360" s="152" t="s">
        <v>57</v>
      </c>
      <c r="D360" s="39">
        <v>60103</v>
      </c>
      <c r="E360" s="154" t="s">
        <v>130</v>
      </c>
    </row>
    <row r="361" spans="1:5" x14ac:dyDescent="0.3">
      <c r="A361" s="183">
        <v>994</v>
      </c>
      <c r="B361" s="153" t="s">
        <v>331</v>
      </c>
      <c r="C361" s="152" t="s">
        <v>57</v>
      </c>
      <c r="D361" s="39" t="s">
        <v>149</v>
      </c>
      <c r="E361" s="154" t="s">
        <v>148</v>
      </c>
    </row>
    <row r="362" spans="1:5" x14ac:dyDescent="0.3">
      <c r="A362" s="183">
        <v>997</v>
      </c>
      <c r="B362" s="153" t="s">
        <v>330</v>
      </c>
      <c r="C362" s="152" t="s">
        <v>57</v>
      </c>
      <c r="D362" s="39" t="s">
        <v>149</v>
      </c>
      <c r="E362" s="154" t="s">
        <v>148</v>
      </c>
    </row>
    <row r="363" spans="1:5" x14ac:dyDescent="0.3">
      <c r="A363" s="183">
        <v>998</v>
      </c>
      <c r="B363" s="153" t="s">
        <v>55</v>
      </c>
      <c r="C363" s="152" t="s">
        <v>57</v>
      </c>
      <c r="D363" s="39" t="s">
        <v>149</v>
      </c>
      <c r="E363" s="154" t="s">
        <v>148</v>
      </c>
    </row>
  </sheetData>
  <sheetProtection password="896E" sheet="1" formatCells="0" formatColumns="0" formatRows="0"/>
  <mergeCells count="3">
    <mergeCell ref="A1:E1"/>
    <mergeCell ref="A3:E3"/>
    <mergeCell ref="A2:E2"/>
  </mergeCells>
  <pageMargins left="0.7" right="0.7" top="0.75" bottom="0.75" header="0.3" footer="0.3"/>
  <pageSetup scale="90"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49"/>
  <sheetViews>
    <sheetView topLeftCell="A4" zoomScale="80" zoomScaleNormal="80" workbookViewId="0">
      <selection activeCell="A9" sqref="A9"/>
    </sheetView>
  </sheetViews>
  <sheetFormatPr defaultColWidth="140.5546875" defaultRowHeight="15.6" x14ac:dyDescent="0.2"/>
  <cols>
    <col min="1" max="1" width="156.5546875" style="12" customWidth="1"/>
    <col min="2" max="16384" width="140.5546875" style="13"/>
  </cols>
  <sheetData>
    <row r="1" spans="1:1" s="15" customFormat="1" ht="25.2" x14ac:dyDescent="0.45">
      <c r="A1" s="29" t="s">
        <v>32</v>
      </c>
    </row>
    <row r="2" spans="1:1" s="16" customFormat="1" ht="19.2" x14ac:dyDescent="0.2">
      <c r="A2" s="17" t="s">
        <v>402</v>
      </c>
    </row>
    <row r="3" spans="1:1" s="28" customFormat="1" ht="7.8" x14ac:dyDescent="0.2">
      <c r="A3" s="81"/>
    </row>
    <row r="4" spans="1:1" s="82" customFormat="1" ht="18.600000000000001" thickBot="1" x14ac:dyDescent="0.25">
      <c r="A4" s="146" t="s">
        <v>54</v>
      </c>
    </row>
    <row r="5" spans="1:1" ht="16.2" thickBot="1" x14ac:dyDescent="0.25">
      <c r="A5" s="23" t="s">
        <v>51</v>
      </c>
    </row>
    <row r="6" spans="1:1" ht="108" thickBot="1" x14ac:dyDescent="0.25">
      <c r="A6" s="145" t="s">
        <v>1451</v>
      </c>
    </row>
    <row r="7" spans="1:1" s="28" customFormat="1" ht="8.4" thickBot="1" x14ac:dyDescent="0.25">
      <c r="A7" s="27"/>
    </row>
    <row r="8" spans="1:1" ht="16.2" thickBot="1" x14ac:dyDescent="0.25">
      <c r="A8" s="18" t="s">
        <v>1388</v>
      </c>
    </row>
    <row r="9" spans="1:1" ht="31.8" thickBot="1" x14ac:dyDescent="0.25">
      <c r="A9" s="22" t="s">
        <v>1389</v>
      </c>
    </row>
    <row r="10" spans="1:1" s="28" customFormat="1" ht="8.4" thickBot="1" x14ac:dyDescent="0.25">
      <c r="A10" s="27"/>
    </row>
    <row r="11" spans="1:1" ht="16.2" thickBot="1" x14ac:dyDescent="0.25">
      <c r="A11" s="18" t="s">
        <v>3</v>
      </c>
    </row>
    <row r="12" spans="1:1" ht="31.8" thickBot="1" x14ac:dyDescent="0.25">
      <c r="A12" s="22" t="s">
        <v>1376</v>
      </c>
    </row>
    <row r="13" spans="1:1" s="28" customFormat="1" ht="8.4" thickBot="1" x14ac:dyDescent="0.25">
      <c r="A13" s="27"/>
    </row>
    <row r="14" spans="1:1" ht="16.2" thickBot="1" x14ac:dyDescent="0.25">
      <c r="A14" s="18" t="s">
        <v>415</v>
      </c>
    </row>
    <row r="15" spans="1:1" ht="31.8" thickBot="1" x14ac:dyDescent="0.25">
      <c r="A15" s="22" t="s">
        <v>1379</v>
      </c>
    </row>
    <row r="16" spans="1:1" s="28" customFormat="1" ht="8.4" thickBot="1" x14ac:dyDescent="0.25">
      <c r="A16" s="27"/>
    </row>
    <row r="17" spans="1:1" ht="16.2" thickBot="1" x14ac:dyDescent="0.25">
      <c r="A17" s="23" t="s">
        <v>43</v>
      </c>
    </row>
    <row r="18" spans="1:1" ht="31.2" x14ac:dyDescent="0.2">
      <c r="A18" s="24" t="s">
        <v>1378</v>
      </c>
    </row>
    <row r="19" spans="1:1" ht="46.8" x14ac:dyDescent="0.2">
      <c r="A19" s="25" t="s">
        <v>1377</v>
      </c>
    </row>
    <row r="20" spans="1:1" ht="62.4" x14ac:dyDescent="0.2">
      <c r="A20" s="25" t="s">
        <v>1387</v>
      </c>
    </row>
    <row r="21" spans="1:1" ht="31.2" x14ac:dyDescent="0.2">
      <c r="A21" s="25" t="s">
        <v>1398</v>
      </c>
    </row>
    <row r="22" spans="1:1" ht="46.8" x14ac:dyDescent="0.2">
      <c r="A22" s="25" t="s">
        <v>1399</v>
      </c>
    </row>
    <row r="23" spans="1:1" ht="46.8" x14ac:dyDescent="0.2">
      <c r="A23" s="118" t="s">
        <v>1400</v>
      </c>
    </row>
    <row r="24" spans="1:1" ht="93.6" x14ac:dyDescent="0.2">
      <c r="A24" s="25" t="s">
        <v>1401</v>
      </c>
    </row>
    <row r="25" spans="1:1" ht="62.4" x14ac:dyDescent="0.2">
      <c r="A25" s="25" t="s">
        <v>1403</v>
      </c>
    </row>
    <row r="26" spans="1:1" ht="31.8" thickBot="1" x14ac:dyDescent="0.25">
      <c r="A26" s="26" t="s">
        <v>1402</v>
      </c>
    </row>
    <row r="27" spans="1:1" s="28" customFormat="1" ht="8.4" thickBot="1" x14ac:dyDescent="0.25">
      <c r="A27" s="27"/>
    </row>
    <row r="28" spans="1:1" ht="16.2" thickBot="1" x14ac:dyDescent="0.25">
      <c r="A28" s="18" t="s">
        <v>16</v>
      </c>
    </row>
    <row r="29" spans="1:1" ht="63" thickBot="1" x14ac:dyDescent="0.25">
      <c r="A29" s="22" t="s">
        <v>1386</v>
      </c>
    </row>
    <row r="30" spans="1:1" s="28" customFormat="1" ht="8.4" thickBot="1" x14ac:dyDescent="0.25"/>
    <row r="31" spans="1:1" ht="16.2" thickBot="1" x14ac:dyDescent="0.25">
      <c r="A31" s="18" t="s">
        <v>30</v>
      </c>
    </row>
    <row r="32" spans="1:1" x14ac:dyDescent="0.2">
      <c r="A32" s="20" t="s">
        <v>417</v>
      </c>
    </row>
    <row r="33" spans="1:1" x14ac:dyDescent="0.2">
      <c r="A33" s="20" t="s">
        <v>418</v>
      </c>
    </row>
    <row r="34" spans="1:1" ht="16.2" thickBot="1" x14ac:dyDescent="0.25">
      <c r="A34" s="21" t="s">
        <v>1374</v>
      </c>
    </row>
    <row r="35" spans="1:1" s="28" customFormat="1" ht="8.4" thickBot="1" x14ac:dyDescent="0.25">
      <c r="A35" s="27"/>
    </row>
    <row r="36" spans="1:1" ht="16.2" thickBot="1" x14ac:dyDescent="0.25">
      <c r="A36" s="18" t="s">
        <v>29</v>
      </c>
    </row>
    <row r="37" spans="1:1" x14ac:dyDescent="0.2">
      <c r="A37" s="19" t="s">
        <v>419</v>
      </c>
    </row>
    <row r="38" spans="1:1" x14ac:dyDescent="0.2">
      <c r="A38" s="20" t="s">
        <v>420</v>
      </c>
    </row>
    <row r="39" spans="1:1" ht="16.2" thickBot="1" x14ac:dyDescent="0.25">
      <c r="A39" s="21" t="s">
        <v>1375</v>
      </c>
    </row>
    <row r="40" spans="1:1" s="28" customFormat="1" ht="8.4" thickBot="1" x14ac:dyDescent="0.25">
      <c r="A40" s="27"/>
    </row>
    <row r="41" spans="1:1" ht="16.2" thickBot="1" x14ac:dyDescent="0.25">
      <c r="A41" s="23" t="s">
        <v>400</v>
      </c>
    </row>
    <row r="42" spans="1:1" x14ac:dyDescent="0.2">
      <c r="A42" s="24" t="s">
        <v>401</v>
      </c>
    </row>
    <row r="43" spans="1:1" x14ac:dyDescent="0.2">
      <c r="A43" s="25" t="s">
        <v>1380</v>
      </c>
    </row>
    <row r="44" spans="1:1" x14ac:dyDescent="0.2">
      <c r="A44" s="25" t="s">
        <v>1381</v>
      </c>
    </row>
    <row r="45" spans="1:1" x14ac:dyDescent="0.2">
      <c r="A45" s="25" t="s">
        <v>1382</v>
      </c>
    </row>
    <row r="46" spans="1:1" x14ac:dyDescent="0.2">
      <c r="A46" s="25" t="s">
        <v>1383</v>
      </c>
    </row>
    <row r="47" spans="1:1" x14ac:dyDescent="0.2">
      <c r="A47" s="25" t="s">
        <v>421</v>
      </c>
    </row>
    <row r="48" spans="1:1" ht="31.2" x14ac:dyDescent="0.2">
      <c r="A48" s="25" t="s">
        <v>1384</v>
      </c>
    </row>
    <row r="49" spans="1:1" ht="16.2" thickBot="1" x14ac:dyDescent="0.25">
      <c r="A49" s="26" t="s">
        <v>1385</v>
      </c>
    </row>
  </sheetData>
  <sheetProtection password="896E" sheet="1" objects="1" scenarios="1" formatCells="0" formatColumns="0" formatRows="0"/>
  <printOptions horizontalCentered="1"/>
  <pageMargins left="0.25" right="0.25" top="0.25" bottom="0.25" header="0" footer="0"/>
  <pageSetup scale="63"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pageSetUpPr fitToPage="1"/>
  </sheetPr>
  <dimension ref="A1:AK380"/>
  <sheetViews>
    <sheetView showGridLines="0" tabSelected="1" zoomScale="80" zoomScaleNormal="80" zoomScaleSheetLayoutView="85" workbookViewId="0">
      <selection activeCell="L9" sqref="L9"/>
    </sheetView>
  </sheetViews>
  <sheetFormatPr defaultColWidth="9.5546875" defaultRowHeight="15.6" x14ac:dyDescent="0.3"/>
  <cols>
    <col min="1" max="1" width="13.5546875" style="79" customWidth="1"/>
    <col min="2" max="2" width="6.5546875" style="79" customWidth="1"/>
    <col min="3" max="3" width="12.5546875" style="79" customWidth="1"/>
    <col min="4" max="4" width="6.5546875" style="79" customWidth="1"/>
    <col min="5" max="5" width="12.5546875" style="79" customWidth="1"/>
    <col min="6" max="6" width="6.5546875" style="79" customWidth="1"/>
    <col min="7" max="7" width="12.5546875" style="79" customWidth="1"/>
    <col min="8" max="10" width="6.5546875" style="79" customWidth="1"/>
    <col min="11" max="11" width="1.5546875" style="1" customWidth="1"/>
    <col min="12" max="12" width="5.5546875" style="79" customWidth="1"/>
    <col min="13" max="15" width="12.5546875" style="79" customWidth="1"/>
    <col min="16" max="18" width="16.5546875" style="79" customWidth="1"/>
    <col min="19" max="19" width="13.5546875" style="79" customWidth="1"/>
    <col min="20" max="22" width="9.5546875" style="1"/>
    <col min="23" max="37" width="9.5546875" style="78"/>
    <col min="38" max="16384" width="9.5546875" style="79"/>
  </cols>
  <sheetData>
    <row r="1" spans="1:37" s="53" customFormat="1" ht="30" customHeight="1" x14ac:dyDescent="0.35">
      <c r="A1" s="332" t="s">
        <v>12</v>
      </c>
      <c r="B1" s="333"/>
      <c r="C1" s="333"/>
      <c r="D1" s="333"/>
      <c r="E1" s="333"/>
      <c r="F1" s="333"/>
      <c r="G1" s="333"/>
      <c r="H1" s="333"/>
      <c r="I1" s="333"/>
      <c r="J1" s="334"/>
      <c r="K1" s="52"/>
      <c r="L1" s="362" t="s">
        <v>14</v>
      </c>
      <c r="M1" s="363"/>
      <c r="N1" s="164" t="s">
        <v>39</v>
      </c>
      <c r="O1" s="368"/>
      <c r="P1" s="369"/>
      <c r="Q1" s="370"/>
      <c r="R1" s="167" t="s">
        <v>8</v>
      </c>
      <c r="S1" s="111"/>
      <c r="T1" s="52"/>
      <c r="U1" s="52"/>
      <c r="V1" s="52"/>
      <c r="W1" s="52"/>
      <c r="X1" s="52"/>
      <c r="Y1" s="52"/>
      <c r="Z1" s="52"/>
      <c r="AA1" s="52"/>
      <c r="AB1" s="52"/>
      <c r="AC1" s="52"/>
      <c r="AD1" s="52"/>
      <c r="AE1" s="52"/>
      <c r="AF1" s="52"/>
      <c r="AG1" s="52"/>
      <c r="AH1" s="52"/>
      <c r="AI1" s="52"/>
      <c r="AJ1" s="52"/>
      <c r="AK1" s="52"/>
    </row>
    <row r="2" spans="1:37" s="53" customFormat="1" ht="30" customHeight="1" x14ac:dyDescent="0.35">
      <c r="A2" s="335"/>
      <c r="B2" s="336"/>
      <c r="C2" s="336"/>
      <c r="D2" s="336"/>
      <c r="E2" s="336"/>
      <c r="F2" s="336"/>
      <c r="G2" s="336"/>
      <c r="H2" s="336"/>
      <c r="I2" s="336"/>
      <c r="J2" s="337"/>
      <c r="K2" s="52"/>
      <c r="L2" s="364"/>
      <c r="M2" s="365"/>
      <c r="N2" s="165" t="s">
        <v>36</v>
      </c>
      <c r="O2" s="371"/>
      <c r="P2" s="372"/>
      <c r="Q2" s="373"/>
      <c r="R2" s="168" t="s">
        <v>8</v>
      </c>
      <c r="S2" s="112"/>
      <c r="T2" s="52"/>
      <c r="U2" s="52"/>
      <c r="V2" s="52"/>
      <c r="W2" s="52"/>
      <c r="X2" s="52"/>
      <c r="Y2" s="52"/>
      <c r="Z2" s="52"/>
      <c r="AA2" s="52"/>
      <c r="AB2" s="52"/>
      <c r="AC2" s="52"/>
      <c r="AD2" s="52"/>
      <c r="AE2" s="52"/>
      <c r="AF2" s="52"/>
      <c r="AG2" s="52"/>
      <c r="AH2" s="52"/>
      <c r="AI2" s="52"/>
      <c r="AJ2" s="52"/>
      <c r="AK2" s="52"/>
    </row>
    <row r="3" spans="1:37" s="53" customFormat="1" ht="30" customHeight="1" thickBot="1" x14ac:dyDescent="0.4">
      <c r="A3" s="351" t="s">
        <v>0</v>
      </c>
      <c r="B3" s="352"/>
      <c r="C3" s="352"/>
      <c r="D3" s="352"/>
      <c r="E3" s="352"/>
      <c r="F3" s="352"/>
      <c r="G3" s="352"/>
      <c r="H3" s="352"/>
      <c r="I3" s="352"/>
      <c r="J3" s="353"/>
      <c r="K3" s="52"/>
      <c r="L3" s="366"/>
      <c r="M3" s="367"/>
      <c r="N3" s="166" t="s">
        <v>37</v>
      </c>
      <c r="O3" s="341"/>
      <c r="P3" s="342"/>
      <c r="Q3" s="343"/>
      <c r="R3" s="169" t="s">
        <v>8</v>
      </c>
      <c r="S3" s="113"/>
      <c r="T3" s="52"/>
      <c r="U3" s="52"/>
      <c r="V3" s="52"/>
      <c r="W3" s="52"/>
      <c r="X3" s="52"/>
      <c r="Y3" s="52"/>
      <c r="Z3" s="52"/>
      <c r="AA3" s="52"/>
      <c r="AB3" s="52"/>
      <c r="AC3" s="52"/>
      <c r="AD3" s="52"/>
      <c r="AE3" s="52"/>
      <c r="AF3" s="52"/>
      <c r="AG3" s="52"/>
      <c r="AH3" s="52"/>
      <c r="AI3" s="52"/>
      <c r="AJ3" s="52"/>
      <c r="AK3" s="52"/>
    </row>
    <row r="4" spans="1:37" s="98" customFormat="1" ht="7.2" thickBot="1" x14ac:dyDescent="0.2">
      <c r="D4" s="99"/>
      <c r="E4" s="99"/>
      <c r="F4" s="99"/>
      <c r="G4" s="99"/>
      <c r="H4" s="99"/>
      <c r="I4" s="99"/>
      <c r="J4" s="99"/>
      <c r="L4" s="100"/>
      <c r="M4" s="100"/>
    </row>
    <row r="5" spans="1:37" s="58" customFormat="1" ht="30" customHeight="1" thickBot="1" x14ac:dyDescent="0.25">
      <c r="A5" s="338" t="s">
        <v>51</v>
      </c>
      <c r="B5" s="339"/>
      <c r="C5" s="339"/>
      <c r="D5" s="339"/>
      <c r="E5" s="339"/>
      <c r="F5" s="339"/>
      <c r="G5" s="339"/>
      <c r="H5" s="339"/>
      <c r="I5" s="339"/>
      <c r="J5" s="340"/>
      <c r="K5" s="57"/>
      <c r="L5" s="299" t="s">
        <v>1390</v>
      </c>
      <c r="M5" s="300"/>
      <c r="N5" s="300"/>
      <c r="O5" s="300"/>
      <c r="P5" s="300"/>
      <c r="Q5" s="300"/>
      <c r="R5" s="300"/>
      <c r="S5" s="301"/>
      <c r="T5" s="57"/>
      <c r="U5" s="57"/>
      <c r="V5" s="57"/>
      <c r="W5" s="57"/>
      <c r="X5" s="57"/>
      <c r="Y5" s="57"/>
      <c r="Z5" s="57"/>
      <c r="AA5" s="57"/>
      <c r="AB5" s="57"/>
      <c r="AC5" s="57"/>
      <c r="AD5" s="57"/>
      <c r="AE5" s="57"/>
      <c r="AF5" s="57"/>
      <c r="AG5" s="57"/>
      <c r="AH5" s="57"/>
      <c r="AI5" s="57"/>
      <c r="AJ5" s="57"/>
      <c r="AK5" s="57"/>
    </row>
    <row r="6" spans="1:37" s="229" customFormat="1" ht="30" customHeight="1" x14ac:dyDescent="0.35">
      <c r="A6" s="376" t="s">
        <v>21</v>
      </c>
      <c r="B6" s="377"/>
      <c r="C6" s="302"/>
      <c r="D6" s="302"/>
      <c r="E6" s="302"/>
      <c r="F6" s="302"/>
      <c r="G6" s="302"/>
      <c r="H6" s="302"/>
      <c r="I6" s="302"/>
      <c r="J6" s="303"/>
      <c r="K6" s="228"/>
      <c r="L6" s="249"/>
      <c r="M6" s="309" t="s">
        <v>33</v>
      </c>
      <c r="N6" s="309"/>
      <c r="O6" s="309"/>
      <c r="P6" s="309"/>
      <c r="Q6" s="309"/>
      <c r="R6" s="309"/>
      <c r="S6" s="310"/>
      <c r="T6" s="228"/>
      <c r="Y6" s="228"/>
      <c r="Z6" s="228"/>
      <c r="AA6" s="228"/>
      <c r="AB6" s="228"/>
      <c r="AC6" s="228"/>
      <c r="AD6" s="228"/>
      <c r="AE6" s="228"/>
      <c r="AF6" s="228"/>
      <c r="AG6" s="228"/>
      <c r="AH6" s="228"/>
      <c r="AI6" s="228"/>
      <c r="AJ6" s="228"/>
      <c r="AK6" s="228"/>
    </row>
    <row r="7" spans="1:37" s="229" customFormat="1" ht="30" customHeight="1" x14ac:dyDescent="0.35">
      <c r="A7" s="328" t="s">
        <v>22</v>
      </c>
      <c r="B7" s="329"/>
      <c r="C7" s="304"/>
      <c r="D7" s="304"/>
      <c r="E7" s="304"/>
      <c r="F7" s="304"/>
      <c r="G7" s="304"/>
      <c r="H7" s="304"/>
      <c r="I7" s="304"/>
      <c r="J7" s="305"/>
      <c r="K7" s="228"/>
      <c r="L7" s="250"/>
      <c r="M7" s="311" t="s">
        <v>38</v>
      </c>
      <c r="N7" s="311"/>
      <c r="O7" s="311"/>
      <c r="P7" s="311"/>
      <c r="Q7" s="311"/>
      <c r="R7" s="311"/>
      <c r="S7" s="312"/>
      <c r="T7" s="228"/>
      <c r="Y7" s="228"/>
      <c r="Z7" s="228"/>
      <c r="AA7" s="228"/>
      <c r="AB7" s="228"/>
      <c r="AC7" s="228"/>
      <c r="AD7" s="228"/>
      <c r="AE7" s="228"/>
      <c r="AF7" s="228"/>
      <c r="AG7" s="228"/>
      <c r="AH7" s="228"/>
      <c r="AI7" s="228"/>
      <c r="AJ7" s="228"/>
      <c r="AK7" s="228"/>
    </row>
    <row r="8" spans="1:37" s="229" customFormat="1" ht="30" customHeight="1" x14ac:dyDescent="0.35">
      <c r="A8" s="328" t="s">
        <v>408</v>
      </c>
      <c r="B8" s="329"/>
      <c r="C8" s="384"/>
      <c r="D8" s="385"/>
      <c r="E8" s="385"/>
      <c r="F8" s="386"/>
      <c r="G8" s="251" t="s">
        <v>23</v>
      </c>
      <c r="H8" s="384"/>
      <c r="I8" s="385"/>
      <c r="J8" s="387"/>
      <c r="K8" s="228"/>
      <c r="L8" s="250"/>
      <c r="M8" s="311" t="s">
        <v>35</v>
      </c>
      <c r="N8" s="311"/>
      <c r="O8" s="311"/>
      <c r="P8" s="311"/>
      <c r="Q8" s="311"/>
      <c r="R8" s="311"/>
      <c r="S8" s="312"/>
      <c r="T8" s="228"/>
      <c r="Y8" s="228"/>
      <c r="Z8" s="228"/>
      <c r="AA8" s="228"/>
      <c r="AB8" s="228"/>
      <c r="AC8" s="228"/>
      <c r="AD8" s="228"/>
      <c r="AE8" s="228"/>
      <c r="AF8" s="228"/>
      <c r="AG8" s="228"/>
      <c r="AH8" s="228"/>
      <c r="AI8" s="228"/>
      <c r="AJ8" s="228"/>
      <c r="AK8" s="228"/>
    </row>
    <row r="9" spans="1:37" s="229" customFormat="1" ht="30" customHeight="1" x14ac:dyDescent="0.35">
      <c r="A9" s="328" t="s">
        <v>407</v>
      </c>
      <c r="B9" s="329"/>
      <c r="C9" s="384"/>
      <c r="D9" s="385"/>
      <c r="E9" s="385"/>
      <c r="F9" s="386"/>
      <c r="G9" s="252" t="s">
        <v>406</v>
      </c>
      <c r="H9" s="447"/>
      <c r="I9" s="448"/>
      <c r="J9" s="449"/>
      <c r="K9" s="228"/>
      <c r="L9" s="250"/>
      <c r="M9" s="311" t="s">
        <v>34</v>
      </c>
      <c r="N9" s="311"/>
      <c r="O9" s="311"/>
      <c r="P9" s="311"/>
      <c r="Q9" s="311"/>
      <c r="R9" s="311"/>
      <c r="S9" s="312"/>
      <c r="T9" s="228"/>
      <c r="Y9" s="228"/>
      <c r="Z9" s="228"/>
      <c r="AA9" s="228"/>
      <c r="AB9" s="228"/>
      <c r="AC9" s="228"/>
      <c r="AD9" s="228"/>
      <c r="AE9" s="228"/>
      <c r="AF9" s="228"/>
      <c r="AG9" s="228"/>
      <c r="AH9" s="228"/>
      <c r="AI9" s="228"/>
      <c r="AJ9" s="228"/>
      <c r="AK9" s="228"/>
    </row>
    <row r="10" spans="1:37" s="229" customFormat="1" ht="30" customHeight="1" thickBot="1" x14ac:dyDescent="0.4">
      <c r="A10" s="380" t="s">
        <v>24</v>
      </c>
      <c r="B10" s="381"/>
      <c r="C10" s="450"/>
      <c r="D10" s="451"/>
      <c r="E10" s="451"/>
      <c r="F10" s="451"/>
      <c r="G10" s="388"/>
      <c r="H10" s="389"/>
      <c r="I10" s="389"/>
      <c r="J10" s="390"/>
      <c r="K10" s="228"/>
      <c r="L10" s="250"/>
      <c r="M10" s="311" t="s">
        <v>53</v>
      </c>
      <c r="N10" s="311"/>
      <c r="O10" s="311"/>
      <c r="P10" s="311"/>
      <c r="Q10" s="311"/>
      <c r="R10" s="311"/>
      <c r="S10" s="312"/>
      <c r="T10" s="228"/>
      <c r="Y10" s="228"/>
      <c r="Z10" s="228"/>
      <c r="AA10" s="228"/>
      <c r="AB10" s="228"/>
      <c r="AC10" s="228"/>
      <c r="AD10" s="228"/>
      <c r="AE10" s="228"/>
      <c r="AF10" s="228"/>
      <c r="AG10" s="228"/>
      <c r="AH10" s="228"/>
      <c r="AI10" s="228"/>
      <c r="AJ10" s="228"/>
      <c r="AK10" s="228"/>
    </row>
    <row r="11" spans="1:37" s="229" customFormat="1" ht="30" customHeight="1" thickBot="1" x14ac:dyDescent="0.4">
      <c r="A11" s="378"/>
      <c r="B11" s="379"/>
      <c r="C11" s="426" t="s">
        <v>15</v>
      </c>
      <c r="D11" s="427"/>
      <c r="E11" s="428"/>
      <c r="F11" s="253"/>
      <c r="G11" s="254" t="s">
        <v>1</v>
      </c>
      <c r="H11" s="255"/>
      <c r="I11" s="424" t="s">
        <v>20</v>
      </c>
      <c r="J11" s="425"/>
      <c r="K11" s="228"/>
      <c r="L11" s="256"/>
      <c r="M11" s="297" t="s">
        <v>403</v>
      </c>
      <c r="N11" s="297"/>
      <c r="O11" s="297"/>
      <c r="P11" s="297"/>
      <c r="Q11" s="297"/>
      <c r="R11" s="297"/>
      <c r="S11" s="298"/>
      <c r="T11" s="228"/>
      <c r="Y11" s="228"/>
      <c r="Z11" s="228"/>
      <c r="AA11" s="228"/>
      <c r="AB11" s="228"/>
      <c r="AC11" s="228"/>
      <c r="AD11" s="228"/>
      <c r="AE11" s="228"/>
      <c r="AF11" s="228"/>
      <c r="AG11" s="228"/>
      <c r="AH11" s="228"/>
      <c r="AI11" s="228"/>
      <c r="AJ11" s="228"/>
      <c r="AK11" s="228"/>
    </row>
    <row r="12" spans="1:37" s="98" customFormat="1" ht="7.2" thickBot="1" x14ac:dyDescent="0.2">
      <c r="D12" s="99"/>
      <c r="E12" s="99"/>
      <c r="F12" s="99"/>
      <c r="G12" s="99"/>
      <c r="H12" s="99"/>
      <c r="I12" s="99"/>
      <c r="J12" s="99"/>
      <c r="L12" s="100"/>
      <c r="M12" s="100"/>
    </row>
    <row r="13" spans="1:37" s="60" customFormat="1" ht="30" customHeight="1" thickBot="1" x14ac:dyDescent="0.25">
      <c r="A13" s="313" t="s">
        <v>3</v>
      </c>
      <c r="B13" s="314"/>
      <c r="C13" s="314"/>
      <c r="D13" s="314"/>
      <c r="E13" s="314"/>
      <c r="F13" s="314"/>
      <c r="G13" s="314"/>
      <c r="H13" s="314"/>
      <c r="I13" s="314"/>
      <c r="J13" s="315"/>
      <c r="K13" s="59"/>
      <c r="L13" s="313" t="s">
        <v>416</v>
      </c>
      <c r="M13" s="314"/>
      <c r="N13" s="314"/>
      <c r="O13" s="314"/>
      <c r="P13" s="314"/>
      <c r="Q13" s="314"/>
      <c r="R13" s="314"/>
      <c r="S13" s="315"/>
      <c r="T13" s="59"/>
      <c r="U13" s="59"/>
      <c r="V13" s="59"/>
      <c r="W13" s="59"/>
      <c r="X13" s="59"/>
      <c r="Y13" s="59"/>
      <c r="Z13" s="59"/>
      <c r="AA13" s="59"/>
      <c r="AB13" s="59"/>
      <c r="AC13" s="59"/>
      <c r="AD13" s="59"/>
      <c r="AE13" s="59"/>
      <c r="AF13" s="59"/>
      <c r="AG13" s="59"/>
      <c r="AH13" s="59"/>
      <c r="AI13" s="59"/>
      <c r="AJ13" s="59"/>
      <c r="AK13" s="59"/>
    </row>
    <row r="14" spans="1:37" s="229" customFormat="1" ht="20.100000000000001" customHeight="1" x14ac:dyDescent="0.35">
      <c r="A14" s="257"/>
      <c r="B14" s="258"/>
      <c r="C14" s="259" t="s">
        <v>18</v>
      </c>
      <c r="D14" s="258"/>
      <c r="E14" s="259" t="s">
        <v>25</v>
      </c>
      <c r="F14" s="258"/>
      <c r="G14" s="260" t="s">
        <v>6</v>
      </c>
      <c r="H14" s="258"/>
      <c r="I14" s="431" t="s">
        <v>4</v>
      </c>
      <c r="J14" s="432"/>
      <c r="K14" s="228"/>
      <c r="L14" s="319"/>
      <c r="M14" s="320"/>
      <c r="N14" s="320"/>
      <c r="O14" s="320"/>
      <c r="P14" s="320"/>
      <c r="Q14" s="320"/>
      <c r="R14" s="320"/>
      <c r="S14" s="321"/>
      <c r="T14" s="228"/>
      <c r="U14" s="228"/>
      <c r="V14" s="228"/>
      <c r="W14" s="228"/>
      <c r="X14" s="228"/>
      <c r="Y14" s="228"/>
      <c r="Z14" s="228"/>
      <c r="AA14" s="228"/>
      <c r="AB14" s="228"/>
      <c r="AC14" s="228"/>
      <c r="AD14" s="228"/>
      <c r="AE14" s="228"/>
      <c r="AF14" s="228"/>
      <c r="AG14" s="228"/>
      <c r="AH14" s="228"/>
      <c r="AI14" s="228"/>
      <c r="AJ14" s="228"/>
      <c r="AK14" s="228"/>
    </row>
    <row r="15" spans="1:37" s="66" customFormat="1" ht="10.5" customHeight="1" x14ac:dyDescent="0.2">
      <c r="A15" s="61"/>
      <c r="B15" s="62"/>
      <c r="C15" s="62"/>
      <c r="D15" s="63"/>
      <c r="E15" s="63"/>
      <c r="F15" s="63"/>
      <c r="G15" s="63"/>
      <c r="H15" s="63"/>
      <c r="I15" s="63"/>
      <c r="J15" s="64"/>
      <c r="K15" s="65"/>
      <c r="L15" s="322"/>
      <c r="M15" s="323"/>
      <c r="N15" s="323"/>
      <c r="O15" s="323"/>
      <c r="P15" s="323"/>
      <c r="Q15" s="323"/>
      <c r="R15" s="323"/>
      <c r="S15" s="324"/>
      <c r="T15" s="65"/>
      <c r="U15" s="65"/>
      <c r="V15" s="65"/>
      <c r="W15" s="65"/>
      <c r="X15" s="65"/>
      <c r="Y15" s="65"/>
      <c r="Z15" s="65"/>
      <c r="AA15" s="65"/>
      <c r="AB15" s="65"/>
      <c r="AC15" s="65"/>
      <c r="AD15" s="65"/>
      <c r="AE15" s="65"/>
      <c r="AF15" s="65"/>
      <c r="AG15" s="65"/>
      <c r="AH15" s="65"/>
      <c r="AI15" s="65"/>
      <c r="AJ15" s="65"/>
      <c r="AK15" s="65"/>
    </row>
    <row r="16" spans="1:37" s="229" customFormat="1" ht="20.100000000000001" customHeight="1" x14ac:dyDescent="0.35">
      <c r="A16" s="261"/>
      <c r="B16" s="262"/>
      <c r="C16" s="263" t="s">
        <v>17</v>
      </c>
      <c r="D16" s="262"/>
      <c r="E16" s="264" t="s">
        <v>5</v>
      </c>
      <c r="F16" s="262"/>
      <c r="G16" s="265" t="s">
        <v>11</v>
      </c>
      <c r="H16" s="262"/>
      <c r="I16" s="429" t="s">
        <v>7</v>
      </c>
      <c r="J16" s="430"/>
      <c r="K16" s="228"/>
      <c r="L16" s="322"/>
      <c r="M16" s="323"/>
      <c r="N16" s="323"/>
      <c r="O16" s="323"/>
      <c r="P16" s="323"/>
      <c r="Q16" s="323"/>
      <c r="R16" s="323"/>
      <c r="S16" s="324"/>
      <c r="T16" s="228"/>
      <c r="U16" s="228"/>
      <c r="V16" s="228"/>
      <c r="W16" s="228"/>
      <c r="X16" s="228"/>
      <c r="Y16" s="228"/>
      <c r="Z16" s="228"/>
      <c r="AA16" s="228"/>
      <c r="AB16" s="228"/>
      <c r="AC16" s="228"/>
      <c r="AD16" s="228"/>
      <c r="AE16" s="228"/>
      <c r="AF16" s="228"/>
      <c r="AG16" s="228"/>
      <c r="AH16" s="228"/>
      <c r="AI16" s="228"/>
      <c r="AJ16" s="228"/>
      <c r="AK16" s="228"/>
    </row>
    <row r="17" spans="1:37" s="66" customFormat="1" ht="10.5" customHeight="1" x14ac:dyDescent="0.2">
      <c r="A17" s="67"/>
      <c r="B17" s="63"/>
      <c r="C17" s="63"/>
      <c r="D17" s="63"/>
      <c r="E17" s="63"/>
      <c r="F17" s="63"/>
      <c r="G17" s="63"/>
      <c r="H17" s="63"/>
      <c r="I17" s="63"/>
      <c r="J17" s="64"/>
      <c r="K17" s="65"/>
      <c r="L17" s="322"/>
      <c r="M17" s="323"/>
      <c r="N17" s="323"/>
      <c r="O17" s="323"/>
      <c r="P17" s="323"/>
      <c r="Q17" s="323"/>
      <c r="R17" s="323"/>
      <c r="S17" s="324"/>
      <c r="T17" s="65"/>
      <c r="U17" s="65"/>
      <c r="V17" s="65"/>
      <c r="W17" s="65"/>
      <c r="X17" s="65"/>
      <c r="Y17" s="65"/>
      <c r="Z17" s="65"/>
      <c r="AA17" s="65"/>
      <c r="AB17" s="65"/>
      <c r="AC17" s="65"/>
      <c r="AD17" s="65"/>
      <c r="AE17" s="65"/>
      <c r="AF17" s="65"/>
      <c r="AG17" s="65"/>
      <c r="AH17" s="65"/>
      <c r="AI17" s="65"/>
      <c r="AJ17" s="65"/>
      <c r="AK17" s="65"/>
    </row>
    <row r="18" spans="1:37" s="229" customFormat="1" ht="20.100000000000001" customHeight="1" x14ac:dyDescent="0.35">
      <c r="A18" s="261"/>
      <c r="B18" s="262"/>
      <c r="C18" s="350" t="s">
        <v>414</v>
      </c>
      <c r="D18" s="350"/>
      <c r="E18" s="354"/>
      <c r="F18" s="354"/>
      <c r="G18" s="354"/>
      <c r="H18" s="354"/>
      <c r="I18" s="354"/>
      <c r="J18" s="355"/>
      <c r="K18" s="228"/>
      <c r="L18" s="322"/>
      <c r="M18" s="323"/>
      <c r="N18" s="323"/>
      <c r="O18" s="323"/>
      <c r="P18" s="323"/>
      <c r="Q18" s="323"/>
      <c r="R18" s="323"/>
      <c r="S18" s="324"/>
      <c r="T18" s="228"/>
      <c r="U18" s="228"/>
      <c r="V18" s="228"/>
      <c r="W18" s="228"/>
      <c r="X18" s="228"/>
      <c r="Y18" s="228"/>
      <c r="Z18" s="228"/>
      <c r="AA18" s="228"/>
      <c r="AB18" s="228"/>
      <c r="AC18" s="228"/>
      <c r="AD18" s="228"/>
      <c r="AE18" s="228"/>
      <c r="AF18" s="228"/>
      <c r="AG18" s="228"/>
      <c r="AH18" s="228"/>
      <c r="AI18" s="228"/>
      <c r="AJ18" s="228"/>
      <c r="AK18" s="228"/>
    </row>
    <row r="19" spans="1:37" s="66" customFormat="1" ht="11.1" customHeight="1" thickBot="1" x14ac:dyDescent="0.25">
      <c r="A19" s="68"/>
      <c r="B19" s="69"/>
      <c r="C19" s="69"/>
      <c r="D19" s="69"/>
      <c r="E19" s="69"/>
      <c r="F19" s="69"/>
      <c r="G19" s="69"/>
      <c r="H19" s="69"/>
      <c r="I19" s="69"/>
      <c r="J19" s="70"/>
      <c r="K19" s="65"/>
      <c r="L19" s="325"/>
      <c r="M19" s="326"/>
      <c r="N19" s="326"/>
      <c r="O19" s="326"/>
      <c r="P19" s="326"/>
      <c r="Q19" s="326"/>
      <c r="R19" s="326"/>
      <c r="S19" s="327"/>
      <c r="T19" s="65"/>
      <c r="U19" s="65"/>
      <c r="V19" s="65"/>
      <c r="W19" s="65"/>
      <c r="X19" s="65"/>
      <c r="Y19" s="65"/>
      <c r="Z19" s="65"/>
      <c r="AA19" s="65"/>
      <c r="AB19" s="65"/>
      <c r="AC19" s="65"/>
      <c r="AD19" s="65"/>
      <c r="AE19" s="65"/>
      <c r="AF19" s="65"/>
      <c r="AG19" s="65"/>
      <c r="AH19" s="65"/>
      <c r="AI19" s="65"/>
      <c r="AJ19" s="65"/>
      <c r="AK19" s="65"/>
    </row>
    <row r="20" spans="1:37" s="98" customFormat="1" ht="7.2" thickBot="1" x14ac:dyDescent="0.2">
      <c r="D20" s="99"/>
      <c r="E20" s="99"/>
      <c r="F20" s="99"/>
      <c r="G20" s="99"/>
      <c r="H20" s="99"/>
      <c r="I20" s="99"/>
      <c r="J20" s="99"/>
      <c r="L20" s="100"/>
      <c r="M20" s="100"/>
    </row>
    <row r="21" spans="1:37" s="149" customFormat="1" ht="16.2" thickBot="1" x14ac:dyDescent="0.25">
      <c r="D21" s="147"/>
      <c r="E21" s="147"/>
      <c r="F21" s="147"/>
      <c r="G21" s="147"/>
      <c r="H21" s="147"/>
      <c r="I21" s="147"/>
      <c r="J21" s="147"/>
      <c r="L21" s="148"/>
      <c r="M21" s="148"/>
      <c r="P21" s="481" t="s">
        <v>1391</v>
      </c>
      <c r="Q21" s="482"/>
      <c r="R21" s="483"/>
    </row>
    <row r="22" spans="1:37" s="90" customFormat="1" ht="55.05" customHeight="1" thickBot="1" x14ac:dyDescent="0.25">
      <c r="A22" s="160" t="s">
        <v>1392</v>
      </c>
      <c r="B22" s="433" t="s">
        <v>1423</v>
      </c>
      <c r="C22" s="433"/>
      <c r="D22" s="433"/>
      <c r="E22" s="433"/>
      <c r="F22" s="433"/>
      <c r="G22" s="433"/>
      <c r="H22" s="433"/>
      <c r="I22" s="434"/>
      <c r="J22" s="435" t="s">
        <v>1393</v>
      </c>
      <c r="K22" s="436"/>
      <c r="L22" s="437"/>
      <c r="M22" s="161" t="s">
        <v>1394</v>
      </c>
      <c r="N22" s="151" t="s">
        <v>1395</v>
      </c>
      <c r="O22" s="151" t="s">
        <v>1396</v>
      </c>
      <c r="P22" s="88" t="s">
        <v>1424</v>
      </c>
      <c r="Q22" s="88" t="s">
        <v>1425</v>
      </c>
      <c r="R22" s="162" t="s">
        <v>1397</v>
      </c>
      <c r="S22" s="163" t="s">
        <v>2</v>
      </c>
      <c r="T22" s="89"/>
      <c r="Y22" s="89"/>
      <c r="Z22" s="89"/>
      <c r="AA22" s="89"/>
      <c r="AB22" s="89"/>
      <c r="AC22" s="89"/>
      <c r="AD22" s="89"/>
      <c r="AE22" s="89"/>
      <c r="AF22" s="89"/>
      <c r="AG22" s="89"/>
      <c r="AH22" s="89"/>
      <c r="AI22" s="89"/>
      <c r="AJ22" s="89"/>
      <c r="AK22" s="89"/>
    </row>
    <row r="23" spans="1:37" s="271" customFormat="1" ht="40.049999999999997" customHeight="1" x14ac:dyDescent="0.35">
      <c r="A23" s="2"/>
      <c r="B23" s="461"/>
      <c r="C23" s="461"/>
      <c r="D23" s="461"/>
      <c r="E23" s="461"/>
      <c r="F23" s="461"/>
      <c r="G23" s="461"/>
      <c r="H23" s="461"/>
      <c r="I23" s="462"/>
      <c r="J23" s="444"/>
      <c r="K23" s="445"/>
      <c r="L23" s="446"/>
      <c r="M23" s="266" t="str">
        <f t="shared" ref="M23:M32" si="0">IF($L$6="x",J23*$M$57,IF($L$7="x",J23*$M$57,IF($L$8="x",J23*$M$57,IF($L$11="x",J23*$M$57,IF($L$9="x",J23*$Q$57,IF($L$10="x",J23*$Q$57,"  "))))))</f>
        <v xml:space="preserve">  </v>
      </c>
      <c r="N23" s="267"/>
      <c r="O23" s="267"/>
      <c r="P23" s="267"/>
      <c r="Q23" s="267"/>
      <c r="R23" s="268"/>
      <c r="S23" s="269">
        <f t="shared" ref="S23:S32" si="1">SUM(M23:R23)</f>
        <v>0</v>
      </c>
      <c r="T23" s="270"/>
      <c r="Y23" s="270"/>
      <c r="Z23" s="270"/>
      <c r="AA23" s="270"/>
      <c r="AB23" s="270"/>
      <c r="AC23" s="270"/>
      <c r="AD23" s="270"/>
      <c r="AE23" s="270"/>
      <c r="AF23" s="270"/>
      <c r="AG23" s="270"/>
      <c r="AH23" s="270"/>
      <c r="AI23" s="270"/>
      <c r="AJ23" s="270"/>
      <c r="AK23" s="270"/>
    </row>
    <row r="24" spans="1:37" s="271" customFormat="1" ht="40.049999999999997" customHeight="1" x14ac:dyDescent="0.35">
      <c r="A24" s="4"/>
      <c r="B24" s="374"/>
      <c r="C24" s="374"/>
      <c r="D24" s="374"/>
      <c r="E24" s="374"/>
      <c r="F24" s="374"/>
      <c r="G24" s="374"/>
      <c r="H24" s="374"/>
      <c r="I24" s="375"/>
      <c r="J24" s="356"/>
      <c r="K24" s="357"/>
      <c r="L24" s="358"/>
      <c r="M24" s="109" t="str">
        <f t="shared" si="0"/>
        <v xml:space="preserve">  </v>
      </c>
      <c r="N24" s="3"/>
      <c r="O24" s="3"/>
      <c r="P24" s="3"/>
      <c r="Q24" s="3"/>
      <c r="R24" s="9"/>
      <c r="S24" s="85">
        <f t="shared" si="1"/>
        <v>0</v>
      </c>
      <c r="T24" s="270"/>
      <c r="Y24" s="270"/>
      <c r="Z24" s="270"/>
      <c r="AA24" s="270"/>
      <c r="AB24" s="270"/>
      <c r="AC24" s="270"/>
      <c r="AD24" s="270"/>
      <c r="AE24" s="270"/>
      <c r="AF24" s="270"/>
      <c r="AG24" s="270"/>
      <c r="AH24" s="270"/>
      <c r="AI24" s="270"/>
      <c r="AJ24" s="270"/>
      <c r="AK24" s="270"/>
    </row>
    <row r="25" spans="1:37" s="271" customFormat="1" ht="40.049999999999997" customHeight="1" x14ac:dyDescent="0.35">
      <c r="A25" s="4"/>
      <c r="B25" s="374"/>
      <c r="C25" s="374"/>
      <c r="D25" s="374"/>
      <c r="E25" s="374"/>
      <c r="F25" s="374"/>
      <c r="G25" s="374"/>
      <c r="H25" s="374"/>
      <c r="I25" s="375"/>
      <c r="J25" s="356"/>
      <c r="K25" s="357"/>
      <c r="L25" s="358"/>
      <c r="M25" s="109" t="str">
        <f t="shared" si="0"/>
        <v xml:space="preserve">  </v>
      </c>
      <c r="N25" s="3"/>
      <c r="O25" s="3"/>
      <c r="P25" s="3"/>
      <c r="Q25" s="3"/>
      <c r="R25" s="9"/>
      <c r="S25" s="85">
        <f t="shared" si="1"/>
        <v>0</v>
      </c>
      <c r="T25" s="73"/>
      <c r="Y25" s="270"/>
      <c r="Z25" s="270"/>
      <c r="AA25" s="270"/>
      <c r="AB25" s="270"/>
      <c r="AC25" s="270"/>
      <c r="AD25" s="270"/>
      <c r="AE25" s="270"/>
      <c r="AF25" s="270"/>
      <c r="AG25" s="270"/>
      <c r="AH25" s="270"/>
      <c r="AI25" s="270"/>
      <c r="AJ25" s="270"/>
      <c r="AK25" s="270"/>
    </row>
    <row r="26" spans="1:37" s="229" customFormat="1" ht="40.049999999999997" customHeight="1" x14ac:dyDescent="0.35">
      <c r="A26" s="4"/>
      <c r="B26" s="374"/>
      <c r="C26" s="374"/>
      <c r="D26" s="374"/>
      <c r="E26" s="374"/>
      <c r="F26" s="374"/>
      <c r="G26" s="374"/>
      <c r="H26" s="374"/>
      <c r="I26" s="375"/>
      <c r="J26" s="356"/>
      <c r="K26" s="357"/>
      <c r="L26" s="358"/>
      <c r="M26" s="109" t="str">
        <f t="shared" si="0"/>
        <v xml:space="preserve">  </v>
      </c>
      <c r="N26" s="3"/>
      <c r="O26" s="3"/>
      <c r="P26" s="3"/>
      <c r="Q26" s="3"/>
      <c r="R26" s="9"/>
      <c r="S26" s="85">
        <f t="shared" si="1"/>
        <v>0</v>
      </c>
      <c r="T26" s="73"/>
      <c r="Y26" s="228"/>
      <c r="Z26" s="228"/>
      <c r="AA26" s="228"/>
      <c r="AB26" s="228"/>
      <c r="AC26" s="228"/>
      <c r="AD26" s="228"/>
      <c r="AE26" s="228"/>
      <c r="AF26" s="228"/>
      <c r="AG26" s="228"/>
      <c r="AH26" s="228"/>
      <c r="AI26" s="228"/>
      <c r="AJ26" s="228"/>
      <c r="AK26" s="228"/>
    </row>
    <row r="27" spans="1:37" s="229" customFormat="1" ht="40.049999999999997" customHeight="1" x14ac:dyDescent="0.35">
      <c r="A27" s="4"/>
      <c r="B27" s="374"/>
      <c r="C27" s="374"/>
      <c r="D27" s="374"/>
      <c r="E27" s="374"/>
      <c r="F27" s="374"/>
      <c r="G27" s="374"/>
      <c r="H27" s="374"/>
      <c r="I27" s="375"/>
      <c r="J27" s="356"/>
      <c r="K27" s="357"/>
      <c r="L27" s="358"/>
      <c r="M27" s="109" t="str">
        <f t="shared" si="0"/>
        <v xml:space="preserve">  </v>
      </c>
      <c r="N27" s="3"/>
      <c r="O27" s="3"/>
      <c r="P27" s="3"/>
      <c r="Q27" s="3"/>
      <c r="R27" s="9"/>
      <c r="S27" s="85">
        <f t="shared" si="1"/>
        <v>0</v>
      </c>
      <c r="T27" s="73"/>
      <c r="Z27" s="228"/>
      <c r="AA27" s="228"/>
      <c r="AB27" s="228"/>
      <c r="AC27" s="228"/>
      <c r="AD27" s="228"/>
      <c r="AE27" s="228"/>
      <c r="AF27" s="228"/>
      <c r="AG27" s="228"/>
      <c r="AH27" s="228"/>
      <c r="AI27" s="228"/>
      <c r="AJ27" s="228"/>
      <c r="AK27" s="228"/>
    </row>
    <row r="28" spans="1:37" s="229" customFormat="1" ht="40.049999999999997" customHeight="1" x14ac:dyDescent="0.35">
      <c r="A28" s="4"/>
      <c r="B28" s="374"/>
      <c r="C28" s="374"/>
      <c r="D28" s="374"/>
      <c r="E28" s="374"/>
      <c r="F28" s="374"/>
      <c r="G28" s="374"/>
      <c r="H28" s="374"/>
      <c r="I28" s="375"/>
      <c r="J28" s="356"/>
      <c r="K28" s="357"/>
      <c r="L28" s="358"/>
      <c r="M28" s="109" t="str">
        <f t="shared" si="0"/>
        <v xml:space="preserve">  </v>
      </c>
      <c r="N28" s="3"/>
      <c r="O28" s="3"/>
      <c r="P28" s="3"/>
      <c r="Q28" s="3"/>
      <c r="R28" s="9"/>
      <c r="S28" s="85">
        <f t="shared" si="1"/>
        <v>0</v>
      </c>
      <c r="T28" s="73"/>
      <c r="Z28" s="228"/>
      <c r="AA28" s="228"/>
      <c r="AB28" s="228"/>
      <c r="AC28" s="228"/>
      <c r="AD28" s="228"/>
      <c r="AE28" s="228"/>
      <c r="AF28" s="228"/>
      <c r="AG28" s="228"/>
      <c r="AH28" s="228"/>
      <c r="AI28" s="228"/>
      <c r="AJ28" s="228"/>
      <c r="AK28" s="228"/>
    </row>
    <row r="29" spans="1:37" s="229" customFormat="1" ht="40.049999999999997" customHeight="1" x14ac:dyDescent="0.35">
      <c r="A29" s="4"/>
      <c r="B29" s="374"/>
      <c r="C29" s="374"/>
      <c r="D29" s="374"/>
      <c r="E29" s="374"/>
      <c r="F29" s="374"/>
      <c r="G29" s="374"/>
      <c r="H29" s="374"/>
      <c r="I29" s="375"/>
      <c r="J29" s="356"/>
      <c r="K29" s="357"/>
      <c r="L29" s="358"/>
      <c r="M29" s="109" t="str">
        <f t="shared" si="0"/>
        <v xml:space="preserve">  </v>
      </c>
      <c r="N29" s="3"/>
      <c r="O29" s="3"/>
      <c r="P29" s="3"/>
      <c r="Q29" s="3"/>
      <c r="R29" s="9"/>
      <c r="S29" s="85">
        <f t="shared" si="1"/>
        <v>0</v>
      </c>
      <c r="T29" s="73"/>
      <c r="Z29" s="228"/>
      <c r="AA29" s="228"/>
      <c r="AB29" s="228"/>
      <c r="AC29" s="228"/>
      <c r="AD29" s="228"/>
      <c r="AE29" s="228"/>
      <c r="AF29" s="228"/>
      <c r="AG29" s="228"/>
      <c r="AH29" s="228"/>
      <c r="AI29" s="228"/>
      <c r="AJ29" s="228"/>
      <c r="AK29" s="228"/>
    </row>
    <row r="30" spans="1:37" s="229" customFormat="1" ht="40.049999999999997" customHeight="1" x14ac:dyDescent="0.35">
      <c r="A30" s="4"/>
      <c r="B30" s="374"/>
      <c r="C30" s="374"/>
      <c r="D30" s="374"/>
      <c r="E30" s="374"/>
      <c r="F30" s="374"/>
      <c r="G30" s="374"/>
      <c r="H30" s="374"/>
      <c r="I30" s="375"/>
      <c r="J30" s="356"/>
      <c r="K30" s="357"/>
      <c r="L30" s="358"/>
      <c r="M30" s="109" t="str">
        <f t="shared" si="0"/>
        <v xml:space="preserve">  </v>
      </c>
      <c r="N30" s="3"/>
      <c r="O30" s="3"/>
      <c r="P30" s="3"/>
      <c r="Q30" s="3"/>
      <c r="R30" s="9"/>
      <c r="S30" s="85">
        <f t="shared" si="1"/>
        <v>0</v>
      </c>
      <c r="T30" s="228"/>
      <c r="Z30" s="228"/>
      <c r="AA30" s="228"/>
      <c r="AB30" s="228"/>
      <c r="AC30" s="228"/>
      <c r="AD30" s="228"/>
      <c r="AE30" s="228"/>
      <c r="AF30" s="228"/>
      <c r="AG30" s="228"/>
      <c r="AH30" s="228"/>
      <c r="AI30" s="228"/>
      <c r="AJ30" s="228"/>
      <c r="AK30" s="228"/>
    </row>
    <row r="31" spans="1:37" s="229" customFormat="1" ht="40.049999999999997" customHeight="1" x14ac:dyDescent="0.35">
      <c r="A31" s="4"/>
      <c r="B31" s="374"/>
      <c r="C31" s="374"/>
      <c r="D31" s="374"/>
      <c r="E31" s="374"/>
      <c r="F31" s="374"/>
      <c r="G31" s="374"/>
      <c r="H31" s="374"/>
      <c r="I31" s="375"/>
      <c r="J31" s="356"/>
      <c r="K31" s="357"/>
      <c r="L31" s="358"/>
      <c r="M31" s="109" t="str">
        <f t="shared" si="0"/>
        <v xml:space="preserve">  </v>
      </c>
      <c r="N31" s="3"/>
      <c r="O31" s="3"/>
      <c r="P31" s="3"/>
      <c r="Q31" s="3"/>
      <c r="R31" s="9"/>
      <c r="S31" s="85">
        <f t="shared" si="1"/>
        <v>0</v>
      </c>
      <c r="T31" s="228"/>
      <c r="Z31" s="228"/>
      <c r="AA31" s="228"/>
      <c r="AB31" s="228"/>
      <c r="AC31" s="228"/>
      <c r="AD31" s="228"/>
      <c r="AE31" s="228"/>
      <c r="AF31" s="228"/>
      <c r="AG31" s="228"/>
      <c r="AH31" s="228"/>
      <c r="AI31" s="228"/>
      <c r="AJ31" s="228"/>
      <c r="AK31" s="228"/>
    </row>
    <row r="32" spans="1:37" s="229" customFormat="1" ht="40.049999999999997" customHeight="1" thickBot="1" x14ac:dyDescent="0.4">
      <c r="A32" s="5"/>
      <c r="B32" s="414"/>
      <c r="C32" s="414"/>
      <c r="D32" s="414"/>
      <c r="E32" s="414"/>
      <c r="F32" s="414"/>
      <c r="G32" s="414"/>
      <c r="H32" s="414"/>
      <c r="I32" s="415"/>
      <c r="J32" s="359"/>
      <c r="K32" s="360"/>
      <c r="L32" s="361"/>
      <c r="M32" s="110" t="str">
        <f t="shared" si="0"/>
        <v xml:space="preserve">  </v>
      </c>
      <c r="N32" s="6"/>
      <c r="O32" s="6"/>
      <c r="P32" s="6"/>
      <c r="Q32" s="6"/>
      <c r="R32" s="10"/>
      <c r="S32" s="97">
        <f t="shared" si="1"/>
        <v>0</v>
      </c>
      <c r="T32" s="228"/>
      <c r="Y32" s="228"/>
      <c r="Z32" s="228"/>
      <c r="AA32" s="228"/>
      <c r="AB32" s="228"/>
      <c r="AC32" s="228"/>
      <c r="AD32" s="228"/>
      <c r="AE32" s="228"/>
      <c r="AF32" s="228"/>
      <c r="AG32" s="228"/>
      <c r="AH32" s="228"/>
      <c r="AI32" s="228"/>
      <c r="AJ32" s="228"/>
      <c r="AK32" s="228"/>
    </row>
    <row r="33" spans="1:37" s="98" customFormat="1" ht="7.2" thickBot="1" x14ac:dyDescent="0.2">
      <c r="D33" s="99"/>
      <c r="E33" s="99"/>
      <c r="F33" s="99"/>
      <c r="G33" s="99"/>
      <c r="H33" s="99"/>
      <c r="I33" s="99"/>
      <c r="J33" s="99"/>
      <c r="L33" s="100"/>
      <c r="M33" s="100"/>
    </row>
    <row r="34" spans="1:37" s="53" customFormat="1" ht="30" customHeight="1" thickBot="1" x14ac:dyDescent="0.4">
      <c r="A34" s="313" t="s">
        <v>16</v>
      </c>
      <c r="B34" s="314"/>
      <c r="C34" s="314"/>
      <c r="D34" s="314"/>
      <c r="E34" s="314"/>
      <c r="F34" s="314"/>
      <c r="G34" s="314"/>
      <c r="H34" s="314"/>
      <c r="I34" s="314"/>
      <c r="J34" s="438" t="s">
        <v>52</v>
      </c>
      <c r="K34" s="439"/>
      <c r="L34" s="440"/>
      <c r="M34" s="8">
        <f t="shared" ref="M34:S34" si="2">SUM(M23:M32)</f>
        <v>0</v>
      </c>
      <c r="N34" s="7">
        <f t="shared" si="2"/>
        <v>0</v>
      </c>
      <c r="O34" s="7">
        <f t="shared" si="2"/>
        <v>0</v>
      </c>
      <c r="P34" s="7">
        <f t="shared" si="2"/>
        <v>0</v>
      </c>
      <c r="Q34" s="7">
        <f t="shared" si="2"/>
        <v>0</v>
      </c>
      <c r="R34" s="103">
        <f t="shared" si="2"/>
        <v>0</v>
      </c>
      <c r="S34" s="101">
        <f t="shared" si="2"/>
        <v>0</v>
      </c>
      <c r="T34" s="52"/>
      <c r="Y34" s="52"/>
      <c r="Z34" s="52"/>
      <c r="AA34" s="52"/>
      <c r="AB34" s="52"/>
      <c r="AC34" s="52"/>
      <c r="AD34" s="52"/>
      <c r="AE34" s="52"/>
      <c r="AF34" s="52"/>
      <c r="AG34" s="52"/>
      <c r="AH34" s="52"/>
      <c r="AI34" s="52"/>
      <c r="AJ34" s="52"/>
      <c r="AK34" s="52"/>
    </row>
    <row r="35" spans="1:37" s="229" customFormat="1" ht="30" customHeight="1" thickBot="1" x14ac:dyDescent="0.4">
      <c r="A35" s="348" t="s">
        <v>412</v>
      </c>
      <c r="B35" s="349"/>
      <c r="C35" s="304"/>
      <c r="D35" s="304"/>
      <c r="E35" s="304"/>
      <c r="F35" s="304"/>
      <c r="G35" s="304"/>
      <c r="H35" s="304"/>
      <c r="I35" s="384"/>
      <c r="J35" s="438" t="s">
        <v>404</v>
      </c>
      <c r="K35" s="439"/>
      <c r="L35" s="440"/>
      <c r="M35" s="14">
        <f>'TERV Continuation Page'!M36</f>
        <v>0</v>
      </c>
      <c r="N35" s="14">
        <f>'TERV Continuation Page'!N36</f>
        <v>0</v>
      </c>
      <c r="O35" s="14">
        <f>'TERV Continuation Page'!O36</f>
        <v>0</v>
      </c>
      <c r="P35" s="14">
        <f>'TERV Continuation Page'!P36</f>
        <v>0</v>
      </c>
      <c r="Q35" s="14">
        <f>'TERV Continuation Page'!Q36</f>
        <v>0</v>
      </c>
      <c r="R35" s="104">
        <f>'TERV Continuation Page'!R36</f>
        <v>0</v>
      </c>
      <c r="S35" s="104">
        <f>'TERV Continuation Page'!S36</f>
        <v>0</v>
      </c>
      <c r="T35" s="228"/>
      <c r="U35" s="228"/>
      <c r="V35" s="228"/>
      <c r="W35" s="228"/>
      <c r="X35" s="228"/>
      <c r="Y35" s="228"/>
      <c r="Z35" s="228"/>
      <c r="AA35" s="228"/>
      <c r="AB35" s="228"/>
      <c r="AC35" s="228"/>
      <c r="AD35" s="228"/>
      <c r="AE35" s="228"/>
      <c r="AF35" s="228"/>
      <c r="AG35" s="228"/>
      <c r="AH35" s="228"/>
      <c r="AI35" s="228"/>
      <c r="AJ35" s="228"/>
      <c r="AK35" s="228"/>
    </row>
    <row r="36" spans="1:37" s="229" customFormat="1" ht="30" customHeight="1" thickBot="1" x14ac:dyDescent="0.4">
      <c r="A36" s="348" t="s">
        <v>413</v>
      </c>
      <c r="B36" s="349"/>
      <c r="C36" s="304"/>
      <c r="D36" s="304"/>
      <c r="E36" s="304"/>
      <c r="F36" s="304"/>
      <c r="G36" s="304"/>
      <c r="H36" s="304"/>
      <c r="I36" s="384"/>
      <c r="J36" s="441" t="s">
        <v>9</v>
      </c>
      <c r="K36" s="442"/>
      <c r="L36" s="443"/>
      <c r="M36" s="92">
        <f t="shared" ref="M36:R36" si="3">M34+M35</f>
        <v>0</v>
      </c>
      <c r="N36" s="93">
        <f t="shared" si="3"/>
        <v>0</v>
      </c>
      <c r="O36" s="93">
        <f t="shared" si="3"/>
        <v>0</v>
      </c>
      <c r="P36" s="93">
        <f t="shared" si="3"/>
        <v>0</v>
      </c>
      <c r="Q36" s="93">
        <f t="shared" si="3"/>
        <v>0</v>
      </c>
      <c r="R36" s="105">
        <f t="shared" si="3"/>
        <v>0</v>
      </c>
      <c r="S36" s="102">
        <f>SUM(S34+S35)</f>
        <v>0</v>
      </c>
      <c r="T36" s="74"/>
      <c r="U36" s="228"/>
      <c r="V36" s="228"/>
      <c r="W36" s="228"/>
      <c r="X36" s="228"/>
      <c r="Y36" s="228"/>
      <c r="Z36" s="228"/>
      <c r="AA36" s="228"/>
      <c r="AB36" s="228"/>
      <c r="AC36" s="228"/>
      <c r="AD36" s="228"/>
      <c r="AE36" s="228"/>
      <c r="AF36" s="228"/>
      <c r="AG36" s="228"/>
      <c r="AH36" s="228"/>
      <c r="AI36" s="228"/>
      <c r="AJ36" s="228"/>
      <c r="AK36" s="228"/>
    </row>
    <row r="37" spans="1:37" s="108" customFormat="1" ht="16.2" hidden="1" thickBot="1" x14ac:dyDescent="0.35">
      <c r="C37" s="278"/>
      <c r="D37" s="279"/>
      <c r="E37" s="279"/>
      <c r="F37" s="279"/>
      <c r="G37" s="279"/>
      <c r="H37" s="279"/>
      <c r="I37" s="279"/>
      <c r="J37" s="272"/>
      <c r="L37" s="272"/>
      <c r="M37" s="272">
        <f>IF(OR(B14="x",D14="x",F14="x",H14="x"),1227,1282)</f>
        <v>1282</v>
      </c>
      <c r="N37" s="108">
        <f>IF(OR(B14="x",D14="x",F14="x",H14="x"),1227,1285)</f>
        <v>1285</v>
      </c>
      <c r="O37" s="108">
        <f>IF(OR(B14="x",D14="x",F14="x",H14="x"),1227,1288)</f>
        <v>1288</v>
      </c>
      <c r="P37" s="108">
        <f>IF(OR(B14="x",D14="x",F14="x",H14="x"),1227,1285)</f>
        <v>1285</v>
      </c>
      <c r="Q37" s="108">
        <f>IF(OR(B14="x",D14="x",F14="x",H14="x"),1227,1283)</f>
        <v>1283</v>
      </c>
      <c r="R37" s="108">
        <f>IF(OR(B14="x",D14="x",F14="x",H14="x"),1224,0)</f>
        <v>0</v>
      </c>
    </row>
    <row r="38" spans="1:37" s="229" customFormat="1" ht="35.1" customHeight="1" thickBot="1" x14ac:dyDescent="0.4">
      <c r="A38" s="346" t="s">
        <v>13</v>
      </c>
      <c r="B38" s="347"/>
      <c r="C38" s="330"/>
      <c r="D38" s="330"/>
      <c r="E38" s="330"/>
      <c r="F38" s="330"/>
      <c r="G38" s="330"/>
      <c r="H38" s="330"/>
      <c r="I38" s="331"/>
      <c r="J38" s="438" t="s">
        <v>44</v>
      </c>
      <c r="K38" s="439"/>
      <c r="L38" s="440"/>
      <c r="M38" s="470"/>
      <c r="N38" s="471"/>
      <c r="O38" s="186" t="s">
        <v>45</v>
      </c>
      <c r="P38" s="106"/>
      <c r="Q38" s="344" t="s">
        <v>405</v>
      </c>
      <c r="R38" s="345"/>
      <c r="S38" s="107">
        <f>S36-P38</f>
        <v>0</v>
      </c>
      <c r="T38" s="228"/>
      <c r="U38" s="228"/>
      <c r="V38" s="228"/>
      <c r="W38" s="228"/>
      <c r="X38" s="228"/>
      <c r="Y38" s="228"/>
      <c r="Z38" s="228"/>
      <c r="AA38" s="228"/>
      <c r="AB38" s="228"/>
      <c r="AC38" s="228"/>
      <c r="AD38" s="228"/>
      <c r="AE38" s="228"/>
      <c r="AF38" s="228"/>
      <c r="AG38" s="228"/>
      <c r="AH38" s="228"/>
      <c r="AI38" s="228"/>
      <c r="AJ38" s="228"/>
      <c r="AK38" s="228"/>
    </row>
    <row r="39" spans="1:37" s="98" customFormat="1" ht="7.2" thickBot="1" x14ac:dyDescent="0.2">
      <c r="D39" s="99"/>
      <c r="E39" s="99"/>
      <c r="F39" s="99"/>
      <c r="G39" s="99"/>
      <c r="H39" s="99"/>
      <c r="I39" s="99"/>
      <c r="J39" s="99"/>
      <c r="L39" s="100"/>
      <c r="M39" s="100"/>
    </row>
    <row r="40" spans="1:37" s="59" customFormat="1" ht="25.05" customHeight="1" thickBot="1" x14ac:dyDescent="0.25">
      <c r="A40" s="313" t="s">
        <v>30</v>
      </c>
      <c r="B40" s="314"/>
      <c r="C40" s="314"/>
      <c r="D40" s="314"/>
      <c r="E40" s="314"/>
      <c r="F40" s="314"/>
      <c r="G40" s="314"/>
      <c r="H40" s="314"/>
      <c r="I40" s="314"/>
      <c r="J40" s="315"/>
      <c r="L40" s="299" t="s">
        <v>29</v>
      </c>
      <c r="M40" s="300"/>
      <c r="N40" s="300"/>
      <c r="O40" s="300"/>
      <c r="P40" s="300"/>
      <c r="Q40" s="300"/>
      <c r="R40" s="300"/>
      <c r="S40" s="301"/>
    </row>
    <row r="41" spans="1:37" s="53" customFormat="1" ht="18" customHeight="1" x14ac:dyDescent="0.35">
      <c r="A41" s="472" t="s">
        <v>19</v>
      </c>
      <c r="B41" s="473"/>
      <c r="C41" s="473"/>
      <c r="D41" s="473"/>
      <c r="E41" s="473"/>
      <c r="F41" s="473"/>
      <c r="G41" s="473"/>
      <c r="H41" s="473"/>
      <c r="I41" s="473"/>
      <c r="J41" s="474"/>
      <c r="K41" s="71"/>
      <c r="L41" s="452" t="s">
        <v>31</v>
      </c>
      <c r="M41" s="453"/>
      <c r="N41" s="453"/>
      <c r="O41" s="453"/>
      <c r="P41" s="453"/>
      <c r="Q41" s="453"/>
      <c r="R41" s="453"/>
      <c r="S41" s="454"/>
      <c r="T41" s="71"/>
      <c r="U41" s="52"/>
      <c r="V41" s="52"/>
      <c r="Z41" s="52"/>
      <c r="AA41" s="52"/>
      <c r="AB41" s="52"/>
      <c r="AC41" s="52"/>
      <c r="AD41" s="52"/>
      <c r="AE41" s="52"/>
      <c r="AF41" s="52"/>
      <c r="AG41" s="52"/>
      <c r="AH41" s="52"/>
      <c r="AI41" s="52"/>
      <c r="AJ41" s="52"/>
      <c r="AK41" s="52"/>
    </row>
    <row r="42" spans="1:37" s="53" customFormat="1" ht="18" customHeight="1" x14ac:dyDescent="0.35">
      <c r="A42" s="475"/>
      <c r="B42" s="476"/>
      <c r="C42" s="476"/>
      <c r="D42" s="476"/>
      <c r="E42" s="476"/>
      <c r="F42" s="476"/>
      <c r="G42" s="476"/>
      <c r="H42" s="476"/>
      <c r="I42" s="476"/>
      <c r="J42" s="477"/>
      <c r="K42" s="52"/>
      <c r="L42" s="455"/>
      <c r="M42" s="456"/>
      <c r="N42" s="456"/>
      <c r="O42" s="456"/>
      <c r="P42" s="456"/>
      <c r="Q42" s="456"/>
      <c r="R42" s="456"/>
      <c r="S42" s="457"/>
      <c r="T42" s="52"/>
      <c r="U42" s="52"/>
      <c r="V42" s="52"/>
      <c r="W42" s="52"/>
      <c r="Z42" s="52"/>
      <c r="AA42" s="52"/>
      <c r="AB42" s="52"/>
      <c r="AC42" s="52"/>
      <c r="AD42" s="52"/>
      <c r="AE42" s="52"/>
      <c r="AF42" s="52"/>
      <c r="AG42" s="52"/>
      <c r="AH42" s="52"/>
      <c r="AI42" s="52"/>
      <c r="AJ42" s="52"/>
      <c r="AK42" s="52"/>
    </row>
    <row r="43" spans="1:37" s="53" customFormat="1" ht="18" customHeight="1" x14ac:dyDescent="0.35">
      <c r="A43" s="478"/>
      <c r="B43" s="479"/>
      <c r="C43" s="479"/>
      <c r="D43" s="479"/>
      <c r="E43" s="479"/>
      <c r="F43" s="479"/>
      <c r="G43" s="479"/>
      <c r="H43" s="479"/>
      <c r="I43" s="479"/>
      <c r="J43" s="480"/>
      <c r="K43" s="52"/>
      <c r="L43" s="458"/>
      <c r="M43" s="459"/>
      <c r="N43" s="459"/>
      <c r="O43" s="459"/>
      <c r="P43" s="459"/>
      <c r="Q43" s="459"/>
      <c r="R43" s="459"/>
      <c r="S43" s="460"/>
      <c r="T43" s="52"/>
      <c r="U43" s="52"/>
      <c r="V43" s="52"/>
      <c r="W43" s="52"/>
      <c r="X43" s="52"/>
      <c r="Y43" s="52"/>
      <c r="Z43" s="52"/>
      <c r="AA43" s="52"/>
      <c r="AB43" s="52"/>
      <c r="AC43" s="52"/>
      <c r="AD43" s="52"/>
      <c r="AE43" s="52"/>
      <c r="AF43" s="52"/>
      <c r="AG43" s="52"/>
      <c r="AH43" s="52"/>
      <c r="AI43" s="52"/>
      <c r="AJ43" s="52"/>
      <c r="AK43" s="52"/>
    </row>
    <row r="44" spans="1:37" s="229" customFormat="1" ht="30" customHeight="1" x14ac:dyDescent="0.35">
      <c r="A44" s="295" t="s">
        <v>27</v>
      </c>
      <c r="B44" s="296"/>
      <c r="C44" s="306" t="str">
        <f>IF(C6=0," ",C6)</f>
        <v xml:space="preserve"> </v>
      </c>
      <c r="D44" s="307"/>
      <c r="E44" s="307"/>
      <c r="F44" s="307"/>
      <c r="G44" s="307"/>
      <c r="H44" s="307"/>
      <c r="I44" s="307"/>
      <c r="J44" s="308"/>
      <c r="K44" s="228"/>
      <c r="L44" s="295" t="s">
        <v>27</v>
      </c>
      <c r="M44" s="296"/>
      <c r="N44" s="468"/>
      <c r="O44" s="468"/>
      <c r="P44" s="468"/>
      <c r="Q44" s="468"/>
      <c r="R44" s="468"/>
      <c r="S44" s="469"/>
      <c r="T44" s="228"/>
      <c r="U44" s="228"/>
      <c r="W44" s="228"/>
      <c r="X44" s="228"/>
      <c r="Y44" s="228"/>
      <c r="AB44" s="228"/>
      <c r="AC44" s="228"/>
      <c r="AD44" s="228"/>
      <c r="AE44" s="228"/>
      <c r="AF44" s="228"/>
      <c r="AG44" s="228"/>
      <c r="AH44" s="228"/>
      <c r="AI44" s="228"/>
      <c r="AJ44" s="228"/>
      <c r="AK44" s="228"/>
    </row>
    <row r="45" spans="1:37" s="229" customFormat="1" ht="30" customHeight="1" x14ac:dyDescent="0.35">
      <c r="A45" s="295" t="s">
        <v>26</v>
      </c>
      <c r="B45" s="296"/>
      <c r="C45" s="463"/>
      <c r="D45" s="464"/>
      <c r="E45" s="464"/>
      <c r="F45" s="464"/>
      <c r="G45" s="464"/>
      <c r="H45" s="464"/>
      <c r="I45" s="464"/>
      <c r="J45" s="465"/>
      <c r="K45" s="228"/>
      <c r="L45" s="295" t="s">
        <v>26</v>
      </c>
      <c r="M45" s="296"/>
      <c r="N45" s="468"/>
      <c r="O45" s="468"/>
      <c r="P45" s="468"/>
      <c r="Q45" s="468"/>
      <c r="R45" s="468"/>
      <c r="S45" s="469"/>
      <c r="T45" s="228"/>
      <c r="U45" s="228"/>
      <c r="V45" s="228"/>
      <c r="W45" s="228"/>
      <c r="X45" s="228"/>
      <c r="Y45" s="228"/>
      <c r="AB45" s="228"/>
      <c r="AC45" s="228"/>
      <c r="AD45" s="228"/>
      <c r="AE45" s="228"/>
      <c r="AF45" s="228"/>
      <c r="AG45" s="228"/>
      <c r="AH45" s="228"/>
      <c r="AI45" s="228"/>
      <c r="AJ45" s="228"/>
      <c r="AK45" s="228"/>
    </row>
    <row r="46" spans="1:37" s="229" customFormat="1" ht="50.1" customHeight="1" x14ac:dyDescent="0.35">
      <c r="A46" s="466" t="s">
        <v>28</v>
      </c>
      <c r="B46" s="467"/>
      <c r="C46" s="316"/>
      <c r="D46" s="316"/>
      <c r="E46" s="316"/>
      <c r="F46" s="316"/>
      <c r="G46" s="316"/>
      <c r="H46" s="316"/>
      <c r="I46" s="317"/>
      <c r="J46" s="318"/>
      <c r="K46" s="228"/>
      <c r="L46" s="466" t="s">
        <v>28</v>
      </c>
      <c r="M46" s="467"/>
      <c r="N46" s="293"/>
      <c r="O46" s="293"/>
      <c r="P46" s="293"/>
      <c r="Q46" s="293"/>
      <c r="R46" s="293"/>
      <c r="S46" s="294"/>
      <c r="T46" s="228"/>
      <c r="U46" s="228"/>
      <c r="V46" s="228"/>
      <c r="X46" s="228"/>
      <c r="Y46" s="228"/>
      <c r="AB46" s="228"/>
      <c r="AC46" s="228"/>
      <c r="AD46" s="228"/>
      <c r="AE46" s="228"/>
      <c r="AF46" s="228"/>
      <c r="AG46" s="228"/>
      <c r="AH46" s="228"/>
      <c r="AI46" s="228"/>
      <c r="AJ46" s="228"/>
      <c r="AK46" s="228"/>
    </row>
    <row r="47" spans="1:37" s="229" customFormat="1" ht="30" customHeight="1" thickBot="1" x14ac:dyDescent="0.4">
      <c r="A47" s="382" t="s">
        <v>13</v>
      </c>
      <c r="B47" s="383"/>
      <c r="C47" s="290"/>
      <c r="D47" s="290"/>
      <c r="E47" s="290"/>
      <c r="F47" s="290"/>
      <c r="G47" s="290"/>
      <c r="H47" s="290"/>
      <c r="I47" s="291"/>
      <c r="J47" s="292"/>
      <c r="K47" s="228"/>
      <c r="L47" s="382" t="s">
        <v>13</v>
      </c>
      <c r="M47" s="383"/>
      <c r="N47" s="290"/>
      <c r="O47" s="290"/>
      <c r="P47" s="290"/>
      <c r="Q47" s="290"/>
      <c r="R47" s="290"/>
      <c r="S47" s="292"/>
      <c r="T47" s="228"/>
      <c r="U47" s="228"/>
      <c r="V47" s="228"/>
      <c r="Y47" s="228"/>
      <c r="AB47" s="228"/>
      <c r="AC47" s="228"/>
      <c r="AD47" s="228"/>
      <c r="AE47" s="228"/>
      <c r="AF47" s="228"/>
      <c r="AG47" s="228"/>
      <c r="AH47" s="228"/>
      <c r="AI47" s="228"/>
      <c r="AJ47" s="228"/>
      <c r="AK47" s="228"/>
    </row>
    <row r="48" spans="1:37" s="98" customFormat="1" ht="7.2" thickBot="1" x14ac:dyDescent="0.2">
      <c r="A48" s="273"/>
      <c r="B48" s="273"/>
      <c r="C48" s="273"/>
      <c r="D48" s="274"/>
      <c r="E48" s="274"/>
      <c r="F48" s="274"/>
      <c r="G48" s="274"/>
      <c r="H48" s="274"/>
      <c r="I48" s="99"/>
      <c r="J48" s="99"/>
      <c r="L48" s="100"/>
      <c r="M48" s="100"/>
    </row>
    <row r="49" spans="1:37" s="75" customFormat="1" ht="33.6" customHeight="1" thickBot="1" x14ac:dyDescent="0.25">
      <c r="A49" s="119" t="s">
        <v>46</v>
      </c>
      <c r="B49" s="401" t="s">
        <v>1422</v>
      </c>
      <c r="C49" s="402"/>
      <c r="D49" s="403" t="s">
        <v>398</v>
      </c>
      <c r="E49" s="404"/>
      <c r="F49" s="404"/>
      <c r="G49" s="404"/>
      <c r="H49" s="404"/>
      <c r="I49" s="405"/>
      <c r="J49" s="417" t="s">
        <v>47</v>
      </c>
      <c r="K49" s="417"/>
      <c r="L49" s="417"/>
      <c r="M49" s="150" t="s">
        <v>49</v>
      </c>
      <c r="N49" s="150" t="s">
        <v>48</v>
      </c>
      <c r="O49" s="150" t="s">
        <v>50</v>
      </c>
      <c r="P49" s="120" t="s">
        <v>1417</v>
      </c>
      <c r="Q49" s="87" t="s">
        <v>2</v>
      </c>
      <c r="R49" s="418" t="s">
        <v>411</v>
      </c>
      <c r="S49" s="419"/>
    </row>
    <row r="50" spans="1:37" s="229" customFormat="1" ht="25.05" customHeight="1" x14ac:dyDescent="0.35">
      <c r="A50" s="221">
        <v>332</v>
      </c>
      <c r="B50" s="222" t="str">
        <f t="shared" ref="B50:B55" si="4">IF($C$9=0," ",$C$9)</f>
        <v xml:space="preserve"> </v>
      </c>
      <c r="C50" s="223" t="str">
        <f>_xlfn.IFNA(VLOOKUP(B50,Agency_Code[],2,TRUE),"-")</f>
        <v>-</v>
      </c>
      <c r="D50" s="222" t="str">
        <f t="shared" ref="D50:D55" si="5">IF($H$9=0," ",$H$9)</f>
        <v xml:space="preserve"> </v>
      </c>
      <c r="E50" s="406" t="str">
        <f>_xlfn.IFNA(VLOOKUP(D50,Cost_Codes[],2,TRUE),"-")</f>
        <v>-</v>
      </c>
      <c r="F50" s="407"/>
      <c r="G50" s="407"/>
      <c r="H50" s="407"/>
      <c r="I50" s="407"/>
      <c r="J50" s="416" t="str">
        <f>_xlfn.IFNA(VLOOKUP(D50,Cost_Codes[],3,TRUE),"-")</f>
        <v>-</v>
      </c>
      <c r="K50" s="416"/>
      <c r="L50" s="416"/>
      <c r="M50" s="224" t="str">
        <f>_xlfn.IFNA(VLOOKUP(D50,Cost_Codes[],4,TRUE),"-")</f>
        <v>-</v>
      </c>
      <c r="N50" s="225">
        <v>1224</v>
      </c>
      <c r="O50" s="226"/>
      <c r="P50" s="227"/>
      <c r="Q50" s="246">
        <f>IF(R37=1224,R36,0)</f>
        <v>0</v>
      </c>
      <c r="R50" s="420"/>
      <c r="S50" s="421"/>
      <c r="T50" s="228"/>
      <c r="AB50" s="228"/>
      <c r="AC50" s="228"/>
      <c r="AD50" s="228"/>
      <c r="AE50" s="228"/>
      <c r="AF50" s="228"/>
      <c r="AG50" s="228"/>
      <c r="AH50" s="228"/>
      <c r="AI50" s="228"/>
      <c r="AJ50" s="228"/>
      <c r="AK50" s="228"/>
    </row>
    <row r="51" spans="1:37" s="229" customFormat="1" ht="25.05" customHeight="1" x14ac:dyDescent="0.35">
      <c r="A51" s="230">
        <v>332</v>
      </c>
      <c r="B51" s="231" t="str">
        <f t="shared" si="4"/>
        <v xml:space="preserve"> </v>
      </c>
      <c r="C51" s="232" t="str">
        <f>_xlfn.IFNA(VLOOKUP(B51,Agency_Code[],2,TRUE),"-")</f>
        <v>-</v>
      </c>
      <c r="D51" s="231" t="str">
        <f t="shared" si="5"/>
        <v xml:space="preserve"> </v>
      </c>
      <c r="E51" s="408" t="str">
        <f>_xlfn.IFNA(VLOOKUP(D51,Cost_Codes[],2,TRUE),"-")</f>
        <v>-</v>
      </c>
      <c r="F51" s="409"/>
      <c r="G51" s="409"/>
      <c r="H51" s="409"/>
      <c r="I51" s="409"/>
      <c r="J51" s="413" t="str">
        <f>_xlfn.IFNA(VLOOKUP(D51,Cost_Codes[],3,TRUE),"-")</f>
        <v>-</v>
      </c>
      <c r="K51" s="413"/>
      <c r="L51" s="413"/>
      <c r="M51" s="233" t="str">
        <f>_xlfn.IFNA(VLOOKUP(D51,Cost_Codes[],4,TRUE),"-")</f>
        <v>-</v>
      </c>
      <c r="N51" s="234">
        <v>1227</v>
      </c>
      <c r="O51" s="235"/>
      <c r="P51" s="236"/>
      <c r="Q51" s="247">
        <f>IF(OR(B14="x",D14="x",F14="x",H14="x"),(M36+N36+O36+P36+Q36),0)</f>
        <v>0</v>
      </c>
      <c r="R51" s="420"/>
      <c r="S51" s="421"/>
      <c r="T51" s="228"/>
      <c r="Z51" s="228"/>
      <c r="AB51" s="228"/>
      <c r="AC51" s="228"/>
      <c r="AD51" s="228"/>
      <c r="AE51" s="228"/>
      <c r="AF51" s="228"/>
      <c r="AG51" s="228"/>
      <c r="AH51" s="228"/>
      <c r="AI51" s="228"/>
      <c r="AJ51" s="228"/>
      <c r="AK51" s="228"/>
    </row>
    <row r="52" spans="1:37" s="229" customFormat="1" ht="25.05" customHeight="1" x14ac:dyDescent="0.35">
      <c r="A52" s="230">
        <v>332</v>
      </c>
      <c r="B52" s="231" t="str">
        <f t="shared" si="4"/>
        <v xml:space="preserve"> </v>
      </c>
      <c r="C52" s="232" t="str">
        <f>_xlfn.IFNA(VLOOKUP(B52,Agency_Code[],2,TRUE),"-")</f>
        <v>-</v>
      </c>
      <c r="D52" s="231" t="str">
        <f t="shared" si="5"/>
        <v xml:space="preserve"> </v>
      </c>
      <c r="E52" s="408" t="str">
        <f>_xlfn.IFNA(VLOOKUP(D52,Cost_Codes[],2,TRUE),"-")</f>
        <v>-</v>
      </c>
      <c r="F52" s="409"/>
      <c r="G52" s="409"/>
      <c r="H52" s="409"/>
      <c r="I52" s="409"/>
      <c r="J52" s="413" t="str">
        <f>_xlfn.IFNA(VLOOKUP(D52,Cost_Codes[],3,TRUE),"-")</f>
        <v>-</v>
      </c>
      <c r="K52" s="413"/>
      <c r="L52" s="413"/>
      <c r="M52" s="233" t="str">
        <f>_xlfn.IFNA(VLOOKUP(D52,Cost_Codes[],4,TRUE),"-")</f>
        <v>-</v>
      </c>
      <c r="N52" s="234">
        <v>1282</v>
      </c>
      <c r="O52" s="235"/>
      <c r="P52" s="236"/>
      <c r="Q52" s="247">
        <f>IF(M37=1282,M36,0)</f>
        <v>0</v>
      </c>
      <c r="R52" s="420"/>
      <c r="S52" s="421"/>
      <c r="T52" s="228"/>
      <c r="Z52" s="228"/>
      <c r="AA52" s="228"/>
      <c r="AB52" s="228"/>
      <c r="AC52" s="228"/>
      <c r="AD52" s="228"/>
      <c r="AE52" s="228"/>
      <c r="AF52" s="228"/>
      <c r="AG52" s="228"/>
      <c r="AH52" s="228"/>
      <c r="AI52" s="228"/>
      <c r="AJ52" s="228"/>
      <c r="AK52" s="228"/>
    </row>
    <row r="53" spans="1:37" s="229" customFormat="1" ht="25.05" customHeight="1" x14ac:dyDescent="0.35">
      <c r="A53" s="230">
        <v>332</v>
      </c>
      <c r="B53" s="231" t="str">
        <f t="shared" si="4"/>
        <v xml:space="preserve"> </v>
      </c>
      <c r="C53" s="232" t="str">
        <f>_xlfn.IFNA(VLOOKUP(B53,Agency_Code[],2,TRUE),"-")</f>
        <v>-</v>
      </c>
      <c r="D53" s="231" t="str">
        <f t="shared" si="5"/>
        <v xml:space="preserve"> </v>
      </c>
      <c r="E53" s="408" t="str">
        <f>_xlfn.IFNA(VLOOKUP(D53,Cost_Codes[],2,TRUE),"-")</f>
        <v>-</v>
      </c>
      <c r="F53" s="409"/>
      <c r="G53" s="409"/>
      <c r="H53" s="409"/>
      <c r="I53" s="409"/>
      <c r="J53" s="413" t="str">
        <f>_xlfn.IFNA(VLOOKUP(D53,Cost_Codes[],3,TRUE),"-")</f>
        <v>-</v>
      </c>
      <c r="K53" s="413"/>
      <c r="L53" s="413"/>
      <c r="M53" s="233" t="str">
        <f>_xlfn.IFNA(VLOOKUP(D53,Cost_Codes[],4,TRUE),"-")</f>
        <v>-</v>
      </c>
      <c r="N53" s="234">
        <v>1283</v>
      </c>
      <c r="O53" s="235"/>
      <c r="P53" s="236"/>
      <c r="Q53" s="247">
        <f>IF(Q37=1283,Q36,0)</f>
        <v>0</v>
      </c>
      <c r="R53" s="420"/>
      <c r="S53" s="421"/>
      <c r="T53" s="228"/>
      <c r="Z53" s="228"/>
      <c r="AA53" s="228"/>
      <c r="AB53" s="228"/>
      <c r="AC53" s="228"/>
      <c r="AD53" s="228"/>
      <c r="AE53" s="228"/>
      <c r="AF53" s="228"/>
      <c r="AG53" s="228"/>
      <c r="AH53" s="228"/>
      <c r="AI53" s="228"/>
      <c r="AJ53" s="228"/>
      <c r="AK53" s="228"/>
    </row>
    <row r="54" spans="1:37" s="229" customFormat="1" ht="25.05" customHeight="1" thickBot="1" x14ac:dyDescent="0.4">
      <c r="A54" s="230">
        <v>332</v>
      </c>
      <c r="B54" s="231" t="str">
        <f t="shared" si="4"/>
        <v xml:space="preserve"> </v>
      </c>
      <c r="C54" s="232" t="str">
        <f>_xlfn.IFNA(VLOOKUP(B54,Agency_Code[],2,TRUE),"-")</f>
        <v>-</v>
      </c>
      <c r="D54" s="231" t="str">
        <f t="shared" si="5"/>
        <v xml:space="preserve"> </v>
      </c>
      <c r="E54" s="408" t="str">
        <f>_xlfn.IFNA(VLOOKUP(D54,Cost_Codes[],2,TRUE),"-")</f>
        <v>-</v>
      </c>
      <c r="F54" s="409"/>
      <c r="G54" s="409"/>
      <c r="H54" s="409"/>
      <c r="I54" s="409"/>
      <c r="J54" s="413" t="str">
        <f>_xlfn.IFNA(VLOOKUP(D54,Cost_Codes[],3,TRUE),"-")</f>
        <v>-</v>
      </c>
      <c r="K54" s="413"/>
      <c r="L54" s="413"/>
      <c r="M54" s="233" t="str">
        <f>_xlfn.IFNA(VLOOKUP(D54,Cost_Codes[],4,TRUE),"-")</f>
        <v>-</v>
      </c>
      <c r="N54" s="234">
        <v>1285</v>
      </c>
      <c r="O54" s="235"/>
      <c r="P54" s="236"/>
      <c r="Q54" s="247">
        <f>IF(N37=1285,(N36+P36),0)</f>
        <v>0</v>
      </c>
      <c r="R54" s="422"/>
      <c r="S54" s="423"/>
      <c r="T54" s="228"/>
      <c r="Z54" s="228"/>
      <c r="AA54" s="228"/>
      <c r="AB54" s="228"/>
      <c r="AC54" s="228"/>
      <c r="AD54" s="228"/>
      <c r="AE54" s="228"/>
      <c r="AF54" s="228"/>
      <c r="AG54" s="228"/>
      <c r="AH54" s="228"/>
      <c r="AI54" s="228"/>
      <c r="AJ54" s="228"/>
      <c r="AK54" s="228"/>
    </row>
    <row r="55" spans="1:37" s="229" customFormat="1" ht="25.05" customHeight="1" thickBot="1" x14ac:dyDescent="0.4">
      <c r="A55" s="237">
        <v>332</v>
      </c>
      <c r="B55" s="238" t="str">
        <f t="shared" si="4"/>
        <v xml:space="preserve"> </v>
      </c>
      <c r="C55" s="239" t="str">
        <f>_xlfn.IFNA(VLOOKUP(B55,Agency_Code[],2,TRUE),"-")</f>
        <v>-</v>
      </c>
      <c r="D55" s="238" t="str">
        <f t="shared" si="5"/>
        <v xml:space="preserve"> </v>
      </c>
      <c r="E55" s="410" t="str">
        <f>_xlfn.IFNA(VLOOKUP(D55,Cost_Codes[],2,TRUE),"-")</f>
        <v>-</v>
      </c>
      <c r="F55" s="411"/>
      <c r="G55" s="411"/>
      <c r="H55" s="411"/>
      <c r="I55" s="411"/>
      <c r="J55" s="412" t="str">
        <f>_xlfn.IFNA(VLOOKUP(D55,Cost_Codes[],3,TRUE),"-")</f>
        <v>-</v>
      </c>
      <c r="K55" s="412"/>
      <c r="L55" s="412"/>
      <c r="M55" s="240" t="str">
        <f>_xlfn.IFNA(VLOOKUP(D55,Cost_Codes[],4,TRUE),"-")</f>
        <v>-</v>
      </c>
      <c r="N55" s="241">
        <v>1288</v>
      </c>
      <c r="O55" s="242"/>
      <c r="P55" s="243"/>
      <c r="Q55" s="248">
        <f>IF(O37=1288,O36,0)</f>
        <v>0</v>
      </c>
      <c r="R55" s="244"/>
      <c r="S55" s="245">
        <f>SUM(Q50:Q55)</f>
        <v>0</v>
      </c>
      <c r="T55" s="228"/>
      <c r="Z55" s="228"/>
      <c r="AA55" s="228"/>
      <c r="AB55" s="228"/>
      <c r="AC55" s="228"/>
      <c r="AD55" s="228"/>
      <c r="AE55" s="228"/>
      <c r="AF55" s="228"/>
      <c r="AG55" s="228"/>
      <c r="AH55" s="228"/>
      <c r="AI55" s="228"/>
      <c r="AJ55" s="228"/>
      <c r="AK55" s="228"/>
    </row>
    <row r="56" spans="1:37" s="277" customFormat="1" ht="7.2" thickBot="1" x14ac:dyDescent="0.2">
      <c r="A56" s="275"/>
      <c r="B56" s="275"/>
      <c r="C56" s="275"/>
      <c r="D56" s="275"/>
      <c r="E56" s="275"/>
      <c r="F56" s="275"/>
      <c r="G56" s="275"/>
      <c r="H56" s="275"/>
      <c r="I56" s="275"/>
      <c r="J56" s="275"/>
      <c r="K56" s="276"/>
      <c r="L56" s="276"/>
      <c r="M56" s="276"/>
      <c r="N56" s="276"/>
      <c r="O56" s="276"/>
      <c r="P56" s="98"/>
      <c r="Q56" s="98"/>
      <c r="T56" s="276"/>
      <c r="U56" s="276"/>
      <c r="V56" s="276"/>
      <c r="W56" s="276"/>
      <c r="X56" s="276"/>
      <c r="Y56" s="276"/>
      <c r="Z56" s="276"/>
      <c r="AA56" s="276"/>
      <c r="AB56" s="276"/>
      <c r="AC56" s="276"/>
      <c r="AD56" s="276"/>
      <c r="AE56" s="276"/>
      <c r="AF56" s="276"/>
      <c r="AG56" s="276"/>
      <c r="AH56" s="276"/>
      <c r="AI56" s="276"/>
      <c r="AJ56" s="276"/>
      <c r="AK56" s="276"/>
    </row>
    <row r="57" spans="1:37" s="170" customFormat="1" ht="17.399999999999999" thickBot="1" x14ac:dyDescent="0.25">
      <c r="C57" s="396" t="s">
        <v>1452</v>
      </c>
      <c r="D57" s="397"/>
      <c r="E57" s="397"/>
      <c r="F57" s="398"/>
      <c r="G57" s="391" t="s">
        <v>409</v>
      </c>
      <c r="H57" s="392"/>
      <c r="I57" s="392"/>
      <c r="J57" s="392"/>
      <c r="K57" s="392"/>
      <c r="L57" s="393"/>
      <c r="M57" s="159">
        <v>0.625</v>
      </c>
      <c r="N57" s="394" t="s">
        <v>410</v>
      </c>
      <c r="O57" s="395"/>
      <c r="P57" s="395"/>
      <c r="Q57" s="159">
        <v>0.246</v>
      </c>
      <c r="R57" s="399" t="s">
        <v>1453</v>
      </c>
      <c r="S57" s="400"/>
      <c r="T57" s="171"/>
      <c r="U57" s="171"/>
      <c r="V57" s="171"/>
      <c r="W57" s="171"/>
      <c r="X57" s="171"/>
      <c r="Y57" s="171"/>
      <c r="Z57" s="171"/>
      <c r="AA57" s="171"/>
      <c r="AB57" s="171"/>
      <c r="AC57" s="171"/>
      <c r="AD57" s="171"/>
      <c r="AE57" s="171"/>
      <c r="AF57" s="171"/>
      <c r="AG57" s="171"/>
      <c r="AH57" s="171"/>
      <c r="AI57" s="171"/>
      <c r="AJ57" s="171"/>
      <c r="AK57" s="171"/>
    </row>
    <row r="58" spans="1:37" s="76" customFormat="1" x14ac:dyDescent="0.3">
      <c r="D58" s="1"/>
      <c r="P58" s="1"/>
      <c r="Q58" s="1"/>
      <c r="R58" s="1"/>
      <c r="S58" s="1"/>
      <c r="T58" s="1"/>
      <c r="U58" s="1"/>
      <c r="V58" s="1"/>
      <c r="W58" s="1"/>
      <c r="X58" s="1"/>
      <c r="Y58" s="1"/>
      <c r="Z58" s="1"/>
      <c r="AA58" s="1"/>
      <c r="AB58" s="1"/>
      <c r="AC58" s="1"/>
      <c r="AD58" s="1"/>
      <c r="AE58" s="1"/>
      <c r="AF58" s="1"/>
      <c r="AG58" s="1"/>
      <c r="AH58" s="1"/>
      <c r="AI58" s="1"/>
      <c r="AJ58" s="1"/>
      <c r="AK58" s="1"/>
    </row>
    <row r="59" spans="1:37" s="76" customFormat="1" x14ac:dyDescent="0.3">
      <c r="D59" s="1"/>
      <c r="E59" s="1"/>
      <c r="F59" s="1"/>
      <c r="P59" s="1"/>
      <c r="Q59" s="1"/>
      <c r="T59" s="1"/>
      <c r="U59" s="1"/>
      <c r="V59" s="1"/>
      <c r="W59" s="1"/>
      <c r="X59" s="1"/>
      <c r="Y59" s="1"/>
      <c r="Z59" s="1"/>
      <c r="AA59" s="1"/>
      <c r="AB59" s="1"/>
      <c r="AC59" s="1"/>
      <c r="AD59" s="1"/>
      <c r="AE59" s="1"/>
      <c r="AF59" s="1"/>
      <c r="AG59" s="1"/>
      <c r="AH59" s="1"/>
      <c r="AI59" s="1"/>
      <c r="AJ59" s="1"/>
      <c r="AK59" s="1"/>
    </row>
    <row r="60" spans="1:37" s="76" customFormat="1" ht="17.100000000000001" customHeight="1" x14ac:dyDescent="0.3">
      <c r="R60" s="1"/>
      <c r="S60" s="1"/>
      <c r="T60" s="1"/>
      <c r="U60" s="1"/>
      <c r="V60" s="1"/>
      <c r="W60" s="1"/>
      <c r="X60" s="1"/>
      <c r="Y60" s="1"/>
      <c r="Z60" s="1"/>
      <c r="AA60" s="1"/>
      <c r="AB60" s="1"/>
      <c r="AC60" s="1"/>
      <c r="AD60" s="1"/>
      <c r="AE60" s="1"/>
      <c r="AF60" s="1"/>
      <c r="AG60" s="1"/>
      <c r="AH60" s="1"/>
      <c r="AI60" s="1"/>
      <c r="AJ60" s="1"/>
      <c r="AK60" s="1"/>
    </row>
    <row r="61" spans="1:37" s="76" customFormat="1" ht="16.05" customHeight="1" x14ac:dyDescent="0.3">
      <c r="G61" s="1"/>
      <c r="M61" s="280"/>
      <c r="N61" s="1"/>
      <c r="O61" s="1"/>
      <c r="P61" s="1"/>
      <c r="Q61" s="1"/>
      <c r="R61" s="1"/>
      <c r="S61" s="1"/>
      <c r="T61" s="1"/>
      <c r="U61" s="1"/>
      <c r="V61" s="1"/>
      <c r="W61" s="1"/>
      <c r="X61" s="1"/>
      <c r="Y61" s="1"/>
      <c r="Z61" s="1"/>
      <c r="AA61" s="1"/>
      <c r="AB61" s="1"/>
      <c r="AC61" s="1"/>
      <c r="AD61" s="1"/>
      <c r="AE61" s="1"/>
      <c r="AF61" s="1"/>
      <c r="AG61" s="1"/>
      <c r="AH61" s="1"/>
      <c r="AI61" s="1"/>
      <c r="AJ61" s="1"/>
      <c r="AK61" s="1"/>
    </row>
    <row r="62" spans="1:37" x14ac:dyDescent="0.3">
      <c r="F62" s="1"/>
      <c r="G62" s="1"/>
      <c r="H62" s="1"/>
      <c r="I62" s="1"/>
      <c r="J62" s="1"/>
      <c r="L62" s="1"/>
      <c r="M62" s="1"/>
      <c r="N62" s="1"/>
      <c r="O62" s="1"/>
      <c r="P62" s="1"/>
      <c r="Q62" s="1"/>
      <c r="R62" s="1"/>
      <c r="S62" s="1"/>
    </row>
    <row r="63" spans="1:37" x14ac:dyDescent="0.3">
      <c r="F63" s="1"/>
      <c r="G63" s="1"/>
      <c r="H63" s="1"/>
      <c r="I63" s="1"/>
      <c r="J63" s="1"/>
      <c r="L63" s="1"/>
      <c r="M63" s="1"/>
      <c r="N63" s="1"/>
      <c r="O63" s="1"/>
      <c r="P63" s="1"/>
      <c r="Q63" s="1"/>
      <c r="R63" s="1"/>
      <c r="S63" s="1"/>
    </row>
    <row r="64" spans="1:37" x14ac:dyDescent="0.3">
      <c r="A64" s="1"/>
      <c r="B64" s="1"/>
      <c r="C64" s="1"/>
      <c r="D64" s="1"/>
      <c r="E64" s="1"/>
      <c r="F64" s="1"/>
      <c r="G64" s="1"/>
      <c r="H64" s="1"/>
      <c r="I64" s="1"/>
      <c r="J64" s="1"/>
      <c r="L64" s="1"/>
      <c r="M64" s="1"/>
      <c r="N64" s="1"/>
      <c r="O64" s="1"/>
      <c r="P64" s="1"/>
      <c r="Q64" s="1"/>
      <c r="R64" s="1"/>
      <c r="S64" s="1"/>
    </row>
    <row r="65" spans="1:37" x14ac:dyDescent="0.3">
      <c r="A65" s="1"/>
      <c r="B65" s="1"/>
      <c r="C65" s="1"/>
      <c r="D65" s="1"/>
      <c r="E65" s="1"/>
      <c r="F65" s="1"/>
      <c r="G65" s="1"/>
      <c r="H65" s="1"/>
      <c r="I65" s="1"/>
      <c r="J65" s="1"/>
      <c r="L65" s="1"/>
      <c r="M65" s="1"/>
      <c r="N65" s="1"/>
      <c r="O65" s="1"/>
      <c r="P65" s="1"/>
      <c r="Q65" s="1"/>
      <c r="R65" s="1"/>
      <c r="S65" s="1"/>
    </row>
    <row r="66" spans="1:37" x14ac:dyDescent="0.3">
      <c r="A66" s="78"/>
      <c r="B66" s="78"/>
      <c r="C66" s="78"/>
      <c r="D66" s="78"/>
      <c r="E66" s="78"/>
      <c r="F66" s="78"/>
      <c r="G66" s="78"/>
      <c r="H66" s="78"/>
      <c r="I66" s="78"/>
      <c r="J66" s="78"/>
      <c r="L66" s="78"/>
      <c r="M66" s="78"/>
      <c r="N66" s="78"/>
      <c r="O66" s="78"/>
      <c r="P66" s="78"/>
      <c r="Q66" s="78"/>
      <c r="R66" s="78"/>
      <c r="S66" s="78"/>
    </row>
    <row r="67" spans="1:37" x14ac:dyDescent="0.3">
      <c r="A67" s="78"/>
      <c r="B67" s="78"/>
      <c r="C67" s="78"/>
      <c r="D67" s="78"/>
      <c r="E67" s="78"/>
      <c r="F67" s="78"/>
      <c r="G67" s="78"/>
      <c r="H67" s="78"/>
      <c r="I67" s="78"/>
      <c r="J67" s="78"/>
      <c r="L67" s="78"/>
      <c r="M67" s="78"/>
      <c r="N67" s="78"/>
      <c r="O67" s="78"/>
      <c r="P67" s="78"/>
      <c r="Q67" s="78"/>
      <c r="R67" s="78"/>
      <c r="S67" s="78"/>
    </row>
    <row r="68" spans="1:37" x14ac:dyDescent="0.3">
      <c r="A68" s="78"/>
      <c r="B68" s="78"/>
      <c r="C68" s="78"/>
      <c r="D68" s="78"/>
      <c r="E68" s="78"/>
      <c r="F68" s="78"/>
      <c r="G68" s="78"/>
      <c r="H68" s="78"/>
      <c r="I68" s="78"/>
      <c r="J68" s="78"/>
      <c r="L68" s="78"/>
      <c r="M68" s="78"/>
      <c r="N68" s="78"/>
      <c r="O68" s="78"/>
      <c r="P68" s="78"/>
      <c r="Q68" s="78"/>
      <c r="R68" s="78"/>
      <c r="S68" s="78"/>
    </row>
    <row r="69" spans="1:37" ht="13.8" x14ac:dyDescent="0.3">
      <c r="A69" s="78"/>
      <c r="B69" s="78"/>
      <c r="C69" s="78"/>
      <c r="D69" s="78"/>
      <c r="E69" s="78"/>
      <c r="F69" s="78"/>
      <c r="G69" s="78"/>
      <c r="H69" s="78"/>
      <c r="I69" s="78"/>
      <c r="J69" s="78"/>
      <c r="K69" s="79"/>
      <c r="L69" s="78"/>
      <c r="M69" s="78"/>
      <c r="N69" s="78"/>
      <c r="O69" s="78"/>
      <c r="P69" s="78"/>
      <c r="Q69" s="78"/>
      <c r="R69" s="78"/>
      <c r="S69" s="78"/>
      <c r="T69" s="79"/>
      <c r="U69" s="79"/>
      <c r="V69" s="79"/>
      <c r="W69" s="79"/>
      <c r="X69" s="79"/>
      <c r="Y69" s="79"/>
      <c r="Z69" s="79"/>
      <c r="AA69" s="79"/>
      <c r="AB69" s="79"/>
      <c r="AC69" s="79"/>
      <c r="AD69" s="79"/>
      <c r="AE69" s="79"/>
      <c r="AF69" s="79"/>
      <c r="AG69" s="79"/>
      <c r="AH69" s="79"/>
      <c r="AI69" s="79"/>
      <c r="AJ69" s="79"/>
      <c r="AK69" s="79"/>
    </row>
    <row r="70" spans="1:37" ht="13.8" x14ac:dyDescent="0.3">
      <c r="A70" s="78"/>
      <c r="B70" s="78"/>
      <c r="C70" s="78"/>
      <c r="D70" s="78"/>
      <c r="E70" s="78"/>
      <c r="F70" s="78"/>
      <c r="G70" s="78"/>
      <c r="H70" s="78"/>
      <c r="I70" s="78"/>
      <c r="J70" s="78"/>
      <c r="K70" s="79"/>
      <c r="L70" s="78"/>
      <c r="M70" s="78"/>
      <c r="N70" s="78"/>
      <c r="O70" s="78"/>
      <c r="P70" s="78"/>
      <c r="Q70" s="78"/>
      <c r="R70" s="78"/>
      <c r="S70" s="78"/>
      <c r="T70" s="79"/>
      <c r="U70" s="79"/>
      <c r="V70" s="79"/>
      <c r="W70" s="79"/>
      <c r="X70" s="79"/>
      <c r="Y70" s="79"/>
      <c r="Z70" s="79"/>
      <c r="AA70" s="79"/>
      <c r="AB70" s="79"/>
      <c r="AC70" s="79"/>
      <c r="AD70" s="79"/>
      <c r="AE70" s="79"/>
      <c r="AF70" s="79"/>
      <c r="AG70" s="79"/>
      <c r="AH70" s="79"/>
      <c r="AI70" s="79"/>
      <c r="AJ70" s="79"/>
      <c r="AK70" s="79"/>
    </row>
    <row r="71" spans="1:37" ht="13.8" x14ac:dyDescent="0.3">
      <c r="A71" s="78"/>
      <c r="B71" s="78"/>
      <c r="C71" s="78"/>
      <c r="D71" s="78"/>
      <c r="E71" s="78"/>
      <c r="F71" s="78"/>
      <c r="G71" s="78"/>
      <c r="H71" s="78"/>
      <c r="I71" s="78"/>
      <c r="J71" s="78"/>
      <c r="K71" s="79"/>
      <c r="L71" s="78"/>
      <c r="M71" s="78"/>
      <c r="N71" s="78"/>
      <c r="O71" s="78"/>
      <c r="P71" s="78"/>
      <c r="Q71" s="78"/>
      <c r="R71" s="78"/>
      <c r="S71" s="78"/>
      <c r="T71" s="79"/>
      <c r="U71" s="79"/>
      <c r="V71" s="79"/>
      <c r="W71" s="79"/>
      <c r="X71" s="79"/>
      <c r="Y71" s="79"/>
      <c r="Z71" s="79"/>
      <c r="AA71" s="79"/>
      <c r="AB71" s="79"/>
      <c r="AC71" s="79"/>
      <c r="AD71" s="79"/>
      <c r="AE71" s="79"/>
      <c r="AF71" s="79"/>
      <c r="AG71" s="79"/>
      <c r="AH71" s="79"/>
      <c r="AI71" s="79"/>
      <c r="AJ71" s="79"/>
      <c r="AK71" s="79"/>
    </row>
    <row r="72" spans="1:37" ht="13.8" x14ac:dyDescent="0.3">
      <c r="A72" s="78"/>
      <c r="B72" s="78"/>
      <c r="C72" s="78"/>
      <c r="D72" s="78"/>
      <c r="E72" s="78"/>
      <c r="F72" s="78"/>
      <c r="G72" s="78"/>
      <c r="H72" s="78"/>
      <c r="I72" s="78"/>
      <c r="J72" s="78"/>
      <c r="K72" s="79"/>
      <c r="L72" s="78"/>
      <c r="M72" s="78"/>
      <c r="N72" s="78"/>
      <c r="O72" s="78"/>
      <c r="P72" s="78"/>
      <c r="Q72" s="78"/>
      <c r="R72" s="78"/>
      <c r="S72" s="78"/>
      <c r="T72" s="79"/>
      <c r="U72" s="79"/>
      <c r="V72" s="79"/>
      <c r="W72" s="79"/>
      <c r="X72" s="79"/>
      <c r="Y72" s="79"/>
      <c r="Z72" s="79"/>
      <c r="AA72" s="79"/>
      <c r="AB72" s="79"/>
      <c r="AC72" s="79"/>
      <c r="AD72" s="79"/>
      <c r="AE72" s="79"/>
      <c r="AF72" s="79"/>
      <c r="AG72" s="79"/>
      <c r="AH72" s="79"/>
      <c r="AI72" s="79"/>
      <c r="AJ72" s="79"/>
      <c r="AK72" s="79"/>
    </row>
    <row r="73" spans="1:37" ht="13.8" x14ac:dyDescent="0.3">
      <c r="A73" s="78"/>
      <c r="B73" s="78"/>
      <c r="C73" s="78"/>
      <c r="D73" s="78"/>
      <c r="E73" s="78"/>
      <c r="F73" s="78"/>
      <c r="G73" s="78"/>
      <c r="H73" s="78"/>
      <c r="I73" s="78"/>
      <c r="J73" s="78"/>
      <c r="K73" s="79"/>
      <c r="L73" s="78"/>
      <c r="M73" s="78"/>
      <c r="N73" s="78"/>
      <c r="O73" s="78"/>
      <c r="P73" s="78"/>
      <c r="Q73" s="78"/>
      <c r="R73" s="78"/>
      <c r="S73" s="78"/>
      <c r="T73" s="79"/>
      <c r="U73" s="79"/>
      <c r="V73" s="79"/>
      <c r="W73" s="79"/>
      <c r="X73" s="79"/>
      <c r="Y73" s="79"/>
      <c r="Z73" s="79"/>
      <c r="AA73" s="79"/>
      <c r="AB73" s="79"/>
      <c r="AC73" s="79"/>
      <c r="AD73" s="79"/>
      <c r="AE73" s="79"/>
      <c r="AF73" s="79"/>
      <c r="AG73" s="79"/>
      <c r="AH73" s="79"/>
      <c r="AI73" s="79"/>
      <c r="AJ73" s="79"/>
      <c r="AK73" s="79"/>
    </row>
    <row r="74" spans="1:37" ht="13.8" x14ac:dyDescent="0.3">
      <c r="A74" s="78"/>
      <c r="B74" s="78"/>
      <c r="C74" s="78"/>
      <c r="D74" s="78"/>
      <c r="E74" s="78"/>
      <c r="F74" s="78"/>
      <c r="G74" s="78"/>
      <c r="H74" s="78"/>
      <c r="I74" s="78"/>
      <c r="J74" s="78"/>
      <c r="K74" s="79"/>
      <c r="L74" s="78"/>
      <c r="M74" s="78"/>
      <c r="N74" s="78"/>
      <c r="O74" s="78"/>
      <c r="P74" s="78"/>
      <c r="Q74" s="78"/>
      <c r="R74" s="78"/>
      <c r="S74" s="78"/>
      <c r="T74" s="79"/>
      <c r="U74" s="79"/>
      <c r="V74" s="79"/>
      <c r="W74" s="79"/>
      <c r="X74" s="79"/>
      <c r="Y74" s="79"/>
      <c r="Z74" s="79"/>
      <c r="AA74" s="79"/>
      <c r="AB74" s="79"/>
      <c r="AC74" s="79"/>
      <c r="AD74" s="79"/>
      <c r="AE74" s="79"/>
      <c r="AF74" s="79"/>
      <c r="AG74" s="79"/>
      <c r="AH74" s="79"/>
      <c r="AI74" s="79"/>
      <c r="AJ74" s="79"/>
      <c r="AK74" s="79"/>
    </row>
    <row r="75" spans="1:37" ht="13.8" x14ac:dyDescent="0.3">
      <c r="A75" s="78"/>
      <c r="B75" s="78"/>
      <c r="C75" s="78"/>
      <c r="D75" s="78"/>
      <c r="E75" s="78"/>
      <c r="F75" s="78"/>
      <c r="G75" s="78"/>
      <c r="H75" s="78"/>
      <c r="I75" s="78"/>
      <c r="J75" s="78"/>
      <c r="K75" s="79"/>
      <c r="L75" s="78"/>
      <c r="M75" s="78"/>
      <c r="N75" s="78"/>
      <c r="O75" s="78"/>
      <c r="P75" s="78"/>
      <c r="Q75" s="78"/>
      <c r="R75" s="78"/>
      <c r="S75" s="78"/>
      <c r="T75" s="79"/>
      <c r="U75" s="79"/>
      <c r="V75" s="79"/>
      <c r="W75" s="79"/>
      <c r="X75" s="79"/>
      <c r="Y75" s="79"/>
      <c r="Z75" s="79"/>
      <c r="AA75" s="79"/>
      <c r="AB75" s="79"/>
      <c r="AC75" s="79"/>
      <c r="AD75" s="79"/>
      <c r="AE75" s="79"/>
      <c r="AF75" s="79"/>
      <c r="AG75" s="79"/>
      <c r="AH75" s="79"/>
      <c r="AI75" s="79"/>
      <c r="AJ75" s="79"/>
      <c r="AK75" s="79"/>
    </row>
    <row r="76" spans="1:37" ht="13.8" x14ac:dyDescent="0.3">
      <c r="A76" s="78"/>
      <c r="B76" s="78"/>
      <c r="C76" s="78"/>
      <c r="D76" s="78"/>
      <c r="E76" s="78"/>
      <c r="F76" s="78"/>
      <c r="G76" s="78"/>
      <c r="H76" s="78"/>
      <c r="I76" s="78"/>
      <c r="J76" s="78"/>
      <c r="K76" s="79"/>
      <c r="L76" s="78"/>
      <c r="M76" s="78"/>
      <c r="N76" s="78"/>
      <c r="O76" s="78"/>
      <c r="P76" s="78"/>
      <c r="Q76" s="78"/>
      <c r="R76" s="78"/>
      <c r="S76" s="78"/>
      <c r="T76" s="79"/>
      <c r="U76" s="79"/>
      <c r="V76" s="79"/>
      <c r="W76" s="79"/>
      <c r="X76" s="79"/>
      <c r="Y76" s="79"/>
      <c r="Z76" s="79"/>
      <c r="AA76" s="79"/>
      <c r="AB76" s="79"/>
      <c r="AC76" s="79"/>
      <c r="AD76" s="79"/>
      <c r="AE76" s="79"/>
      <c r="AF76" s="79"/>
      <c r="AG76" s="79"/>
      <c r="AH76" s="79"/>
      <c r="AI76" s="79"/>
      <c r="AJ76" s="79"/>
      <c r="AK76" s="79"/>
    </row>
    <row r="77" spans="1:37" ht="13.8" x14ac:dyDescent="0.3">
      <c r="A77" s="78"/>
      <c r="B77" s="78"/>
      <c r="C77" s="78"/>
      <c r="D77" s="78"/>
      <c r="E77" s="78"/>
      <c r="F77" s="78"/>
      <c r="G77" s="78"/>
      <c r="H77" s="78"/>
      <c r="I77" s="78"/>
      <c r="J77" s="78"/>
      <c r="K77" s="79"/>
      <c r="L77" s="78"/>
      <c r="M77" s="78"/>
      <c r="N77" s="78"/>
      <c r="O77" s="78"/>
      <c r="P77" s="78"/>
      <c r="Q77" s="78"/>
      <c r="R77" s="78"/>
      <c r="S77" s="78"/>
      <c r="T77" s="79"/>
      <c r="U77" s="79"/>
      <c r="V77" s="79"/>
      <c r="W77" s="79"/>
      <c r="X77" s="79"/>
      <c r="Y77" s="79"/>
      <c r="Z77" s="79"/>
      <c r="AA77" s="79"/>
      <c r="AB77" s="79"/>
      <c r="AC77" s="79"/>
      <c r="AD77" s="79"/>
      <c r="AE77" s="79"/>
      <c r="AF77" s="79"/>
      <c r="AG77" s="79"/>
      <c r="AH77" s="79"/>
      <c r="AI77" s="79"/>
      <c r="AJ77" s="79"/>
      <c r="AK77" s="79"/>
    </row>
    <row r="78" spans="1:37" ht="13.8" x14ac:dyDescent="0.3">
      <c r="A78" s="78"/>
      <c r="B78" s="78"/>
      <c r="C78" s="78"/>
      <c r="D78" s="78"/>
      <c r="E78" s="78"/>
      <c r="F78" s="78"/>
      <c r="G78" s="78"/>
      <c r="H78" s="78"/>
      <c r="I78" s="78"/>
      <c r="J78" s="78"/>
      <c r="K78" s="79"/>
      <c r="L78" s="78"/>
      <c r="M78" s="78"/>
      <c r="N78" s="78"/>
      <c r="O78" s="78"/>
      <c r="P78" s="78"/>
      <c r="Q78" s="78"/>
      <c r="R78" s="78"/>
      <c r="S78" s="78"/>
      <c r="T78" s="79"/>
      <c r="U78" s="79"/>
      <c r="V78" s="79"/>
      <c r="W78" s="79"/>
      <c r="X78" s="79"/>
      <c r="Y78" s="79"/>
      <c r="Z78" s="79"/>
      <c r="AA78" s="79"/>
      <c r="AB78" s="79"/>
      <c r="AC78" s="79"/>
      <c r="AD78" s="79"/>
      <c r="AE78" s="79"/>
      <c r="AF78" s="79"/>
      <c r="AG78" s="79"/>
      <c r="AH78" s="79"/>
      <c r="AI78" s="79"/>
      <c r="AJ78" s="79"/>
      <c r="AK78" s="79"/>
    </row>
    <row r="79" spans="1:37" ht="13.8" x14ac:dyDescent="0.3">
      <c r="A79" s="78"/>
      <c r="B79" s="78"/>
      <c r="C79" s="78"/>
      <c r="D79" s="78"/>
      <c r="E79" s="78"/>
      <c r="F79" s="78"/>
      <c r="G79" s="78"/>
      <c r="H79" s="78"/>
      <c r="I79" s="78"/>
      <c r="J79" s="78"/>
      <c r="K79" s="79"/>
      <c r="L79" s="78"/>
      <c r="M79" s="78"/>
      <c r="N79" s="78"/>
      <c r="O79" s="78"/>
      <c r="P79" s="78"/>
      <c r="Q79" s="78"/>
      <c r="R79" s="78"/>
      <c r="S79" s="78"/>
      <c r="T79" s="79"/>
      <c r="U79" s="79"/>
      <c r="V79" s="79"/>
      <c r="W79" s="79"/>
      <c r="X79" s="79"/>
      <c r="Y79" s="79"/>
      <c r="Z79" s="79"/>
      <c r="AA79" s="79"/>
      <c r="AB79" s="79"/>
      <c r="AC79" s="79"/>
      <c r="AD79" s="79"/>
      <c r="AE79" s="79"/>
      <c r="AF79" s="79"/>
      <c r="AG79" s="79"/>
      <c r="AH79" s="79"/>
      <c r="AI79" s="79"/>
      <c r="AJ79" s="79"/>
      <c r="AK79" s="79"/>
    </row>
    <row r="80" spans="1:37" ht="13.8" x14ac:dyDescent="0.3">
      <c r="A80" s="78"/>
      <c r="B80" s="78"/>
      <c r="C80" s="78"/>
      <c r="D80" s="78"/>
      <c r="E80" s="78"/>
      <c r="F80" s="78"/>
      <c r="G80" s="78"/>
      <c r="H80" s="78"/>
      <c r="I80" s="78"/>
      <c r="J80" s="78"/>
      <c r="K80" s="79"/>
      <c r="L80" s="78"/>
      <c r="M80" s="78"/>
      <c r="N80" s="78"/>
      <c r="O80" s="78"/>
      <c r="P80" s="78"/>
      <c r="Q80" s="78"/>
      <c r="R80" s="78"/>
      <c r="S80" s="78"/>
      <c r="T80" s="79"/>
      <c r="U80" s="79"/>
      <c r="V80" s="79"/>
      <c r="W80" s="79"/>
      <c r="X80" s="79"/>
      <c r="Y80" s="79"/>
      <c r="Z80" s="79"/>
      <c r="AA80" s="79"/>
      <c r="AB80" s="79"/>
      <c r="AC80" s="79"/>
      <c r="AD80" s="79"/>
      <c r="AE80" s="79"/>
      <c r="AF80" s="79"/>
      <c r="AG80" s="79"/>
      <c r="AH80" s="79"/>
      <c r="AI80" s="79"/>
      <c r="AJ80" s="79"/>
      <c r="AK80" s="79"/>
    </row>
    <row r="81" spans="1:37" ht="13.8" x14ac:dyDescent="0.3">
      <c r="A81" s="78"/>
      <c r="B81" s="78"/>
      <c r="C81" s="78"/>
      <c r="D81" s="78"/>
      <c r="E81" s="78"/>
      <c r="F81" s="78"/>
      <c r="G81" s="78"/>
      <c r="H81" s="78"/>
      <c r="I81" s="78"/>
      <c r="J81" s="78"/>
      <c r="K81" s="79"/>
      <c r="L81" s="78"/>
      <c r="M81" s="78"/>
      <c r="N81" s="78"/>
      <c r="O81" s="78"/>
      <c r="P81" s="78"/>
      <c r="Q81" s="78"/>
      <c r="R81" s="78"/>
      <c r="S81" s="78"/>
      <c r="T81" s="79"/>
      <c r="U81" s="79"/>
      <c r="V81" s="79"/>
      <c r="W81" s="79"/>
      <c r="X81" s="79"/>
      <c r="Y81" s="79"/>
      <c r="Z81" s="79"/>
      <c r="AA81" s="79"/>
      <c r="AB81" s="79"/>
      <c r="AC81" s="79"/>
      <c r="AD81" s="79"/>
      <c r="AE81" s="79"/>
      <c r="AF81" s="79"/>
      <c r="AG81" s="79"/>
      <c r="AH81" s="79"/>
      <c r="AI81" s="79"/>
      <c r="AJ81" s="79"/>
      <c r="AK81" s="79"/>
    </row>
    <row r="82" spans="1:37" ht="13.8" x14ac:dyDescent="0.3">
      <c r="A82" s="78"/>
      <c r="B82" s="78"/>
      <c r="C82" s="78"/>
      <c r="D82" s="78"/>
      <c r="E82" s="78"/>
      <c r="F82" s="78"/>
      <c r="G82" s="78"/>
      <c r="H82" s="78"/>
      <c r="I82" s="78"/>
      <c r="J82" s="78"/>
      <c r="K82" s="79"/>
      <c r="L82" s="78"/>
      <c r="M82" s="78"/>
      <c r="N82" s="78"/>
      <c r="O82" s="78"/>
      <c r="P82" s="78"/>
      <c r="Q82" s="78"/>
      <c r="R82" s="78"/>
      <c r="S82" s="78"/>
      <c r="T82" s="79"/>
      <c r="U82" s="79"/>
      <c r="V82" s="79"/>
      <c r="W82" s="79"/>
      <c r="X82" s="79"/>
      <c r="Y82" s="79"/>
      <c r="Z82" s="79"/>
      <c r="AA82" s="79"/>
      <c r="AB82" s="79"/>
      <c r="AC82" s="79"/>
      <c r="AD82" s="79"/>
      <c r="AE82" s="79"/>
      <c r="AF82" s="79"/>
      <c r="AG82" s="79"/>
      <c r="AH82" s="79"/>
      <c r="AI82" s="79"/>
      <c r="AJ82" s="79"/>
      <c r="AK82" s="79"/>
    </row>
    <row r="83" spans="1:37" ht="13.8" x14ac:dyDescent="0.3">
      <c r="A83" s="78"/>
      <c r="B83" s="78"/>
      <c r="C83" s="78"/>
      <c r="D83" s="78"/>
      <c r="E83" s="78"/>
      <c r="F83" s="78"/>
      <c r="G83" s="78"/>
      <c r="H83" s="78"/>
      <c r="I83" s="78"/>
      <c r="J83" s="78"/>
      <c r="K83" s="79"/>
      <c r="L83" s="78"/>
      <c r="M83" s="78"/>
      <c r="N83" s="78"/>
      <c r="O83" s="78"/>
      <c r="P83" s="78"/>
      <c r="Q83" s="78"/>
      <c r="R83" s="78"/>
      <c r="S83" s="78"/>
      <c r="T83" s="79"/>
      <c r="U83" s="79"/>
      <c r="V83" s="79"/>
      <c r="W83" s="79"/>
      <c r="X83" s="79"/>
      <c r="Y83" s="79"/>
      <c r="Z83" s="79"/>
      <c r="AA83" s="79"/>
      <c r="AB83" s="79"/>
      <c r="AC83" s="79"/>
      <c r="AD83" s="79"/>
      <c r="AE83" s="79"/>
      <c r="AF83" s="79"/>
      <c r="AG83" s="79"/>
      <c r="AH83" s="79"/>
      <c r="AI83" s="79"/>
      <c r="AJ83" s="79"/>
      <c r="AK83" s="79"/>
    </row>
    <row r="84" spans="1:37" ht="13.8" x14ac:dyDescent="0.3">
      <c r="A84" s="78"/>
      <c r="B84" s="78"/>
      <c r="C84" s="78"/>
      <c r="D84" s="78"/>
      <c r="E84" s="78"/>
      <c r="F84" s="78"/>
      <c r="G84" s="78"/>
      <c r="H84" s="78"/>
      <c r="I84" s="78"/>
      <c r="J84" s="78"/>
      <c r="K84" s="79"/>
      <c r="L84" s="78"/>
      <c r="M84" s="78"/>
      <c r="N84" s="78"/>
      <c r="O84" s="78"/>
      <c r="P84" s="78"/>
      <c r="Q84" s="78"/>
      <c r="R84" s="78"/>
      <c r="S84" s="78"/>
      <c r="T84" s="79"/>
      <c r="U84" s="79"/>
      <c r="V84" s="79"/>
      <c r="W84" s="79"/>
      <c r="X84" s="79"/>
      <c r="Y84" s="79"/>
      <c r="Z84" s="79"/>
      <c r="AA84" s="79"/>
      <c r="AB84" s="79"/>
      <c r="AC84" s="79"/>
      <c r="AD84" s="79"/>
      <c r="AE84" s="79"/>
      <c r="AF84" s="79"/>
      <c r="AG84" s="79"/>
      <c r="AH84" s="79"/>
      <c r="AI84" s="79"/>
      <c r="AJ84" s="79"/>
      <c r="AK84" s="79"/>
    </row>
    <row r="85" spans="1:37" ht="13.8" x14ac:dyDescent="0.3">
      <c r="A85" s="78"/>
      <c r="B85" s="78"/>
      <c r="C85" s="78"/>
      <c r="D85" s="78"/>
      <c r="E85" s="78"/>
      <c r="F85" s="78"/>
      <c r="G85" s="78"/>
      <c r="H85" s="78"/>
      <c r="I85" s="78"/>
      <c r="J85" s="78"/>
      <c r="K85" s="79"/>
      <c r="L85" s="78"/>
      <c r="M85" s="78"/>
      <c r="N85" s="78"/>
      <c r="O85" s="78"/>
      <c r="P85" s="78"/>
      <c r="Q85" s="78"/>
      <c r="R85" s="78"/>
      <c r="S85" s="78"/>
      <c r="T85" s="79"/>
      <c r="U85" s="79"/>
      <c r="V85" s="79"/>
      <c r="W85" s="79"/>
      <c r="X85" s="79"/>
      <c r="Y85" s="79"/>
      <c r="Z85" s="79"/>
      <c r="AA85" s="79"/>
      <c r="AB85" s="79"/>
      <c r="AC85" s="79"/>
      <c r="AD85" s="79"/>
      <c r="AE85" s="79"/>
      <c r="AF85" s="79"/>
      <c r="AG85" s="79"/>
      <c r="AH85" s="79"/>
      <c r="AI85" s="79"/>
      <c r="AJ85" s="79"/>
      <c r="AK85" s="79"/>
    </row>
    <row r="86" spans="1:37" ht="13.8" x14ac:dyDescent="0.3">
      <c r="A86" s="78"/>
      <c r="B86" s="78"/>
      <c r="C86" s="78"/>
      <c r="D86" s="78"/>
      <c r="E86" s="78"/>
      <c r="F86" s="78"/>
      <c r="G86" s="78"/>
      <c r="H86" s="78"/>
      <c r="I86" s="78"/>
      <c r="J86" s="78"/>
      <c r="K86" s="79"/>
      <c r="L86" s="78"/>
      <c r="M86" s="78"/>
      <c r="N86" s="78"/>
      <c r="O86" s="78"/>
      <c r="P86" s="78"/>
      <c r="Q86" s="78"/>
      <c r="R86" s="78"/>
      <c r="S86" s="78"/>
      <c r="T86" s="79"/>
      <c r="U86" s="79"/>
      <c r="V86" s="79"/>
      <c r="W86" s="79"/>
      <c r="X86" s="79"/>
      <c r="Y86" s="79"/>
      <c r="Z86" s="79"/>
      <c r="AA86" s="79"/>
      <c r="AB86" s="79"/>
      <c r="AC86" s="79"/>
      <c r="AD86" s="79"/>
      <c r="AE86" s="79"/>
      <c r="AF86" s="79"/>
      <c r="AG86" s="79"/>
      <c r="AH86" s="79"/>
      <c r="AI86" s="79"/>
      <c r="AJ86" s="79"/>
      <c r="AK86" s="79"/>
    </row>
    <row r="87" spans="1:37" ht="13.8" x14ac:dyDescent="0.3">
      <c r="A87" s="78"/>
      <c r="B87" s="78"/>
      <c r="C87" s="78"/>
      <c r="D87" s="78"/>
      <c r="E87" s="78"/>
      <c r="F87" s="78"/>
      <c r="G87" s="78"/>
      <c r="H87" s="78"/>
      <c r="I87" s="78"/>
      <c r="J87" s="78"/>
      <c r="K87" s="79"/>
      <c r="L87" s="78"/>
      <c r="M87" s="78"/>
      <c r="N87" s="78"/>
      <c r="O87" s="78"/>
      <c r="P87" s="78"/>
      <c r="Q87" s="78"/>
      <c r="R87" s="78"/>
      <c r="S87" s="78"/>
      <c r="T87" s="79"/>
      <c r="U87" s="79"/>
      <c r="V87" s="79"/>
      <c r="W87" s="79"/>
      <c r="X87" s="79"/>
      <c r="Y87" s="79"/>
      <c r="Z87" s="79"/>
      <c r="AA87" s="79"/>
      <c r="AB87" s="79"/>
      <c r="AC87" s="79"/>
      <c r="AD87" s="79"/>
      <c r="AE87" s="79"/>
      <c r="AF87" s="79"/>
      <c r="AG87" s="79"/>
      <c r="AH87" s="79"/>
      <c r="AI87" s="79"/>
      <c r="AJ87" s="79"/>
      <c r="AK87" s="79"/>
    </row>
    <row r="88" spans="1:37" ht="13.8" x14ac:dyDescent="0.3">
      <c r="A88" s="78"/>
      <c r="B88" s="78"/>
      <c r="C88" s="78"/>
      <c r="D88" s="78"/>
      <c r="E88" s="78"/>
      <c r="F88" s="78"/>
      <c r="G88" s="78"/>
      <c r="H88" s="78"/>
      <c r="I88" s="78"/>
      <c r="J88" s="78"/>
      <c r="K88" s="79"/>
      <c r="L88" s="78"/>
      <c r="M88" s="78"/>
      <c r="N88" s="78"/>
      <c r="O88" s="78"/>
      <c r="P88" s="78"/>
      <c r="Q88" s="78"/>
      <c r="R88" s="78"/>
      <c r="S88" s="78"/>
      <c r="T88" s="79"/>
      <c r="U88" s="79"/>
      <c r="V88" s="79"/>
      <c r="W88" s="79"/>
      <c r="X88" s="79"/>
      <c r="Y88" s="79"/>
      <c r="Z88" s="79"/>
      <c r="AA88" s="79"/>
      <c r="AB88" s="79"/>
      <c r="AC88" s="79"/>
      <c r="AD88" s="79"/>
      <c r="AE88" s="79"/>
      <c r="AF88" s="79"/>
      <c r="AG88" s="79"/>
      <c r="AH88" s="79"/>
      <c r="AI88" s="79"/>
      <c r="AJ88" s="79"/>
      <c r="AK88" s="79"/>
    </row>
    <row r="89" spans="1:37" ht="13.8" x14ac:dyDescent="0.3">
      <c r="A89" s="78"/>
      <c r="B89" s="78"/>
      <c r="C89" s="78"/>
      <c r="D89" s="78"/>
      <c r="E89" s="78"/>
      <c r="F89" s="78"/>
      <c r="G89" s="78"/>
      <c r="H89" s="78"/>
      <c r="I89" s="78"/>
      <c r="J89" s="78"/>
      <c r="K89" s="79"/>
      <c r="L89" s="78"/>
      <c r="M89" s="78"/>
      <c r="N89" s="78"/>
      <c r="O89" s="78"/>
      <c r="P89" s="78"/>
      <c r="Q89" s="78"/>
      <c r="R89" s="78"/>
      <c r="S89" s="78"/>
      <c r="T89" s="79"/>
      <c r="U89" s="79"/>
      <c r="V89" s="79"/>
      <c r="W89" s="79"/>
      <c r="X89" s="79"/>
      <c r="Y89" s="79"/>
      <c r="Z89" s="79"/>
      <c r="AA89" s="79"/>
      <c r="AB89" s="79"/>
      <c r="AC89" s="79"/>
      <c r="AD89" s="79"/>
      <c r="AE89" s="79"/>
      <c r="AF89" s="79"/>
      <c r="AG89" s="79"/>
      <c r="AH89" s="79"/>
      <c r="AI89" s="79"/>
      <c r="AJ89" s="79"/>
      <c r="AK89" s="79"/>
    </row>
    <row r="90" spans="1:37" ht="13.8" x14ac:dyDescent="0.3">
      <c r="A90" s="78"/>
      <c r="B90" s="78"/>
      <c r="C90" s="78"/>
      <c r="D90" s="78"/>
      <c r="E90" s="78"/>
      <c r="F90" s="78"/>
      <c r="G90" s="78"/>
      <c r="H90" s="78"/>
      <c r="I90" s="78"/>
      <c r="J90" s="78"/>
      <c r="K90" s="79"/>
      <c r="L90" s="78"/>
      <c r="M90" s="78"/>
      <c r="N90" s="78"/>
      <c r="O90" s="78"/>
      <c r="P90" s="78"/>
      <c r="Q90" s="78"/>
      <c r="R90" s="78"/>
      <c r="S90" s="78"/>
      <c r="T90" s="79"/>
      <c r="U90" s="79"/>
      <c r="V90" s="79"/>
      <c r="W90" s="79"/>
      <c r="X90" s="79"/>
      <c r="Y90" s="79"/>
      <c r="Z90" s="79"/>
      <c r="AA90" s="79"/>
      <c r="AB90" s="79"/>
      <c r="AC90" s="79"/>
      <c r="AD90" s="79"/>
      <c r="AE90" s="79"/>
      <c r="AF90" s="79"/>
      <c r="AG90" s="79"/>
      <c r="AH90" s="79"/>
      <c r="AI90" s="79"/>
      <c r="AJ90" s="79"/>
      <c r="AK90" s="79"/>
    </row>
    <row r="91" spans="1:37" ht="13.8" x14ac:dyDescent="0.3">
      <c r="A91" s="78"/>
      <c r="B91" s="78"/>
      <c r="C91" s="78"/>
      <c r="D91" s="78"/>
      <c r="E91" s="78"/>
      <c r="F91" s="78"/>
      <c r="G91" s="78"/>
      <c r="H91" s="78"/>
      <c r="I91" s="78"/>
      <c r="J91" s="78"/>
      <c r="K91" s="79"/>
      <c r="L91" s="78"/>
      <c r="M91" s="78"/>
      <c r="N91" s="78"/>
      <c r="O91" s="78"/>
      <c r="P91" s="78"/>
      <c r="Q91" s="78"/>
      <c r="R91" s="78"/>
      <c r="S91" s="78"/>
      <c r="T91" s="79"/>
      <c r="U91" s="79"/>
      <c r="V91" s="79"/>
      <c r="W91" s="79"/>
      <c r="X91" s="79"/>
      <c r="Y91" s="79"/>
      <c r="Z91" s="79"/>
      <c r="AA91" s="79"/>
      <c r="AB91" s="79"/>
      <c r="AC91" s="79"/>
      <c r="AD91" s="79"/>
      <c r="AE91" s="79"/>
      <c r="AF91" s="79"/>
      <c r="AG91" s="79"/>
      <c r="AH91" s="79"/>
      <c r="AI91" s="79"/>
      <c r="AJ91" s="79"/>
      <c r="AK91" s="79"/>
    </row>
    <row r="92" spans="1:37" ht="13.8" x14ac:dyDescent="0.3">
      <c r="A92" s="78"/>
      <c r="B92" s="78"/>
      <c r="C92" s="78"/>
      <c r="D92" s="78"/>
      <c r="E92" s="78"/>
      <c r="F92" s="78"/>
      <c r="G92" s="78"/>
      <c r="H92" s="78"/>
      <c r="I92" s="78"/>
      <c r="J92" s="78"/>
      <c r="K92" s="79"/>
      <c r="L92" s="78"/>
      <c r="M92" s="78"/>
      <c r="N92" s="78"/>
      <c r="O92" s="78"/>
      <c r="P92" s="78"/>
      <c r="Q92" s="78"/>
      <c r="R92" s="78"/>
      <c r="S92" s="78"/>
      <c r="T92" s="79"/>
      <c r="U92" s="79"/>
      <c r="V92" s="79"/>
      <c r="W92" s="79"/>
      <c r="X92" s="79"/>
      <c r="Y92" s="79"/>
      <c r="Z92" s="79"/>
      <c r="AA92" s="79"/>
      <c r="AB92" s="79"/>
      <c r="AC92" s="79"/>
      <c r="AD92" s="79"/>
      <c r="AE92" s="79"/>
      <c r="AF92" s="79"/>
      <c r="AG92" s="79"/>
      <c r="AH92" s="79"/>
      <c r="AI92" s="79"/>
      <c r="AJ92" s="79"/>
      <c r="AK92" s="79"/>
    </row>
    <row r="93" spans="1:37" ht="13.8" x14ac:dyDescent="0.3">
      <c r="A93" s="78"/>
      <c r="B93" s="78"/>
      <c r="C93" s="78"/>
      <c r="D93" s="78"/>
      <c r="E93" s="78"/>
      <c r="F93" s="78"/>
      <c r="G93" s="78"/>
      <c r="H93" s="78"/>
      <c r="I93" s="78"/>
      <c r="J93" s="78"/>
      <c r="K93" s="79"/>
      <c r="L93" s="78"/>
      <c r="M93" s="78"/>
      <c r="N93" s="78"/>
      <c r="O93" s="78"/>
      <c r="P93" s="78"/>
      <c r="Q93" s="78"/>
      <c r="R93" s="78"/>
      <c r="S93" s="78"/>
      <c r="T93" s="79"/>
      <c r="U93" s="79"/>
      <c r="V93" s="79"/>
      <c r="W93" s="79"/>
      <c r="X93" s="79"/>
      <c r="Y93" s="79"/>
      <c r="Z93" s="79"/>
      <c r="AA93" s="79"/>
      <c r="AB93" s="79"/>
      <c r="AC93" s="79"/>
      <c r="AD93" s="79"/>
      <c r="AE93" s="79"/>
      <c r="AF93" s="79"/>
      <c r="AG93" s="79"/>
      <c r="AH93" s="79"/>
      <c r="AI93" s="79"/>
      <c r="AJ93" s="79"/>
      <c r="AK93" s="79"/>
    </row>
    <row r="94" spans="1:37" ht="13.8" x14ac:dyDescent="0.3">
      <c r="A94" s="78"/>
      <c r="B94" s="78"/>
      <c r="C94" s="78"/>
      <c r="D94" s="78"/>
      <c r="E94" s="78"/>
      <c r="F94" s="78"/>
      <c r="G94" s="78"/>
      <c r="H94" s="78"/>
      <c r="I94" s="78"/>
      <c r="J94" s="78"/>
      <c r="K94" s="79"/>
      <c r="L94" s="78"/>
      <c r="M94" s="78"/>
      <c r="N94" s="78"/>
      <c r="O94" s="78"/>
      <c r="P94" s="78"/>
      <c r="Q94" s="78"/>
      <c r="R94" s="78"/>
      <c r="S94" s="78"/>
      <c r="T94" s="79"/>
      <c r="U94" s="79"/>
      <c r="V94" s="79"/>
      <c r="W94" s="79"/>
      <c r="X94" s="79"/>
      <c r="Y94" s="79"/>
      <c r="Z94" s="79"/>
      <c r="AA94" s="79"/>
      <c r="AB94" s="79"/>
      <c r="AC94" s="79"/>
      <c r="AD94" s="79"/>
      <c r="AE94" s="79"/>
      <c r="AF94" s="79"/>
      <c r="AG94" s="79"/>
      <c r="AH94" s="79"/>
      <c r="AI94" s="79"/>
      <c r="AJ94" s="79"/>
      <c r="AK94" s="79"/>
    </row>
    <row r="95" spans="1:37" ht="13.8" x14ac:dyDescent="0.3">
      <c r="A95" s="78"/>
      <c r="B95" s="78"/>
      <c r="C95" s="78"/>
      <c r="D95" s="78"/>
      <c r="E95" s="78"/>
      <c r="F95" s="78"/>
      <c r="G95" s="78"/>
      <c r="H95" s="78"/>
      <c r="I95" s="78"/>
      <c r="J95" s="78"/>
      <c r="K95" s="79"/>
      <c r="L95" s="78"/>
      <c r="M95" s="78"/>
      <c r="N95" s="78"/>
      <c r="O95" s="78"/>
      <c r="P95" s="78"/>
      <c r="Q95" s="78"/>
      <c r="R95" s="78"/>
      <c r="S95" s="78"/>
      <c r="T95" s="79"/>
      <c r="U95" s="79"/>
      <c r="V95" s="79"/>
      <c r="W95" s="79"/>
      <c r="X95" s="79"/>
      <c r="Y95" s="79"/>
      <c r="Z95" s="79"/>
      <c r="AA95" s="79"/>
      <c r="AB95" s="79"/>
      <c r="AC95" s="79"/>
      <c r="AD95" s="79"/>
      <c r="AE95" s="79"/>
      <c r="AF95" s="79"/>
      <c r="AG95" s="79"/>
      <c r="AH95" s="79"/>
      <c r="AI95" s="79"/>
      <c r="AJ95" s="79"/>
      <c r="AK95" s="79"/>
    </row>
    <row r="96" spans="1:37" ht="13.8" x14ac:dyDescent="0.3">
      <c r="A96" s="78"/>
      <c r="B96" s="78"/>
      <c r="C96" s="78"/>
      <c r="D96" s="78"/>
      <c r="E96" s="78"/>
      <c r="F96" s="78"/>
      <c r="G96" s="78"/>
      <c r="H96" s="78"/>
      <c r="I96" s="78"/>
      <c r="J96" s="78"/>
      <c r="K96" s="79"/>
      <c r="L96" s="78"/>
      <c r="M96" s="78"/>
      <c r="N96" s="78"/>
      <c r="O96" s="78"/>
      <c r="P96" s="78"/>
      <c r="Q96" s="78"/>
      <c r="R96" s="78"/>
      <c r="S96" s="78"/>
      <c r="T96" s="79"/>
      <c r="U96" s="79"/>
      <c r="V96" s="79"/>
      <c r="W96" s="79"/>
      <c r="X96" s="79"/>
      <c r="Y96" s="79"/>
      <c r="Z96" s="79"/>
      <c r="AA96" s="79"/>
      <c r="AB96" s="79"/>
      <c r="AC96" s="79"/>
      <c r="AD96" s="79"/>
      <c r="AE96" s="79"/>
      <c r="AF96" s="79"/>
      <c r="AG96" s="79"/>
      <c r="AH96" s="79"/>
      <c r="AI96" s="79"/>
      <c r="AJ96" s="79"/>
      <c r="AK96" s="79"/>
    </row>
    <row r="97" spans="1:37" ht="13.8" x14ac:dyDescent="0.3">
      <c r="A97" s="78"/>
      <c r="B97" s="78"/>
      <c r="C97" s="78"/>
      <c r="D97" s="78"/>
      <c r="E97" s="78"/>
      <c r="F97" s="78"/>
      <c r="G97" s="78"/>
      <c r="H97" s="78"/>
      <c r="I97" s="78"/>
      <c r="J97" s="78"/>
      <c r="K97" s="79"/>
      <c r="L97" s="78"/>
      <c r="M97" s="78"/>
      <c r="N97" s="78"/>
      <c r="O97" s="78"/>
      <c r="P97" s="78"/>
      <c r="Q97" s="78"/>
      <c r="R97" s="78"/>
      <c r="S97" s="78"/>
      <c r="T97" s="79"/>
      <c r="U97" s="79"/>
      <c r="V97" s="79"/>
      <c r="W97" s="79"/>
      <c r="X97" s="79"/>
      <c r="Y97" s="79"/>
      <c r="Z97" s="79"/>
      <c r="AA97" s="79"/>
      <c r="AB97" s="79"/>
      <c r="AC97" s="79"/>
      <c r="AD97" s="79"/>
      <c r="AE97" s="79"/>
      <c r="AF97" s="79"/>
      <c r="AG97" s="79"/>
      <c r="AH97" s="79"/>
      <c r="AI97" s="79"/>
      <c r="AJ97" s="79"/>
      <c r="AK97" s="79"/>
    </row>
    <row r="98" spans="1:37" ht="13.8" x14ac:dyDescent="0.3">
      <c r="A98" s="78"/>
      <c r="B98" s="78"/>
      <c r="C98" s="78"/>
      <c r="D98" s="78"/>
      <c r="E98" s="78"/>
      <c r="F98" s="78"/>
      <c r="G98" s="78"/>
      <c r="H98" s="78"/>
      <c r="I98" s="78"/>
      <c r="J98" s="78"/>
      <c r="K98" s="79"/>
      <c r="L98" s="78"/>
      <c r="M98" s="78"/>
      <c r="N98" s="78"/>
      <c r="O98" s="78"/>
      <c r="P98" s="78"/>
      <c r="Q98" s="78"/>
      <c r="R98" s="78"/>
      <c r="S98" s="78"/>
      <c r="T98" s="79"/>
      <c r="U98" s="79"/>
      <c r="V98" s="79"/>
      <c r="W98" s="79"/>
      <c r="X98" s="79"/>
      <c r="Y98" s="79"/>
      <c r="Z98" s="79"/>
      <c r="AA98" s="79"/>
      <c r="AB98" s="79"/>
      <c r="AC98" s="79"/>
      <c r="AD98" s="79"/>
      <c r="AE98" s="79"/>
      <c r="AF98" s="79"/>
      <c r="AG98" s="79"/>
      <c r="AH98" s="79"/>
      <c r="AI98" s="79"/>
      <c r="AJ98" s="79"/>
      <c r="AK98" s="79"/>
    </row>
    <row r="99" spans="1:37" ht="13.8" x14ac:dyDescent="0.3">
      <c r="A99" s="78"/>
      <c r="B99" s="78"/>
      <c r="C99" s="78"/>
      <c r="D99" s="78"/>
      <c r="E99" s="78"/>
      <c r="F99" s="78"/>
      <c r="G99" s="78"/>
      <c r="H99" s="78"/>
      <c r="I99" s="78"/>
      <c r="J99" s="78"/>
      <c r="K99" s="79"/>
      <c r="L99" s="78"/>
      <c r="M99" s="78"/>
      <c r="N99" s="78"/>
      <c r="O99" s="78"/>
      <c r="P99" s="78"/>
      <c r="Q99" s="78"/>
      <c r="R99" s="78"/>
      <c r="S99" s="78"/>
      <c r="T99" s="79"/>
      <c r="U99" s="79"/>
      <c r="V99" s="79"/>
      <c r="W99" s="79"/>
      <c r="X99" s="79"/>
      <c r="Y99" s="79"/>
      <c r="Z99" s="79"/>
      <c r="AA99" s="79"/>
      <c r="AB99" s="79"/>
      <c r="AC99" s="79"/>
      <c r="AD99" s="79"/>
      <c r="AE99" s="79"/>
      <c r="AF99" s="79"/>
      <c r="AG99" s="79"/>
      <c r="AH99" s="79"/>
      <c r="AI99" s="79"/>
      <c r="AJ99" s="79"/>
      <c r="AK99" s="79"/>
    </row>
    <row r="100" spans="1:37" ht="13.8" x14ac:dyDescent="0.3">
      <c r="A100" s="78"/>
      <c r="B100" s="78"/>
      <c r="C100" s="78"/>
      <c r="D100" s="78"/>
      <c r="E100" s="78"/>
      <c r="F100" s="78"/>
      <c r="G100" s="78"/>
      <c r="H100" s="78"/>
      <c r="I100" s="78"/>
      <c r="J100" s="78"/>
      <c r="K100" s="79"/>
      <c r="L100" s="78"/>
      <c r="M100" s="78"/>
      <c r="N100" s="78"/>
      <c r="O100" s="78"/>
      <c r="P100" s="78"/>
      <c r="Q100" s="78"/>
      <c r="R100" s="78"/>
      <c r="S100" s="78"/>
      <c r="T100" s="79"/>
      <c r="U100" s="79"/>
      <c r="V100" s="79"/>
      <c r="W100" s="79"/>
      <c r="X100" s="79"/>
      <c r="Y100" s="79"/>
      <c r="Z100" s="79"/>
      <c r="AA100" s="79"/>
      <c r="AB100" s="79"/>
      <c r="AC100" s="79"/>
      <c r="AD100" s="79"/>
      <c r="AE100" s="79"/>
      <c r="AF100" s="79"/>
      <c r="AG100" s="79"/>
      <c r="AH100" s="79"/>
      <c r="AI100" s="79"/>
      <c r="AJ100" s="79"/>
      <c r="AK100" s="79"/>
    </row>
    <row r="101" spans="1:37" ht="13.8" x14ac:dyDescent="0.3">
      <c r="A101" s="78"/>
      <c r="B101" s="78"/>
      <c r="C101" s="78"/>
      <c r="D101" s="78"/>
      <c r="E101" s="78"/>
      <c r="F101" s="78"/>
      <c r="G101" s="78"/>
      <c r="H101" s="78"/>
      <c r="I101" s="78"/>
      <c r="J101" s="78"/>
      <c r="K101" s="79"/>
      <c r="L101" s="78"/>
      <c r="M101" s="78"/>
      <c r="N101" s="78"/>
      <c r="O101" s="78"/>
      <c r="P101" s="78"/>
      <c r="Q101" s="78"/>
      <c r="R101" s="78"/>
      <c r="S101" s="78"/>
      <c r="T101" s="79"/>
      <c r="U101" s="79"/>
      <c r="V101" s="79"/>
      <c r="W101" s="79"/>
      <c r="X101" s="79"/>
      <c r="Y101" s="79"/>
      <c r="Z101" s="79"/>
      <c r="AA101" s="79"/>
      <c r="AB101" s="79"/>
      <c r="AC101" s="79"/>
      <c r="AD101" s="79"/>
      <c r="AE101" s="79"/>
      <c r="AF101" s="79"/>
      <c r="AG101" s="79"/>
      <c r="AH101" s="79"/>
      <c r="AI101" s="79"/>
      <c r="AJ101" s="79"/>
      <c r="AK101" s="79"/>
    </row>
    <row r="102" spans="1:37" ht="13.8" x14ac:dyDescent="0.3">
      <c r="A102" s="78"/>
      <c r="B102" s="78"/>
      <c r="C102" s="78"/>
      <c r="D102" s="78"/>
      <c r="E102" s="78"/>
      <c r="F102" s="78"/>
      <c r="G102" s="78"/>
      <c r="H102" s="78"/>
      <c r="I102" s="78"/>
      <c r="J102" s="78"/>
      <c r="K102" s="79"/>
      <c r="L102" s="78"/>
      <c r="M102" s="78"/>
      <c r="N102" s="78"/>
      <c r="O102" s="78"/>
      <c r="P102" s="78"/>
      <c r="Q102" s="78"/>
      <c r="R102" s="78"/>
      <c r="S102" s="78"/>
      <c r="T102" s="79"/>
      <c r="U102" s="79"/>
      <c r="V102" s="79"/>
      <c r="W102" s="79"/>
      <c r="X102" s="79"/>
      <c r="Y102" s="79"/>
      <c r="Z102" s="79"/>
      <c r="AA102" s="79"/>
      <c r="AB102" s="79"/>
      <c r="AC102" s="79"/>
      <c r="AD102" s="79"/>
      <c r="AE102" s="79"/>
      <c r="AF102" s="79"/>
      <c r="AG102" s="79"/>
      <c r="AH102" s="79"/>
      <c r="AI102" s="79"/>
      <c r="AJ102" s="79"/>
      <c r="AK102" s="79"/>
    </row>
    <row r="103" spans="1:37" ht="13.8" x14ac:dyDescent="0.3">
      <c r="A103" s="78"/>
      <c r="B103" s="78"/>
      <c r="C103" s="78"/>
      <c r="D103" s="78"/>
      <c r="E103" s="78"/>
      <c r="F103" s="78"/>
      <c r="G103" s="78"/>
      <c r="H103" s="78"/>
      <c r="I103" s="78"/>
      <c r="J103" s="78"/>
      <c r="K103" s="79"/>
      <c r="L103" s="78"/>
      <c r="M103" s="78"/>
      <c r="N103" s="78"/>
      <c r="O103" s="78"/>
      <c r="P103" s="78"/>
      <c r="Q103" s="78"/>
      <c r="R103" s="78"/>
      <c r="S103" s="78"/>
      <c r="T103" s="79"/>
      <c r="U103" s="79"/>
      <c r="V103" s="79"/>
      <c r="W103" s="79"/>
      <c r="X103" s="79"/>
      <c r="Y103" s="79"/>
      <c r="Z103" s="79"/>
      <c r="AA103" s="79"/>
      <c r="AB103" s="79"/>
      <c r="AC103" s="79"/>
      <c r="AD103" s="79"/>
      <c r="AE103" s="79"/>
      <c r="AF103" s="79"/>
      <c r="AG103" s="79"/>
      <c r="AH103" s="79"/>
      <c r="AI103" s="79"/>
      <c r="AJ103" s="79"/>
      <c r="AK103" s="79"/>
    </row>
    <row r="104" spans="1:37" ht="13.8" x14ac:dyDescent="0.3">
      <c r="A104" s="78"/>
      <c r="B104" s="78"/>
      <c r="C104" s="78"/>
      <c r="D104" s="78"/>
      <c r="E104" s="78"/>
      <c r="F104" s="78"/>
      <c r="G104" s="78"/>
      <c r="H104" s="78"/>
      <c r="I104" s="78"/>
      <c r="J104" s="78"/>
      <c r="K104" s="79"/>
      <c r="L104" s="78"/>
      <c r="M104" s="78"/>
      <c r="N104" s="78"/>
      <c r="O104" s="78"/>
      <c r="P104" s="78"/>
      <c r="Q104" s="78"/>
      <c r="R104" s="78"/>
      <c r="S104" s="78"/>
      <c r="T104" s="79"/>
      <c r="U104" s="79"/>
      <c r="V104" s="79"/>
      <c r="W104" s="79"/>
      <c r="X104" s="79"/>
      <c r="Y104" s="79"/>
      <c r="Z104" s="79"/>
      <c r="AA104" s="79"/>
      <c r="AB104" s="79"/>
      <c r="AC104" s="79"/>
      <c r="AD104" s="79"/>
      <c r="AE104" s="79"/>
      <c r="AF104" s="79"/>
      <c r="AG104" s="79"/>
      <c r="AH104" s="79"/>
      <c r="AI104" s="79"/>
      <c r="AJ104" s="79"/>
      <c r="AK104" s="79"/>
    </row>
    <row r="105" spans="1:37" ht="13.8" x14ac:dyDescent="0.3">
      <c r="A105" s="78"/>
      <c r="B105" s="78"/>
      <c r="C105" s="78"/>
      <c r="D105" s="78"/>
      <c r="E105" s="78"/>
      <c r="F105" s="78"/>
      <c r="G105" s="78"/>
      <c r="H105" s="78"/>
      <c r="I105" s="78"/>
      <c r="J105" s="78"/>
      <c r="K105" s="79"/>
      <c r="L105" s="78"/>
      <c r="M105" s="78"/>
      <c r="N105" s="78"/>
      <c r="O105" s="78"/>
      <c r="P105" s="78"/>
      <c r="Q105" s="78"/>
      <c r="R105" s="78"/>
      <c r="S105" s="78"/>
      <c r="T105" s="79"/>
      <c r="U105" s="79"/>
      <c r="V105" s="79"/>
      <c r="W105" s="79"/>
      <c r="X105" s="79"/>
      <c r="Y105" s="79"/>
      <c r="Z105" s="79"/>
      <c r="AA105" s="79"/>
      <c r="AB105" s="79"/>
      <c r="AC105" s="79"/>
      <c r="AD105" s="79"/>
      <c r="AE105" s="79"/>
      <c r="AF105" s="79"/>
      <c r="AG105" s="79"/>
      <c r="AH105" s="79"/>
      <c r="AI105" s="79"/>
      <c r="AJ105" s="79"/>
      <c r="AK105" s="79"/>
    </row>
    <row r="106" spans="1:37" ht="13.8" x14ac:dyDescent="0.3">
      <c r="A106" s="78"/>
      <c r="B106" s="78"/>
      <c r="C106" s="78"/>
      <c r="D106" s="78"/>
      <c r="E106" s="78"/>
      <c r="F106" s="78"/>
      <c r="G106" s="78"/>
      <c r="H106" s="78"/>
      <c r="I106" s="78"/>
      <c r="J106" s="78"/>
      <c r="K106" s="79"/>
      <c r="L106" s="78"/>
      <c r="M106" s="78"/>
      <c r="N106" s="78"/>
      <c r="O106" s="78"/>
      <c r="P106" s="78"/>
      <c r="Q106" s="78"/>
      <c r="R106" s="78"/>
      <c r="S106" s="78"/>
      <c r="T106" s="79"/>
      <c r="U106" s="79"/>
      <c r="V106" s="79"/>
      <c r="W106" s="79"/>
      <c r="X106" s="79"/>
      <c r="Y106" s="79"/>
      <c r="Z106" s="79"/>
      <c r="AA106" s="79"/>
      <c r="AB106" s="79"/>
      <c r="AC106" s="79"/>
      <c r="AD106" s="79"/>
      <c r="AE106" s="79"/>
      <c r="AF106" s="79"/>
      <c r="AG106" s="79"/>
      <c r="AH106" s="79"/>
      <c r="AI106" s="79"/>
      <c r="AJ106" s="79"/>
      <c r="AK106" s="79"/>
    </row>
    <row r="107" spans="1:37" ht="13.8" x14ac:dyDescent="0.3">
      <c r="A107" s="78"/>
      <c r="B107" s="78"/>
      <c r="C107" s="78"/>
      <c r="D107" s="78"/>
      <c r="E107" s="78"/>
      <c r="F107" s="78"/>
      <c r="G107" s="78"/>
      <c r="H107" s="78"/>
      <c r="I107" s="78"/>
      <c r="J107" s="78"/>
      <c r="K107" s="79"/>
      <c r="L107" s="78"/>
      <c r="M107" s="78"/>
      <c r="N107" s="78"/>
      <c r="O107" s="78"/>
      <c r="P107" s="78"/>
      <c r="Q107" s="78"/>
      <c r="R107" s="78"/>
      <c r="S107" s="78"/>
      <c r="T107" s="79"/>
      <c r="U107" s="79"/>
      <c r="V107" s="79"/>
      <c r="W107" s="79"/>
      <c r="X107" s="79"/>
      <c r="Y107" s="79"/>
      <c r="Z107" s="79"/>
      <c r="AA107" s="79"/>
      <c r="AB107" s="79"/>
      <c r="AC107" s="79"/>
      <c r="AD107" s="79"/>
      <c r="AE107" s="79"/>
      <c r="AF107" s="79"/>
      <c r="AG107" s="79"/>
      <c r="AH107" s="79"/>
      <c r="AI107" s="79"/>
      <c r="AJ107" s="79"/>
      <c r="AK107" s="79"/>
    </row>
    <row r="108" spans="1:37" ht="13.8" x14ac:dyDescent="0.3">
      <c r="A108" s="78"/>
      <c r="B108" s="78"/>
      <c r="C108" s="78"/>
      <c r="D108" s="78"/>
      <c r="E108" s="78"/>
      <c r="F108" s="78"/>
      <c r="G108" s="78"/>
      <c r="H108" s="78"/>
      <c r="I108" s="78"/>
      <c r="J108" s="78"/>
      <c r="K108" s="79"/>
      <c r="L108" s="78"/>
      <c r="M108" s="78"/>
      <c r="N108" s="78"/>
      <c r="O108" s="78"/>
      <c r="P108" s="78"/>
      <c r="Q108" s="78"/>
      <c r="R108" s="78"/>
      <c r="S108" s="78"/>
      <c r="T108" s="79"/>
      <c r="U108" s="79"/>
      <c r="V108" s="79"/>
      <c r="W108" s="79"/>
      <c r="X108" s="79"/>
      <c r="Y108" s="79"/>
      <c r="Z108" s="79"/>
      <c r="AA108" s="79"/>
      <c r="AB108" s="79"/>
      <c r="AC108" s="79"/>
      <c r="AD108" s="79"/>
      <c r="AE108" s="79"/>
      <c r="AF108" s="79"/>
      <c r="AG108" s="79"/>
      <c r="AH108" s="79"/>
      <c r="AI108" s="79"/>
      <c r="AJ108" s="79"/>
      <c r="AK108" s="79"/>
    </row>
    <row r="109" spans="1:37" ht="13.8" x14ac:dyDescent="0.3">
      <c r="A109" s="78"/>
      <c r="B109" s="78"/>
      <c r="C109" s="78"/>
      <c r="D109" s="78"/>
      <c r="E109" s="78"/>
      <c r="F109" s="78"/>
      <c r="G109" s="78"/>
      <c r="H109" s="78"/>
      <c r="I109" s="78"/>
      <c r="J109" s="78"/>
      <c r="K109" s="79"/>
      <c r="L109" s="78"/>
      <c r="M109" s="78"/>
      <c r="N109" s="78"/>
      <c r="O109" s="78"/>
      <c r="P109" s="78"/>
      <c r="Q109" s="78"/>
      <c r="R109" s="78"/>
      <c r="S109" s="78"/>
      <c r="T109" s="79"/>
      <c r="U109" s="79"/>
      <c r="V109" s="79"/>
      <c r="W109" s="79"/>
      <c r="X109" s="79"/>
      <c r="Y109" s="79"/>
      <c r="Z109" s="79"/>
      <c r="AA109" s="79"/>
      <c r="AB109" s="79"/>
      <c r="AC109" s="79"/>
      <c r="AD109" s="79"/>
      <c r="AE109" s="79"/>
      <c r="AF109" s="79"/>
      <c r="AG109" s="79"/>
      <c r="AH109" s="79"/>
      <c r="AI109" s="79"/>
      <c r="AJ109" s="79"/>
      <c r="AK109" s="79"/>
    </row>
    <row r="110" spans="1:37" ht="13.8" x14ac:dyDescent="0.3">
      <c r="A110" s="78"/>
      <c r="B110" s="78"/>
      <c r="C110" s="78"/>
      <c r="D110" s="78"/>
      <c r="E110" s="78"/>
      <c r="F110" s="78"/>
      <c r="G110" s="78"/>
      <c r="H110" s="78"/>
      <c r="I110" s="78"/>
      <c r="J110" s="78"/>
      <c r="K110" s="79"/>
      <c r="L110" s="78"/>
      <c r="M110" s="78"/>
      <c r="N110" s="78"/>
      <c r="O110" s="78"/>
      <c r="P110" s="78"/>
      <c r="Q110" s="78"/>
      <c r="R110" s="78"/>
      <c r="S110" s="78"/>
      <c r="T110" s="79"/>
      <c r="U110" s="79"/>
      <c r="V110" s="79"/>
      <c r="W110" s="79"/>
      <c r="X110" s="79"/>
      <c r="Y110" s="79"/>
      <c r="Z110" s="79"/>
      <c r="AA110" s="79"/>
      <c r="AB110" s="79"/>
      <c r="AC110" s="79"/>
      <c r="AD110" s="79"/>
      <c r="AE110" s="79"/>
      <c r="AF110" s="79"/>
      <c r="AG110" s="79"/>
      <c r="AH110" s="79"/>
      <c r="AI110" s="79"/>
      <c r="AJ110" s="79"/>
      <c r="AK110" s="79"/>
    </row>
    <row r="111" spans="1:37" ht="13.8" x14ac:dyDescent="0.3">
      <c r="A111" s="78"/>
      <c r="B111" s="78"/>
      <c r="C111" s="78"/>
      <c r="D111" s="78"/>
      <c r="E111" s="78"/>
      <c r="F111" s="78"/>
      <c r="G111" s="78"/>
      <c r="H111" s="78"/>
      <c r="I111" s="78"/>
      <c r="J111" s="78"/>
      <c r="K111" s="79"/>
      <c r="L111" s="78"/>
      <c r="M111" s="78"/>
      <c r="N111" s="78"/>
      <c r="O111" s="78"/>
      <c r="P111" s="78"/>
      <c r="Q111" s="78"/>
      <c r="R111" s="78"/>
      <c r="S111" s="78"/>
      <c r="T111" s="79"/>
      <c r="U111" s="79"/>
      <c r="V111" s="79"/>
      <c r="W111" s="79"/>
      <c r="X111" s="79"/>
      <c r="Y111" s="79"/>
      <c r="Z111" s="79"/>
      <c r="AA111" s="79"/>
      <c r="AB111" s="79"/>
      <c r="AC111" s="79"/>
      <c r="AD111" s="79"/>
      <c r="AE111" s="79"/>
      <c r="AF111" s="79"/>
      <c r="AG111" s="79"/>
      <c r="AH111" s="79"/>
      <c r="AI111" s="79"/>
      <c r="AJ111" s="79"/>
      <c r="AK111" s="79"/>
    </row>
    <row r="112" spans="1:37" ht="13.8" x14ac:dyDescent="0.3">
      <c r="A112" s="78"/>
      <c r="B112" s="78"/>
      <c r="C112" s="78"/>
      <c r="D112" s="78"/>
      <c r="E112" s="78"/>
      <c r="F112" s="78"/>
      <c r="G112" s="78"/>
      <c r="H112" s="78"/>
      <c r="I112" s="78"/>
      <c r="J112" s="78"/>
      <c r="K112" s="79"/>
      <c r="L112" s="78"/>
      <c r="M112" s="78"/>
      <c r="N112" s="78"/>
      <c r="O112" s="78"/>
      <c r="P112" s="78"/>
      <c r="Q112" s="78"/>
      <c r="R112" s="78"/>
      <c r="S112" s="78"/>
      <c r="T112" s="79"/>
      <c r="U112" s="79"/>
      <c r="V112" s="79"/>
      <c r="W112" s="79"/>
      <c r="X112" s="79"/>
      <c r="Y112" s="79"/>
      <c r="Z112" s="79"/>
      <c r="AA112" s="79"/>
      <c r="AB112" s="79"/>
      <c r="AC112" s="79"/>
      <c r="AD112" s="79"/>
      <c r="AE112" s="79"/>
      <c r="AF112" s="79"/>
      <c r="AG112" s="79"/>
      <c r="AH112" s="79"/>
      <c r="AI112" s="79"/>
      <c r="AJ112" s="79"/>
      <c r="AK112" s="79"/>
    </row>
    <row r="113" spans="1:37" ht="13.8" x14ac:dyDescent="0.3">
      <c r="A113" s="78"/>
      <c r="B113" s="78"/>
      <c r="C113" s="78"/>
      <c r="D113" s="78"/>
      <c r="E113" s="78"/>
      <c r="F113" s="78"/>
      <c r="G113" s="78"/>
      <c r="H113" s="78"/>
      <c r="I113" s="78"/>
      <c r="J113" s="78"/>
      <c r="K113" s="79"/>
      <c r="L113" s="78"/>
      <c r="M113" s="78"/>
      <c r="N113" s="78"/>
      <c r="O113" s="78"/>
      <c r="P113" s="78"/>
      <c r="Q113" s="78"/>
      <c r="R113" s="78"/>
      <c r="S113" s="78"/>
      <c r="T113" s="79"/>
      <c r="U113" s="79"/>
      <c r="V113" s="79"/>
      <c r="W113" s="79"/>
      <c r="X113" s="79"/>
      <c r="Y113" s="79"/>
      <c r="Z113" s="79"/>
      <c r="AA113" s="79"/>
      <c r="AB113" s="79"/>
      <c r="AC113" s="79"/>
      <c r="AD113" s="79"/>
      <c r="AE113" s="79"/>
      <c r="AF113" s="79"/>
      <c r="AG113" s="79"/>
      <c r="AH113" s="79"/>
      <c r="AI113" s="79"/>
      <c r="AJ113" s="79"/>
      <c r="AK113" s="79"/>
    </row>
    <row r="114" spans="1:37" ht="13.8" x14ac:dyDescent="0.3">
      <c r="A114" s="78"/>
      <c r="B114" s="78"/>
      <c r="C114" s="78"/>
      <c r="D114" s="78"/>
      <c r="E114" s="78"/>
      <c r="F114" s="78"/>
      <c r="G114" s="78"/>
      <c r="H114" s="78"/>
      <c r="I114" s="78"/>
      <c r="J114" s="78"/>
      <c r="K114" s="79"/>
      <c r="L114" s="78"/>
      <c r="M114" s="78"/>
      <c r="N114" s="78"/>
      <c r="O114" s="78"/>
      <c r="P114" s="78"/>
      <c r="Q114" s="78"/>
      <c r="R114" s="78"/>
      <c r="S114" s="78"/>
      <c r="T114" s="79"/>
      <c r="U114" s="79"/>
      <c r="V114" s="79"/>
      <c r="W114" s="79"/>
      <c r="X114" s="79"/>
      <c r="Y114" s="79"/>
      <c r="Z114" s="79"/>
      <c r="AA114" s="79"/>
      <c r="AB114" s="79"/>
      <c r="AC114" s="79"/>
      <c r="AD114" s="79"/>
      <c r="AE114" s="79"/>
      <c r="AF114" s="79"/>
      <c r="AG114" s="79"/>
      <c r="AH114" s="79"/>
      <c r="AI114" s="79"/>
      <c r="AJ114" s="79"/>
      <c r="AK114" s="79"/>
    </row>
    <row r="115" spans="1:37" ht="13.8" x14ac:dyDescent="0.3">
      <c r="A115" s="78"/>
      <c r="B115" s="78"/>
      <c r="C115" s="78"/>
      <c r="D115" s="78"/>
      <c r="E115" s="78"/>
      <c r="F115" s="78"/>
      <c r="G115" s="78"/>
      <c r="H115" s="78"/>
      <c r="I115" s="78"/>
      <c r="J115" s="78"/>
      <c r="K115" s="79"/>
      <c r="L115" s="78"/>
      <c r="M115" s="78"/>
      <c r="N115" s="78"/>
      <c r="O115" s="78"/>
      <c r="P115" s="78"/>
      <c r="Q115" s="78"/>
      <c r="R115" s="78"/>
      <c r="S115" s="78"/>
      <c r="T115" s="79"/>
      <c r="U115" s="79"/>
      <c r="V115" s="79"/>
      <c r="W115" s="79"/>
      <c r="X115" s="79"/>
      <c r="Y115" s="79"/>
      <c r="Z115" s="79"/>
      <c r="AA115" s="79"/>
      <c r="AB115" s="79"/>
      <c r="AC115" s="79"/>
      <c r="AD115" s="79"/>
      <c r="AE115" s="79"/>
      <c r="AF115" s="79"/>
      <c r="AG115" s="79"/>
      <c r="AH115" s="79"/>
      <c r="AI115" s="79"/>
      <c r="AJ115" s="79"/>
      <c r="AK115" s="79"/>
    </row>
    <row r="116" spans="1:37" ht="13.8" x14ac:dyDescent="0.3">
      <c r="A116" s="78"/>
      <c r="B116" s="78"/>
      <c r="C116" s="78"/>
      <c r="D116" s="78"/>
      <c r="E116" s="78"/>
      <c r="F116" s="78"/>
      <c r="G116" s="78"/>
      <c r="H116" s="78"/>
      <c r="I116" s="78"/>
      <c r="J116" s="78"/>
      <c r="K116" s="79"/>
      <c r="L116" s="78"/>
      <c r="M116" s="78"/>
      <c r="N116" s="78"/>
      <c r="O116" s="78"/>
      <c r="P116" s="78"/>
      <c r="Q116" s="78"/>
      <c r="R116" s="78"/>
      <c r="S116" s="78"/>
      <c r="T116" s="79"/>
      <c r="U116" s="79"/>
      <c r="V116" s="79"/>
      <c r="W116" s="79"/>
      <c r="X116" s="79"/>
      <c r="Y116" s="79"/>
      <c r="Z116" s="79"/>
      <c r="AA116" s="79"/>
      <c r="AB116" s="79"/>
      <c r="AC116" s="79"/>
      <c r="AD116" s="79"/>
      <c r="AE116" s="79"/>
      <c r="AF116" s="79"/>
      <c r="AG116" s="79"/>
      <c r="AH116" s="79"/>
      <c r="AI116" s="79"/>
      <c r="AJ116" s="79"/>
      <c r="AK116" s="79"/>
    </row>
    <row r="117" spans="1:37" ht="13.8" x14ac:dyDescent="0.3">
      <c r="A117" s="78"/>
      <c r="B117" s="78"/>
      <c r="C117" s="78"/>
      <c r="D117" s="78"/>
      <c r="E117" s="78"/>
      <c r="F117" s="78"/>
      <c r="G117" s="78"/>
      <c r="H117" s="78"/>
      <c r="I117" s="78"/>
      <c r="J117" s="78"/>
      <c r="K117" s="79"/>
      <c r="L117" s="78"/>
      <c r="M117" s="78"/>
      <c r="N117" s="78"/>
      <c r="O117" s="78"/>
      <c r="P117" s="78"/>
      <c r="Q117" s="78"/>
      <c r="R117" s="78"/>
      <c r="S117" s="78"/>
      <c r="T117" s="79"/>
      <c r="U117" s="79"/>
      <c r="V117" s="79"/>
      <c r="W117" s="79"/>
      <c r="X117" s="79"/>
      <c r="Y117" s="79"/>
      <c r="Z117" s="79"/>
      <c r="AA117" s="79"/>
      <c r="AB117" s="79"/>
      <c r="AC117" s="79"/>
      <c r="AD117" s="79"/>
      <c r="AE117" s="79"/>
      <c r="AF117" s="79"/>
      <c r="AG117" s="79"/>
      <c r="AH117" s="79"/>
      <c r="AI117" s="79"/>
      <c r="AJ117" s="79"/>
      <c r="AK117" s="79"/>
    </row>
    <row r="118" spans="1:37" ht="13.8" x14ac:dyDescent="0.3">
      <c r="A118" s="78"/>
      <c r="B118" s="78"/>
      <c r="C118" s="78"/>
      <c r="D118" s="78"/>
      <c r="E118" s="78"/>
      <c r="F118" s="78"/>
      <c r="G118" s="78"/>
      <c r="H118" s="78"/>
      <c r="I118" s="78"/>
      <c r="J118" s="78"/>
      <c r="K118" s="79"/>
      <c r="L118" s="78"/>
      <c r="M118" s="78"/>
      <c r="N118" s="78"/>
      <c r="O118" s="78"/>
      <c r="P118" s="78"/>
      <c r="Q118" s="78"/>
      <c r="R118" s="78"/>
      <c r="S118" s="78"/>
      <c r="T118" s="79"/>
      <c r="U118" s="79"/>
      <c r="V118" s="79"/>
      <c r="W118" s="79"/>
      <c r="X118" s="79"/>
      <c r="Y118" s="79"/>
      <c r="Z118" s="79"/>
      <c r="AA118" s="79"/>
      <c r="AB118" s="79"/>
      <c r="AC118" s="79"/>
      <c r="AD118" s="79"/>
      <c r="AE118" s="79"/>
      <c r="AF118" s="79"/>
      <c r="AG118" s="79"/>
      <c r="AH118" s="79"/>
      <c r="AI118" s="79"/>
      <c r="AJ118" s="79"/>
      <c r="AK118" s="79"/>
    </row>
    <row r="119" spans="1:37" ht="13.8" x14ac:dyDescent="0.3">
      <c r="A119" s="78"/>
      <c r="B119" s="78"/>
      <c r="C119" s="78"/>
      <c r="D119" s="78"/>
      <c r="E119" s="78"/>
      <c r="F119" s="78"/>
      <c r="G119" s="78"/>
      <c r="H119" s="78"/>
      <c r="I119" s="78"/>
      <c r="J119" s="78"/>
      <c r="K119" s="79"/>
      <c r="L119" s="78"/>
      <c r="M119" s="78"/>
      <c r="N119" s="78"/>
      <c r="O119" s="78"/>
      <c r="P119" s="78"/>
      <c r="Q119" s="78"/>
      <c r="R119" s="78"/>
      <c r="S119" s="78"/>
      <c r="T119" s="79"/>
      <c r="U119" s="79"/>
      <c r="V119" s="79"/>
      <c r="W119" s="79"/>
      <c r="X119" s="79"/>
      <c r="Y119" s="79"/>
      <c r="Z119" s="79"/>
      <c r="AA119" s="79"/>
      <c r="AB119" s="79"/>
      <c r="AC119" s="79"/>
      <c r="AD119" s="79"/>
      <c r="AE119" s="79"/>
      <c r="AF119" s="79"/>
      <c r="AG119" s="79"/>
      <c r="AH119" s="79"/>
      <c r="AI119" s="79"/>
      <c r="AJ119" s="79"/>
      <c r="AK119" s="79"/>
    </row>
    <row r="120" spans="1:37" ht="13.8" x14ac:dyDescent="0.3">
      <c r="A120" s="78"/>
      <c r="B120" s="78"/>
      <c r="C120" s="78"/>
      <c r="D120" s="78"/>
      <c r="E120" s="78"/>
      <c r="F120" s="78"/>
      <c r="G120" s="78"/>
      <c r="H120" s="78"/>
      <c r="I120" s="78"/>
      <c r="J120" s="78"/>
      <c r="K120" s="79"/>
      <c r="L120" s="78"/>
      <c r="M120" s="78"/>
      <c r="N120" s="78"/>
      <c r="O120" s="78"/>
      <c r="P120" s="78"/>
      <c r="Q120" s="78"/>
      <c r="R120" s="78"/>
      <c r="S120" s="78"/>
      <c r="T120" s="79"/>
      <c r="U120" s="79"/>
      <c r="V120" s="79"/>
      <c r="W120" s="79"/>
      <c r="X120" s="79"/>
      <c r="Y120" s="79"/>
      <c r="Z120" s="79"/>
      <c r="AA120" s="79"/>
      <c r="AB120" s="79"/>
      <c r="AC120" s="79"/>
      <c r="AD120" s="79"/>
      <c r="AE120" s="79"/>
      <c r="AF120" s="79"/>
      <c r="AG120" s="79"/>
      <c r="AH120" s="79"/>
      <c r="AI120" s="79"/>
      <c r="AJ120" s="79"/>
      <c r="AK120" s="79"/>
    </row>
    <row r="121" spans="1:37" ht="13.8" x14ac:dyDescent="0.3">
      <c r="A121" s="78"/>
      <c r="B121" s="78"/>
      <c r="C121" s="78"/>
      <c r="D121" s="78"/>
      <c r="E121" s="78"/>
      <c r="F121" s="78"/>
      <c r="G121" s="78"/>
      <c r="H121" s="78"/>
      <c r="I121" s="78"/>
      <c r="J121" s="78"/>
      <c r="K121" s="79"/>
      <c r="L121" s="78"/>
      <c r="M121" s="78"/>
      <c r="N121" s="78"/>
      <c r="O121" s="78"/>
      <c r="P121" s="78"/>
      <c r="Q121" s="78"/>
      <c r="R121" s="78"/>
      <c r="S121" s="78"/>
      <c r="T121" s="79"/>
      <c r="U121" s="79"/>
      <c r="V121" s="79"/>
      <c r="W121" s="79"/>
      <c r="X121" s="79"/>
      <c r="Y121" s="79"/>
      <c r="Z121" s="79"/>
      <c r="AA121" s="79"/>
      <c r="AB121" s="79"/>
      <c r="AC121" s="79"/>
      <c r="AD121" s="79"/>
      <c r="AE121" s="79"/>
      <c r="AF121" s="79"/>
      <c r="AG121" s="79"/>
      <c r="AH121" s="79"/>
      <c r="AI121" s="79"/>
      <c r="AJ121" s="79"/>
      <c r="AK121" s="79"/>
    </row>
    <row r="122" spans="1:37" ht="13.8" x14ac:dyDescent="0.3">
      <c r="A122" s="78"/>
      <c r="B122" s="78"/>
      <c r="C122" s="78"/>
      <c r="D122" s="78"/>
      <c r="E122" s="78"/>
      <c r="F122" s="78"/>
      <c r="G122" s="78"/>
      <c r="H122" s="78"/>
      <c r="I122" s="78"/>
      <c r="J122" s="78"/>
      <c r="K122" s="79"/>
      <c r="L122" s="78"/>
      <c r="M122" s="78"/>
      <c r="N122" s="78"/>
      <c r="O122" s="78"/>
      <c r="P122" s="78"/>
      <c r="Q122" s="78"/>
      <c r="R122" s="78"/>
      <c r="S122" s="78"/>
      <c r="T122" s="79"/>
      <c r="U122" s="79"/>
      <c r="V122" s="79"/>
      <c r="W122" s="79"/>
      <c r="X122" s="79"/>
      <c r="Y122" s="79"/>
      <c r="Z122" s="79"/>
      <c r="AA122" s="79"/>
      <c r="AB122" s="79"/>
      <c r="AC122" s="79"/>
      <c r="AD122" s="79"/>
      <c r="AE122" s="79"/>
      <c r="AF122" s="79"/>
      <c r="AG122" s="79"/>
      <c r="AH122" s="79"/>
      <c r="AI122" s="79"/>
      <c r="AJ122" s="79"/>
      <c r="AK122" s="79"/>
    </row>
    <row r="123" spans="1:37" ht="13.8" x14ac:dyDescent="0.3">
      <c r="A123" s="78"/>
      <c r="B123" s="78"/>
      <c r="C123" s="78"/>
      <c r="D123" s="78"/>
      <c r="E123" s="78"/>
      <c r="F123" s="78"/>
      <c r="G123" s="78"/>
      <c r="H123" s="78"/>
      <c r="I123" s="78"/>
      <c r="J123" s="78"/>
      <c r="K123" s="79"/>
      <c r="L123" s="78"/>
      <c r="M123" s="78"/>
      <c r="N123" s="78"/>
      <c r="O123" s="78"/>
      <c r="P123" s="78"/>
      <c r="Q123" s="78"/>
      <c r="R123" s="78"/>
      <c r="S123" s="78"/>
      <c r="T123" s="79"/>
      <c r="U123" s="79"/>
      <c r="V123" s="79"/>
      <c r="W123" s="79"/>
      <c r="X123" s="79"/>
      <c r="Y123" s="79"/>
      <c r="Z123" s="79"/>
      <c r="AA123" s="79"/>
      <c r="AB123" s="79"/>
      <c r="AC123" s="79"/>
      <c r="AD123" s="79"/>
      <c r="AE123" s="79"/>
      <c r="AF123" s="79"/>
      <c r="AG123" s="79"/>
      <c r="AH123" s="79"/>
      <c r="AI123" s="79"/>
      <c r="AJ123" s="79"/>
      <c r="AK123" s="79"/>
    </row>
    <row r="124" spans="1:37" ht="13.8" x14ac:dyDescent="0.3">
      <c r="A124" s="78"/>
      <c r="B124" s="78"/>
      <c r="C124" s="78"/>
      <c r="D124" s="78"/>
      <c r="E124" s="78"/>
      <c r="F124" s="78"/>
      <c r="G124" s="78"/>
      <c r="H124" s="78"/>
      <c r="I124" s="78"/>
      <c r="J124" s="78"/>
      <c r="K124" s="79"/>
      <c r="L124" s="78"/>
      <c r="M124" s="78"/>
      <c r="N124" s="78"/>
      <c r="O124" s="78"/>
      <c r="P124" s="78"/>
      <c r="Q124" s="78"/>
      <c r="R124" s="78"/>
      <c r="S124" s="78"/>
      <c r="T124" s="79"/>
      <c r="U124" s="79"/>
      <c r="V124" s="79"/>
      <c r="W124" s="79"/>
      <c r="X124" s="79"/>
      <c r="Y124" s="79"/>
      <c r="Z124" s="79"/>
      <c r="AA124" s="79"/>
      <c r="AB124" s="79"/>
      <c r="AC124" s="79"/>
      <c r="AD124" s="79"/>
      <c r="AE124" s="79"/>
      <c r="AF124" s="79"/>
      <c r="AG124" s="79"/>
      <c r="AH124" s="79"/>
      <c r="AI124" s="79"/>
      <c r="AJ124" s="79"/>
      <c r="AK124" s="79"/>
    </row>
    <row r="125" spans="1:37" ht="13.8" x14ac:dyDescent="0.3">
      <c r="A125" s="78"/>
      <c r="B125" s="78"/>
      <c r="C125" s="78"/>
      <c r="D125" s="78"/>
      <c r="E125" s="78"/>
      <c r="F125" s="78"/>
      <c r="G125" s="78"/>
      <c r="H125" s="78"/>
      <c r="I125" s="78"/>
      <c r="J125" s="78"/>
      <c r="K125" s="79"/>
      <c r="L125" s="78"/>
      <c r="M125" s="78"/>
      <c r="N125" s="78"/>
      <c r="O125" s="78"/>
      <c r="P125" s="78"/>
      <c r="Q125" s="78"/>
      <c r="R125" s="78"/>
      <c r="S125" s="78"/>
      <c r="T125" s="79"/>
      <c r="U125" s="79"/>
      <c r="V125" s="79"/>
      <c r="W125" s="79"/>
      <c r="X125" s="79"/>
      <c r="Y125" s="79"/>
      <c r="Z125" s="79"/>
      <c r="AA125" s="79"/>
      <c r="AB125" s="79"/>
      <c r="AC125" s="79"/>
      <c r="AD125" s="79"/>
      <c r="AE125" s="79"/>
      <c r="AF125" s="79"/>
      <c r="AG125" s="79"/>
      <c r="AH125" s="79"/>
      <c r="AI125" s="79"/>
      <c r="AJ125" s="79"/>
      <c r="AK125" s="79"/>
    </row>
    <row r="126" spans="1:37" ht="13.8" x14ac:dyDescent="0.3">
      <c r="A126" s="78"/>
      <c r="B126" s="78"/>
      <c r="C126" s="78"/>
      <c r="D126" s="78"/>
      <c r="E126" s="78"/>
      <c r="F126" s="78"/>
      <c r="G126" s="78"/>
      <c r="H126" s="78"/>
      <c r="I126" s="78"/>
      <c r="J126" s="78"/>
      <c r="K126" s="79"/>
      <c r="L126" s="78"/>
      <c r="M126" s="78"/>
      <c r="N126" s="78"/>
      <c r="O126" s="78"/>
      <c r="P126" s="78"/>
      <c r="Q126" s="78"/>
      <c r="R126" s="78"/>
      <c r="S126" s="78"/>
      <c r="T126" s="79"/>
      <c r="U126" s="79"/>
      <c r="V126" s="79"/>
      <c r="W126" s="79"/>
      <c r="X126" s="79"/>
      <c r="Y126" s="79"/>
      <c r="Z126" s="79"/>
      <c r="AA126" s="79"/>
      <c r="AB126" s="79"/>
      <c r="AC126" s="79"/>
      <c r="AD126" s="79"/>
      <c r="AE126" s="79"/>
      <c r="AF126" s="79"/>
      <c r="AG126" s="79"/>
      <c r="AH126" s="79"/>
      <c r="AI126" s="79"/>
      <c r="AJ126" s="79"/>
      <c r="AK126" s="79"/>
    </row>
    <row r="127" spans="1:37" ht="13.8" x14ac:dyDescent="0.3">
      <c r="A127" s="78"/>
      <c r="B127" s="78"/>
      <c r="C127" s="78"/>
      <c r="D127" s="78"/>
      <c r="E127" s="78"/>
      <c r="F127" s="78"/>
      <c r="G127" s="78"/>
      <c r="H127" s="78"/>
      <c r="I127" s="78"/>
      <c r="J127" s="78"/>
      <c r="K127" s="79"/>
      <c r="L127" s="78"/>
      <c r="M127" s="78"/>
      <c r="N127" s="78"/>
      <c r="O127" s="78"/>
      <c r="P127" s="78"/>
      <c r="Q127" s="78"/>
      <c r="R127" s="78"/>
      <c r="S127" s="78"/>
      <c r="T127" s="79"/>
      <c r="U127" s="79"/>
      <c r="V127" s="79"/>
      <c r="W127" s="79"/>
      <c r="X127" s="79"/>
      <c r="Y127" s="79"/>
      <c r="Z127" s="79"/>
      <c r="AA127" s="79"/>
      <c r="AB127" s="79"/>
      <c r="AC127" s="79"/>
      <c r="AD127" s="79"/>
      <c r="AE127" s="79"/>
      <c r="AF127" s="79"/>
      <c r="AG127" s="79"/>
      <c r="AH127" s="79"/>
      <c r="AI127" s="79"/>
      <c r="AJ127" s="79"/>
      <c r="AK127" s="79"/>
    </row>
    <row r="128" spans="1:37" ht="13.8" x14ac:dyDescent="0.3">
      <c r="A128" s="78"/>
      <c r="B128" s="78"/>
      <c r="C128" s="78"/>
      <c r="D128" s="78"/>
      <c r="E128" s="78"/>
      <c r="F128" s="78"/>
      <c r="G128" s="78"/>
      <c r="H128" s="78"/>
      <c r="I128" s="78"/>
      <c r="J128" s="78"/>
      <c r="K128" s="79"/>
      <c r="L128" s="78"/>
      <c r="M128" s="78"/>
      <c r="N128" s="78"/>
      <c r="O128" s="78"/>
      <c r="P128" s="78"/>
      <c r="Q128" s="78"/>
      <c r="R128" s="78"/>
      <c r="S128" s="78"/>
      <c r="T128" s="79"/>
      <c r="U128" s="79"/>
      <c r="V128" s="79"/>
      <c r="W128" s="79"/>
      <c r="X128" s="79"/>
      <c r="Y128" s="79"/>
      <c r="Z128" s="79"/>
      <c r="AA128" s="79"/>
      <c r="AB128" s="79"/>
      <c r="AC128" s="79"/>
      <c r="AD128" s="79"/>
      <c r="AE128" s="79"/>
      <c r="AF128" s="79"/>
      <c r="AG128" s="79"/>
      <c r="AH128" s="79"/>
      <c r="AI128" s="79"/>
      <c r="AJ128" s="79"/>
      <c r="AK128" s="79"/>
    </row>
    <row r="129" spans="1:37" ht="13.8" x14ac:dyDescent="0.3">
      <c r="A129" s="78"/>
      <c r="B129" s="78"/>
      <c r="C129" s="78"/>
      <c r="D129" s="78"/>
      <c r="E129" s="78"/>
      <c r="F129" s="78"/>
      <c r="G129" s="78"/>
      <c r="H129" s="78"/>
      <c r="I129" s="78"/>
      <c r="J129" s="78"/>
      <c r="K129" s="79"/>
      <c r="L129" s="78"/>
      <c r="M129" s="78"/>
      <c r="N129" s="78"/>
      <c r="O129" s="78"/>
      <c r="P129" s="78"/>
      <c r="Q129" s="78"/>
      <c r="R129" s="78"/>
      <c r="S129" s="78"/>
      <c r="T129" s="79"/>
      <c r="U129" s="79"/>
      <c r="V129" s="79"/>
      <c r="W129" s="79"/>
      <c r="X129" s="79"/>
      <c r="Y129" s="79"/>
      <c r="Z129" s="79"/>
      <c r="AA129" s="79"/>
      <c r="AB129" s="79"/>
      <c r="AC129" s="79"/>
      <c r="AD129" s="79"/>
      <c r="AE129" s="79"/>
      <c r="AF129" s="79"/>
      <c r="AG129" s="79"/>
      <c r="AH129" s="79"/>
      <c r="AI129" s="79"/>
      <c r="AJ129" s="79"/>
      <c r="AK129" s="79"/>
    </row>
    <row r="130" spans="1:37" ht="13.8" x14ac:dyDescent="0.3">
      <c r="A130" s="78"/>
      <c r="B130" s="78"/>
      <c r="C130" s="78"/>
      <c r="D130" s="78"/>
      <c r="E130" s="78"/>
      <c r="F130" s="78"/>
      <c r="G130" s="78"/>
      <c r="H130" s="78"/>
      <c r="I130" s="78"/>
      <c r="J130" s="78"/>
      <c r="K130" s="79"/>
      <c r="L130" s="78"/>
      <c r="M130" s="78"/>
      <c r="N130" s="78"/>
      <c r="O130" s="78"/>
      <c r="P130" s="78"/>
      <c r="Q130" s="78"/>
      <c r="R130" s="78"/>
      <c r="S130" s="78"/>
      <c r="T130" s="79"/>
      <c r="U130" s="79"/>
      <c r="V130" s="79"/>
      <c r="W130" s="79"/>
      <c r="X130" s="79"/>
      <c r="Y130" s="79"/>
      <c r="Z130" s="79"/>
      <c r="AA130" s="79"/>
      <c r="AB130" s="79"/>
      <c r="AC130" s="79"/>
      <c r="AD130" s="79"/>
      <c r="AE130" s="79"/>
      <c r="AF130" s="79"/>
      <c r="AG130" s="79"/>
      <c r="AH130" s="79"/>
      <c r="AI130" s="79"/>
      <c r="AJ130" s="79"/>
      <c r="AK130" s="79"/>
    </row>
    <row r="131" spans="1:37" ht="13.8" x14ac:dyDescent="0.3">
      <c r="A131" s="78"/>
      <c r="B131" s="78"/>
      <c r="C131" s="78"/>
      <c r="D131" s="78"/>
      <c r="E131" s="78"/>
      <c r="F131" s="78"/>
      <c r="G131" s="78"/>
      <c r="H131" s="78"/>
      <c r="I131" s="78"/>
      <c r="J131" s="78"/>
      <c r="K131" s="79"/>
      <c r="L131" s="78"/>
      <c r="M131" s="78"/>
      <c r="N131" s="78"/>
      <c r="O131" s="78"/>
      <c r="P131" s="78"/>
      <c r="Q131" s="78"/>
      <c r="R131" s="78"/>
      <c r="S131" s="78"/>
      <c r="T131" s="79"/>
      <c r="U131" s="79"/>
      <c r="V131" s="79"/>
      <c r="W131" s="79"/>
      <c r="X131" s="79"/>
      <c r="Y131" s="79"/>
      <c r="Z131" s="79"/>
      <c r="AA131" s="79"/>
      <c r="AB131" s="79"/>
      <c r="AC131" s="79"/>
      <c r="AD131" s="79"/>
      <c r="AE131" s="79"/>
      <c r="AF131" s="79"/>
      <c r="AG131" s="79"/>
      <c r="AH131" s="79"/>
      <c r="AI131" s="79"/>
      <c r="AJ131" s="79"/>
      <c r="AK131" s="79"/>
    </row>
    <row r="132" spans="1:37" ht="13.8" x14ac:dyDescent="0.3">
      <c r="A132" s="78"/>
      <c r="B132" s="78"/>
      <c r="C132" s="78"/>
      <c r="D132" s="78"/>
      <c r="E132" s="78"/>
      <c r="F132" s="78"/>
      <c r="G132" s="78"/>
      <c r="H132" s="78"/>
      <c r="I132" s="78"/>
      <c r="J132" s="78"/>
      <c r="K132" s="79"/>
      <c r="L132" s="78"/>
      <c r="M132" s="78"/>
      <c r="N132" s="78"/>
      <c r="O132" s="78"/>
      <c r="P132" s="78"/>
      <c r="Q132" s="78"/>
      <c r="R132" s="78"/>
      <c r="S132" s="78"/>
      <c r="T132" s="79"/>
      <c r="U132" s="79"/>
      <c r="V132" s="79"/>
      <c r="W132" s="79"/>
      <c r="X132" s="79"/>
      <c r="Y132" s="79"/>
      <c r="Z132" s="79"/>
      <c r="AA132" s="79"/>
      <c r="AB132" s="79"/>
      <c r="AC132" s="79"/>
      <c r="AD132" s="79"/>
      <c r="AE132" s="79"/>
      <c r="AF132" s="79"/>
      <c r="AG132" s="79"/>
      <c r="AH132" s="79"/>
      <c r="AI132" s="79"/>
      <c r="AJ132" s="79"/>
      <c r="AK132" s="79"/>
    </row>
    <row r="133" spans="1:37" ht="13.8" x14ac:dyDescent="0.3">
      <c r="A133" s="78"/>
      <c r="B133" s="78"/>
      <c r="C133" s="78"/>
      <c r="D133" s="78"/>
      <c r="E133" s="78"/>
      <c r="F133" s="78"/>
      <c r="G133" s="78"/>
      <c r="H133" s="78"/>
      <c r="I133" s="78"/>
      <c r="J133" s="78"/>
      <c r="K133" s="79"/>
      <c r="L133" s="78"/>
      <c r="M133" s="78"/>
      <c r="N133" s="78"/>
      <c r="O133" s="78"/>
      <c r="P133" s="78"/>
      <c r="Q133" s="78"/>
      <c r="R133" s="78"/>
      <c r="S133" s="78"/>
      <c r="T133" s="79"/>
      <c r="U133" s="79"/>
      <c r="V133" s="79"/>
      <c r="W133" s="79"/>
      <c r="X133" s="79"/>
      <c r="Y133" s="79"/>
      <c r="Z133" s="79"/>
      <c r="AA133" s="79"/>
      <c r="AB133" s="79"/>
      <c r="AC133" s="79"/>
      <c r="AD133" s="79"/>
      <c r="AE133" s="79"/>
      <c r="AF133" s="79"/>
      <c r="AG133" s="79"/>
      <c r="AH133" s="79"/>
      <c r="AI133" s="79"/>
      <c r="AJ133" s="79"/>
      <c r="AK133" s="79"/>
    </row>
    <row r="134" spans="1:37" ht="13.8" x14ac:dyDescent="0.3">
      <c r="A134" s="78"/>
      <c r="B134" s="78"/>
      <c r="C134" s="78"/>
      <c r="D134" s="78"/>
      <c r="E134" s="78"/>
      <c r="F134" s="78"/>
      <c r="G134" s="78"/>
      <c r="H134" s="78"/>
      <c r="I134" s="78"/>
      <c r="J134" s="78"/>
      <c r="K134" s="79"/>
      <c r="L134" s="78"/>
      <c r="M134" s="78"/>
      <c r="N134" s="78"/>
      <c r="O134" s="78"/>
      <c r="P134" s="78"/>
      <c r="Q134" s="78"/>
      <c r="R134" s="78"/>
      <c r="S134" s="78"/>
      <c r="T134" s="79"/>
      <c r="U134" s="79"/>
      <c r="V134" s="79"/>
      <c r="W134" s="79"/>
      <c r="X134" s="79"/>
      <c r="Y134" s="79"/>
      <c r="Z134" s="79"/>
      <c r="AA134" s="79"/>
      <c r="AB134" s="79"/>
      <c r="AC134" s="79"/>
      <c r="AD134" s="79"/>
      <c r="AE134" s="79"/>
      <c r="AF134" s="79"/>
      <c r="AG134" s="79"/>
      <c r="AH134" s="79"/>
      <c r="AI134" s="79"/>
      <c r="AJ134" s="79"/>
      <c r="AK134" s="79"/>
    </row>
    <row r="135" spans="1:37" ht="13.8" x14ac:dyDescent="0.3">
      <c r="A135" s="78"/>
      <c r="B135" s="78"/>
      <c r="C135" s="78"/>
      <c r="D135" s="78"/>
      <c r="E135" s="78"/>
      <c r="F135" s="78"/>
      <c r="G135" s="78"/>
      <c r="H135" s="78"/>
      <c r="I135" s="78"/>
      <c r="J135" s="78"/>
      <c r="K135" s="79"/>
      <c r="L135" s="78"/>
      <c r="M135" s="78"/>
      <c r="N135" s="78"/>
      <c r="O135" s="78"/>
      <c r="P135" s="78"/>
      <c r="Q135" s="78"/>
      <c r="R135" s="78"/>
      <c r="S135" s="78"/>
      <c r="T135" s="79"/>
      <c r="U135" s="79"/>
      <c r="V135" s="79"/>
      <c r="W135" s="79"/>
      <c r="X135" s="79"/>
      <c r="Y135" s="79"/>
      <c r="Z135" s="79"/>
      <c r="AA135" s="79"/>
      <c r="AB135" s="79"/>
      <c r="AC135" s="79"/>
      <c r="AD135" s="79"/>
      <c r="AE135" s="79"/>
      <c r="AF135" s="79"/>
      <c r="AG135" s="79"/>
      <c r="AH135" s="79"/>
      <c r="AI135" s="79"/>
      <c r="AJ135" s="79"/>
      <c r="AK135" s="79"/>
    </row>
    <row r="136" spans="1:37" ht="13.8" x14ac:dyDescent="0.3">
      <c r="A136" s="78"/>
      <c r="B136" s="78"/>
      <c r="C136" s="78"/>
      <c r="D136" s="78"/>
      <c r="E136" s="78"/>
      <c r="F136" s="78"/>
      <c r="G136" s="78"/>
      <c r="H136" s="78"/>
      <c r="I136" s="78"/>
      <c r="J136" s="78"/>
      <c r="K136" s="79"/>
      <c r="L136" s="78"/>
      <c r="M136" s="78"/>
      <c r="N136" s="78"/>
      <c r="O136" s="78"/>
      <c r="P136" s="78"/>
      <c r="Q136" s="78"/>
      <c r="R136" s="78"/>
      <c r="S136" s="78"/>
      <c r="T136" s="79"/>
      <c r="U136" s="79"/>
      <c r="V136" s="79"/>
      <c r="W136" s="79"/>
      <c r="X136" s="79"/>
      <c r="Y136" s="79"/>
      <c r="Z136" s="79"/>
      <c r="AA136" s="79"/>
      <c r="AB136" s="79"/>
      <c r="AC136" s="79"/>
      <c r="AD136" s="79"/>
      <c r="AE136" s="79"/>
      <c r="AF136" s="79"/>
      <c r="AG136" s="79"/>
      <c r="AH136" s="79"/>
      <c r="AI136" s="79"/>
      <c r="AJ136" s="79"/>
      <c r="AK136" s="79"/>
    </row>
    <row r="137" spans="1:37" ht="13.8" x14ac:dyDescent="0.3">
      <c r="A137" s="78"/>
      <c r="B137" s="78"/>
      <c r="C137" s="78"/>
      <c r="D137" s="78"/>
      <c r="E137" s="78"/>
      <c r="F137" s="78"/>
      <c r="G137" s="78"/>
      <c r="H137" s="78"/>
      <c r="I137" s="78"/>
      <c r="J137" s="78"/>
      <c r="K137" s="79"/>
      <c r="L137" s="78"/>
      <c r="M137" s="78"/>
      <c r="N137" s="78"/>
      <c r="O137" s="78"/>
      <c r="P137" s="78"/>
      <c r="Q137" s="78"/>
      <c r="R137" s="78"/>
      <c r="S137" s="78"/>
      <c r="T137" s="79"/>
      <c r="U137" s="79"/>
      <c r="V137" s="79"/>
      <c r="W137" s="79"/>
      <c r="X137" s="79"/>
      <c r="Y137" s="79"/>
      <c r="Z137" s="79"/>
      <c r="AA137" s="79"/>
      <c r="AB137" s="79"/>
      <c r="AC137" s="79"/>
      <c r="AD137" s="79"/>
      <c r="AE137" s="79"/>
      <c r="AF137" s="79"/>
      <c r="AG137" s="79"/>
      <c r="AH137" s="79"/>
      <c r="AI137" s="79"/>
      <c r="AJ137" s="79"/>
      <c r="AK137" s="79"/>
    </row>
    <row r="138" spans="1:37" ht="13.8" x14ac:dyDescent="0.3">
      <c r="A138" s="78"/>
      <c r="B138" s="78"/>
      <c r="C138" s="78"/>
      <c r="D138" s="78"/>
      <c r="E138" s="78"/>
      <c r="F138" s="78"/>
      <c r="G138" s="78"/>
      <c r="H138" s="78"/>
      <c r="I138" s="78"/>
      <c r="J138" s="78"/>
      <c r="K138" s="79"/>
      <c r="L138" s="78"/>
      <c r="M138" s="78"/>
      <c r="N138" s="78"/>
      <c r="O138" s="78"/>
      <c r="P138" s="78"/>
      <c r="Q138" s="78"/>
      <c r="R138" s="78"/>
      <c r="S138" s="78"/>
      <c r="T138" s="79"/>
      <c r="U138" s="79"/>
      <c r="V138" s="79"/>
      <c r="W138" s="79"/>
      <c r="X138" s="79"/>
      <c r="Y138" s="79"/>
      <c r="Z138" s="79"/>
      <c r="AA138" s="79"/>
      <c r="AB138" s="79"/>
      <c r="AC138" s="79"/>
      <c r="AD138" s="79"/>
      <c r="AE138" s="79"/>
      <c r="AF138" s="79"/>
      <c r="AG138" s="79"/>
      <c r="AH138" s="79"/>
      <c r="AI138" s="79"/>
      <c r="AJ138" s="79"/>
      <c r="AK138" s="79"/>
    </row>
    <row r="139" spans="1:37" ht="13.8" x14ac:dyDescent="0.3">
      <c r="A139" s="78"/>
      <c r="B139" s="78"/>
      <c r="C139" s="78"/>
      <c r="D139" s="78"/>
      <c r="E139" s="78"/>
      <c r="F139" s="78"/>
      <c r="G139" s="78"/>
      <c r="H139" s="78"/>
      <c r="I139" s="78"/>
      <c r="J139" s="78"/>
      <c r="K139" s="79"/>
      <c r="L139" s="78"/>
      <c r="M139" s="78"/>
      <c r="N139" s="78"/>
      <c r="O139" s="78"/>
      <c r="P139" s="78"/>
      <c r="Q139" s="78"/>
      <c r="R139" s="78"/>
      <c r="S139" s="78"/>
      <c r="T139" s="79"/>
      <c r="U139" s="79"/>
      <c r="V139" s="79"/>
      <c r="W139" s="79"/>
      <c r="X139" s="79"/>
      <c r="Y139" s="79"/>
      <c r="Z139" s="79"/>
      <c r="AA139" s="79"/>
      <c r="AB139" s="79"/>
      <c r="AC139" s="79"/>
      <c r="AD139" s="79"/>
      <c r="AE139" s="79"/>
      <c r="AF139" s="79"/>
      <c r="AG139" s="79"/>
      <c r="AH139" s="79"/>
      <c r="AI139" s="79"/>
      <c r="AJ139" s="79"/>
      <c r="AK139" s="79"/>
    </row>
    <row r="140" spans="1:37" ht="13.8" x14ac:dyDescent="0.3">
      <c r="A140" s="78"/>
      <c r="B140" s="78"/>
      <c r="C140" s="78"/>
      <c r="D140" s="78"/>
      <c r="E140" s="78"/>
      <c r="F140" s="78"/>
      <c r="G140" s="78"/>
      <c r="H140" s="78"/>
      <c r="I140" s="78"/>
      <c r="J140" s="78"/>
      <c r="K140" s="79"/>
      <c r="L140" s="78"/>
      <c r="M140" s="78"/>
      <c r="N140" s="78"/>
      <c r="O140" s="78"/>
      <c r="P140" s="78"/>
      <c r="Q140" s="78"/>
      <c r="R140" s="78"/>
      <c r="S140" s="78"/>
      <c r="T140" s="79"/>
      <c r="U140" s="79"/>
      <c r="V140" s="79"/>
      <c r="W140" s="79"/>
      <c r="X140" s="79"/>
      <c r="Y140" s="79"/>
      <c r="Z140" s="79"/>
      <c r="AA140" s="79"/>
      <c r="AB140" s="79"/>
      <c r="AC140" s="79"/>
      <c r="AD140" s="79"/>
      <c r="AE140" s="79"/>
      <c r="AF140" s="79"/>
      <c r="AG140" s="79"/>
      <c r="AH140" s="79"/>
      <c r="AI140" s="79"/>
      <c r="AJ140" s="79"/>
      <c r="AK140" s="79"/>
    </row>
    <row r="141" spans="1:37" ht="13.8" x14ac:dyDescent="0.3">
      <c r="A141" s="78"/>
      <c r="B141" s="78"/>
      <c r="C141" s="78"/>
      <c r="D141" s="78"/>
      <c r="E141" s="78"/>
      <c r="F141" s="78"/>
      <c r="G141" s="78"/>
      <c r="H141" s="78"/>
      <c r="I141" s="78"/>
      <c r="J141" s="78"/>
      <c r="K141" s="79"/>
      <c r="L141" s="78"/>
      <c r="M141" s="78"/>
      <c r="N141" s="78"/>
      <c r="O141" s="78"/>
      <c r="P141" s="78"/>
      <c r="Q141" s="78"/>
      <c r="R141" s="78"/>
      <c r="S141" s="78"/>
      <c r="T141" s="79"/>
      <c r="U141" s="79"/>
      <c r="V141" s="79"/>
      <c r="W141" s="79"/>
      <c r="X141" s="79"/>
      <c r="Y141" s="79"/>
      <c r="Z141" s="79"/>
      <c r="AA141" s="79"/>
      <c r="AB141" s="79"/>
      <c r="AC141" s="79"/>
      <c r="AD141" s="79"/>
      <c r="AE141" s="79"/>
      <c r="AF141" s="79"/>
      <c r="AG141" s="79"/>
      <c r="AH141" s="79"/>
      <c r="AI141" s="79"/>
      <c r="AJ141" s="79"/>
      <c r="AK141" s="79"/>
    </row>
    <row r="142" spans="1:37" ht="13.8" x14ac:dyDescent="0.3">
      <c r="A142" s="78"/>
      <c r="B142" s="78"/>
      <c r="C142" s="78"/>
      <c r="D142" s="78"/>
      <c r="E142" s="78"/>
      <c r="F142" s="78"/>
      <c r="G142" s="78"/>
      <c r="H142" s="78"/>
      <c r="I142" s="78"/>
      <c r="J142" s="78"/>
      <c r="K142" s="79"/>
      <c r="L142" s="78"/>
      <c r="M142" s="78"/>
      <c r="N142" s="78"/>
      <c r="O142" s="78"/>
      <c r="P142" s="78"/>
      <c r="Q142" s="78"/>
      <c r="R142" s="78"/>
      <c r="S142" s="78"/>
      <c r="T142" s="79"/>
      <c r="U142" s="79"/>
      <c r="V142" s="79"/>
      <c r="W142" s="79"/>
      <c r="X142" s="79"/>
      <c r="Y142" s="79"/>
      <c r="Z142" s="79"/>
      <c r="AA142" s="79"/>
      <c r="AB142" s="79"/>
      <c r="AC142" s="79"/>
      <c r="AD142" s="79"/>
      <c r="AE142" s="79"/>
      <c r="AF142" s="79"/>
      <c r="AG142" s="79"/>
      <c r="AH142" s="79"/>
      <c r="AI142" s="79"/>
      <c r="AJ142" s="79"/>
      <c r="AK142" s="79"/>
    </row>
    <row r="143" spans="1:37" ht="13.8" x14ac:dyDescent="0.3">
      <c r="A143" s="78"/>
      <c r="B143" s="78"/>
      <c r="C143" s="78"/>
      <c r="D143" s="78"/>
      <c r="E143" s="78"/>
      <c r="F143" s="78"/>
      <c r="G143" s="78"/>
      <c r="H143" s="78"/>
      <c r="I143" s="78"/>
      <c r="J143" s="78"/>
      <c r="K143" s="79"/>
      <c r="L143" s="78"/>
      <c r="M143" s="78"/>
      <c r="N143" s="78"/>
      <c r="O143" s="78"/>
      <c r="P143" s="78"/>
      <c r="Q143" s="78"/>
      <c r="R143" s="78"/>
      <c r="S143" s="78"/>
      <c r="T143" s="79"/>
      <c r="U143" s="79"/>
      <c r="V143" s="79"/>
      <c r="W143" s="79"/>
      <c r="X143" s="79"/>
      <c r="Y143" s="79"/>
      <c r="Z143" s="79"/>
      <c r="AA143" s="79"/>
      <c r="AB143" s="79"/>
      <c r="AC143" s="79"/>
      <c r="AD143" s="79"/>
      <c r="AE143" s="79"/>
      <c r="AF143" s="79"/>
      <c r="AG143" s="79"/>
      <c r="AH143" s="79"/>
      <c r="AI143" s="79"/>
      <c r="AJ143" s="79"/>
      <c r="AK143" s="79"/>
    </row>
    <row r="144" spans="1:37" ht="13.8" x14ac:dyDescent="0.3">
      <c r="A144" s="78"/>
      <c r="B144" s="78"/>
      <c r="C144" s="78"/>
      <c r="D144" s="78"/>
      <c r="E144" s="78"/>
      <c r="F144" s="78"/>
      <c r="G144" s="78"/>
      <c r="H144" s="78"/>
      <c r="I144" s="78"/>
      <c r="J144" s="78"/>
      <c r="K144" s="79"/>
      <c r="L144" s="78"/>
      <c r="M144" s="78"/>
      <c r="N144" s="78"/>
      <c r="O144" s="78"/>
      <c r="P144" s="78"/>
      <c r="Q144" s="78"/>
      <c r="R144" s="78"/>
      <c r="S144" s="78"/>
      <c r="T144" s="79"/>
      <c r="U144" s="79"/>
      <c r="V144" s="79"/>
      <c r="W144" s="79"/>
      <c r="X144" s="79"/>
      <c r="Y144" s="79"/>
      <c r="Z144" s="79"/>
      <c r="AA144" s="79"/>
      <c r="AB144" s="79"/>
      <c r="AC144" s="79"/>
      <c r="AD144" s="79"/>
      <c r="AE144" s="79"/>
      <c r="AF144" s="79"/>
      <c r="AG144" s="79"/>
      <c r="AH144" s="79"/>
      <c r="AI144" s="79"/>
      <c r="AJ144" s="79"/>
      <c r="AK144" s="79"/>
    </row>
    <row r="145" spans="1:37" ht="13.8" x14ac:dyDescent="0.3">
      <c r="A145" s="78"/>
      <c r="B145" s="78"/>
      <c r="C145" s="78"/>
      <c r="D145" s="78"/>
      <c r="E145" s="78"/>
      <c r="F145" s="78"/>
      <c r="G145" s="78"/>
      <c r="H145" s="78"/>
      <c r="I145" s="78"/>
      <c r="J145" s="78"/>
      <c r="K145" s="79"/>
      <c r="L145" s="78"/>
      <c r="M145" s="78"/>
      <c r="N145" s="78"/>
      <c r="O145" s="78"/>
      <c r="P145" s="78"/>
      <c r="Q145" s="78"/>
      <c r="R145" s="78"/>
      <c r="S145" s="78"/>
      <c r="T145" s="79"/>
      <c r="U145" s="79"/>
      <c r="V145" s="79"/>
      <c r="W145" s="79"/>
      <c r="X145" s="79"/>
      <c r="Y145" s="79"/>
      <c r="Z145" s="79"/>
      <c r="AA145" s="79"/>
      <c r="AB145" s="79"/>
      <c r="AC145" s="79"/>
      <c r="AD145" s="79"/>
      <c r="AE145" s="79"/>
      <c r="AF145" s="79"/>
      <c r="AG145" s="79"/>
      <c r="AH145" s="79"/>
      <c r="AI145" s="79"/>
      <c r="AJ145" s="79"/>
      <c r="AK145" s="79"/>
    </row>
    <row r="146" spans="1:37" ht="13.8" x14ac:dyDescent="0.3">
      <c r="A146" s="78"/>
      <c r="B146" s="78"/>
      <c r="C146" s="78"/>
      <c r="D146" s="78"/>
      <c r="E146" s="78"/>
      <c r="F146" s="78"/>
      <c r="G146" s="78"/>
      <c r="H146" s="78"/>
      <c r="I146" s="78"/>
      <c r="J146" s="78"/>
      <c r="K146" s="79"/>
      <c r="L146" s="78"/>
      <c r="M146" s="78"/>
      <c r="N146" s="78"/>
      <c r="O146" s="78"/>
      <c r="P146" s="78"/>
      <c r="Q146" s="78"/>
      <c r="R146" s="78"/>
      <c r="S146" s="78"/>
      <c r="T146" s="79"/>
      <c r="U146" s="79"/>
      <c r="V146" s="79"/>
      <c r="W146" s="79"/>
      <c r="X146" s="79"/>
      <c r="Y146" s="79"/>
      <c r="Z146" s="79"/>
      <c r="AA146" s="79"/>
      <c r="AB146" s="79"/>
      <c r="AC146" s="79"/>
      <c r="AD146" s="79"/>
      <c r="AE146" s="79"/>
      <c r="AF146" s="79"/>
      <c r="AG146" s="79"/>
      <c r="AH146" s="79"/>
      <c r="AI146" s="79"/>
      <c r="AJ146" s="79"/>
      <c r="AK146" s="79"/>
    </row>
    <row r="147" spans="1:37" ht="13.8" x14ac:dyDescent="0.3">
      <c r="A147" s="78"/>
      <c r="B147" s="78"/>
      <c r="C147" s="78"/>
      <c r="D147" s="78"/>
      <c r="E147" s="78"/>
      <c r="F147" s="78"/>
      <c r="G147" s="78"/>
      <c r="H147" s="78"/>
      <c r="I147" s="78"/>
      <c r="J147" s="78"/>
      <c r="K147" s="79"/>
      <c r="L147" s="78"/>
      <c r="M147" s="78"/>
      <c r="N147" s="78"/>
      <c r="O147" s="78"/>
      <c r="P147" s="78"/>
      <c r="Q147" s="78"/>
      <c r="R147" s="78"/>
      <c r="S147" s="78"/>
      <c r="T147" s="79"/>
      <c r="U147" s="79"/>
      <c r="V147" s="79"/>
      <c r="W147" s="79"/>
      <c r="X147" s="79"/>
      <c r="Y147" s="79"/>
      <c r="Z147" s="79"/>
      <c r="AA147" s="79"/>
      <c r="AB147" s="79"/>
      <c r="AC147" s="79"/>
      <c r="AD147" s="79"/>
      <c r="AE147" s="79"/>
      <c r="AF147" s="79"/>
      <c r="AG147" s="79"/>
      <c r="AH147" s="79"/>
      <c r="AI147" s="79"/>
      <c r="AJ147" s="79"/>
      <c r="AK147" s="79"/>
    </row>
    <row r="148" spans="1:37" ht="13.8" x14ac:dyDescent="0.3">
      <c r="A148" s="78"/>
      <c r="B148" s="78"/>
      <c r="C148" s="78"/>
      <c r="D148" s="78"/>
      <c r="E148" s="78"/>
      <c r="F148" s="78"/>
      <c r="G148" s="78"/>
      <c r="H148" s="78"/>
      <c r="I148" s="78"/>
      <c r="J148" s="78"/>
      <c r="K148" s="79"/>
      <c r="L148" s="78"/>
      <c r="M148" s="78"/>
      <c r="N148" s="78"/>
      <c r="O148" s="78"/>
      <c r="P148" s="78"/>
      <c r="Q148" s="78"/>
      <c r="R148" s="78"/>
      <c r="S148" s="78"/>
      <c r="T148" s="79"/>
      <c r="U148" s="79"/>
      <c r="V148" s="79"/>
      <c r="W148" s="79"/>
      <c r="X148" s="79"/>
      <c r="Y148" s="79"/>
      <c r="Z148" s="79"/>
      <c r="AA148" s="79"/>
      <c r="AB148" s="79"/>
      <c r="AC148" s="79"/>
      <c r="AD148" s="79"/>
      <c r="AE148" s="79"/>
      <c r="AF148" s="79"/>
      <c r="AG148" s="79"/>
      <c r="AH148" s="79"/>
      <c r="AI148" s="79"/>
      <c r="AJ148" s="79"/>
      <c r="AK148" s="79"/>
    </row>
    <row r="149" spans="1:37" ht="13.8" x14ac:dyDescent="0.3">
      <c r="A149" s="78"/>
      <c r="B149" s="78"/>
      <c r="C149" s="78"/>
      <c r="D149" s="78"/>
      <c r="E149" s="78"/>
      <c r="F149" s="78"/>
      <c r="G149" s="78"/>
      <c r="H149" s="78"/>
      <c r="I149" s="78"/>
      <c r="J149" s="78"/>
      <c r="K149" s="79"/>
      <c r="L149" s="78"/>
      <c r="M149" s="78"/>
      <c r="N149" s="78"/>
      <c r="O149" s="78"/>
      <c r="P149" s="78"/>
      <c r="Q149" s="78"/>
      <c r="R149" s="78"/>
      <c r="S149" s="78"/>
      <c r="T149" s="79"/>
      <c r="U149" s="79"/>
      <c r="V149" s="79"/>
      <c r="W149" s="79"/>
      <c r="X149" s="79"/>
      <c r="Y149" s="79"/>
      <c r="Z149" s="79"/>
      <c r="AA149" s="79"/>
      <c r="AB149" s="79"/>
      <c r="AC149" s="79"/>
      <c r="AD149" s="79"/>
      <c r="AE149" s="79"/>
      <c r="AF149" s="79"/>
      <c r="AG149" s="79"/>
      <c r="AH149" s="79"/>
      <c r="AI149" s="79"/>
      <c r="AJ149" s="79"/>
      <c r="AK149" s="79"/>
    </row>
    <row r="150" spans="1:37" ht="13.8" x14ac:dyDescent="0.3">
      <c r="A150" s="78"/>
      <c r="B150" s="78"/>
      <c r="C150" s="78"/>
      <c r="D150" s="78"/>
      <c r="E150" s="78"/>
      <c r="F150" s="78"/>
      <c r="G150" s="78"/>
      <c r="H150" s="78"/>
      <c r="I150" s="78"/>
      <c r="J150" s="78"/>
      <c r="K150" s="79"/>
      <c r="L150" s="78"/>
      <c r="M150" s="78"/>
      <c r="N150" s="78"/>
      <c r="O150" s="78"/>
      <c r="P150" s="78"/>
      <c r="Q150" s="78"/>
      <c r="R150" s="78"/>
      <c r="S150" s="78"/>
      <c r="T150" s="79"/>
      <c r="U150" s="79"/>
      <c r="V150" s="79"/>
      <c r="W150" s="79"/>
      <c r="X150" s="79"/>
      <c r="Y150" s="79"/>
      <c r="Z150" s="79"/>
      <c r="AA150" s="79"/>
      <c r="AB150" s="79"/>
      <c r="AC150" s="79"/>
      <c r="AD150" s="79"/>
      <c r="AE150" s="79"/>
      <c r="AF150" s="79"/>
      <c r="AG150" s="79"/>
      <c r="AH150" s="79"/>
      <c r="AI150" s="79"/>
      <c r="AJ150" s="79"/>
      <c r="AK150" s="79"/>
    </row>
    <row r="151" spans="1:37" ht="13.8" x14ac:dyDescent="0.3">
      <c r="A151" s="78"/>
      <c r="B151" s="78"/>
      <c r="C151" s="78"/>
      <c r="D151" s="78"/>
      <c r="E151" s="78"/>
      <c r="F151" s="78"/>
      <c r="G151" s="78"/>
      <c r="H151" s="78"/>
      <c r="I151" s="78"/>
      <c r="J151" s="78"/>
      <c r="K151" s="79"/>
      <c r="L151" s="78"/>
      <c r="M151" s="78"/>
      <c r="N151" s="78"/>
      <c r="O151" s="78"/>
      <c r="P151" s="78"/>
      <c r="Q151" s="78"/>
      <c r="R151" s="78"/>
      <c r="S151" s="78"/>
      <c r="T151" s="79"/>
      <c r="U151" s="79"/>
      <c r="V151" s="79"/>
      <c r="W151" s="79"/>
      <c r="X151" s="79"/>
      <c r="Y151" s="79"/>
      <c r="Z151" s="79"/>
      <c r="AA151" s="79"/>
      <c r="AB151" s="79"/>
      <c r="AC151" s="79"/>
      <c r="AD151" s="79"/>
      <c r="AE151" s="79"/>
      <c r="AF151" s="79"/>
      <c r="AG151" s="79"/>
      <c r="AH151" s="79"/>
      <c r="AI151" s="79"/>
      <c r="AJ151" s="79"/>
      <c r="AK151" s="79"/>
    </row>
    <row r="152" spans="1:37" ht="13.8" x14ac:dyDescent="0.3">
      <c r="A152" s="78"/>
      <c r="B152" s="78"/>
      <c r="C152" s="78"/>
      <c r="D152" s="78"/>
      <c r="E152" s="78"/>
      <c r="F152" s="78"/>
      <c r="G152" s="78"/>
      <c r="H152" s="78"/>
      <c r="I152" s="78"/>
      <c r="J152" s="78"/>
      <c r="K152" s="79"/>
      <c r="L152" s="78"/>
      <c r="M152" s="78"/>
      <c r="N152" s="78"/>
      <c r="O152" s="78"/>
      <c r="P152" s="78"/>
      <c r="Q152" s="78"/>
      <c r="R152" s="78"/>
      <c r="S152" s="78"/>
      <c r="T152" s="79"/>
      <c r="U152" s="79"/>
      <c r="V152" s="79"/>
      <c r="W152" s="79"/>
      <c r="X152" s="79"/>
      <c r="Y152" s="79"/>
      <c r="Z152" s="79"/>
      <c r="AA152" s="79"/>
      <c r="AB152" s="79"/>
      <c r="AC152" s="79"/>
      <c r="AD152" s="79"/>
      <c r="AE152" s="79"/>
      <c r="AF152" s="79"/>
      <c r="AG152" s="79"/>
      <c r="AH152" s="79"/>
      <c r="AI152" s="79"/>
      <c r="AJ152" s="79"/>
      <c r="AK152" s="79"/>
    </row>
    <row r="153" spans="1:37" ht="13.8" x14ac:dyDescent="0.3">
      <c r="A153" s="78"/>
      <c r="B153" s="78"/>
      <c r="C153" s="78"/>
      <c r="D153" s="78"/>
      <c r="E153" s="78"/>
      <c r="F153" s="78"/>
      <c r="G153" s="78"/>
      <c r="H153" s="78"/>
      <c r="I153" s="78"/>
      <c r="J153" s="78"/>
      <c r="K153" s="79"/>
      <c r="L153" s="78"/>
      <c r="M153" s="78"/>
      <c r="N153" s="78"/>
      <c r="O153" s="78"/>
      <c r="P153" s="78"/>
      <c r="Q153" s="78"/>
      <c r="R153" s="78"/>
      <c r="S153" s="78"/>
      <c r="T153" s="79"/>
      <c r="U153" s="79"/>
      <c r="V153" s="79"/>
      <c r="W153" s="79"/>
      <c r="X153" s="79"/>
      <c r="Y153" s="79"/>
      <c r="Z153" s="79"/>
      <c r="AA153" s="79"/>
      <c r="AB153" s="79"/>
      <c r="AC153" s="79"/>
      <c r="AD153" s="79"/>
      <c r="AE153" s="79"/>
      <c r="AF153" s="79"/>
      <c r="AG153" s="79"/>
      <c r="AH153" s="79"/>
      <c r="AI153" s="79"/>
      <c r="AJ153" s="79"/>
      <c r="AK153" s="79"/>
    </row>
    <row r="154" spans="1:37" ht="13.8" x14ac:dyDescent="0.3">
      <c r="A154" s="78"/>
      <c r="B154" s="78"/>
      <c r="C154" s="78"/>
      <c r="D154" s="78"/>
      <c r="E154" s="78"/>
      <c r="F154" s="78"/>
      <c r="G154" s="78"/>
      <c r="H154" s="78"/>
      <c r="I154" s="78"/>
      <c r="J154" s="78"/>
      <c r="K154" s="79"/>
      <c r="L154" s="78"/>
      <c r="M154" s="78"/>
      <c r="N154" s="78"/>
      <c r="O154" s="78"/>
      <c r="P154" s="78"/>
      <c r="Q154" s="78"/>
      <c r="R154" s="78"/>
      <c r="S154" s="78"/>
      <c r="T154" s="79"/>
      <c r="U154" s="79"/>
      <c r="V154" s="79"/>
      <c r="W154" s="79"/>
      <c r="X154" s="79"/>
      <c r="Y154" s="79"/>
      <c r="Z154" s="79"/>
      <c r="AA154" s="79"/>
      <c r="AB154" s="79"/>
      <c r="AC154" s="79"/>
      <c r="AD154" s="79"/>
      <c r="AE154" s="79"/>
      <c r="AF154" s="79"/>
      <c r="AG154" s="79"/>
      <c r="AH154" s="79"/>
      <c r="AI154" s="79"/>
      <c r="AJ154" s="79"/>
      <c r="AK154" s="79"/>
    </row>
    <row r="155" spans="1:37" ht="13.8" x14ac:dyDescent="0.3">
      <c r="A155" s="78"/>
      <c r="B155" s="78"/>
      <c r="C155" s="78"/>
      <c r="D155" s="78"/>
      <c r="E155" s="78"/>
      <c r="F155" s="78"/>
      <c r="G155" s="78"/>
      <c r="H155" s="78"/>
      <c r="I155" s="78"/>
      <c r="J155" s="78"/>
      <c r="K155" s="79"/>
      <c r="L155" s="78"/>
      <c r="M155" s="78"/>
      <c r="N155" s="78"/>
      <c r="O155" s="78"/>
      <c r="P155" s="78"/>
      <c r="Q155" s="78"/>
      <c r="R155" s="78"/>
      <c r="S155" s="78"/>
      <c r="T155" s="79"/>
      <c r="U155" s="79"/>
      <c r="V155" s="79"/>
      <c r="W155" s="79"/>
      <c r="X155" s="79"/>
      <c r="Y155" s="79"/>
      <c r="Z155" s="79"/>
      <c r="AA155" s="79"/>
      <c r="AB155" s="79"/>
      <c r="AC155" s="79"/>
      <c r="AD155" s="79"/>
      <c r="AE155" s="79"/>
      <c r="AF155" s="79"/>
      <c r="AG155" s="79"/>
      <c r="AH155" s="79"/>
      <c r="AI155" s="79"/>
      <c r="AJ155" s="79"/>
      <c r="AK155" s="79"/>
    </row>
    <row r="156" spans="1:37" ht="13.8" x14ac:dyDescent="0.3">
      <c r="A156" s="78"/>
      <c r="B156" s="78"/>
      <c r="C156" s="78"/>
      <c r="D156" s="78"/>
      <c r="E156" s="78"/>
      <c r="F156" s="78"/>
      <c r="G156" s="78"/>
      <c r="H156" s="78"/>
      <c r="I156" s="78"/>
      <c r="J156" s="78"/>
      <c r="K156" s="79"/>
      <c r="L156" s="78"/>
      <c r="M156" s="78"/>
      <c r="N156" s="78"/>
      <c r="O156" s="78"/>
      <c r="P156" s="78"/>
      <c r="Q156" s="78"/>
      <c r="R156" s="78"/>
      <c r="S156" s="78"/>
      <c r="T156" s="79"/>
      <c r="U156" s="79"/>
      <c r="V156" s="79"/>
      <c r="W156" s="79"/>
      <c r="X156" s="79"/>
      <c r="Y156" s="79"/>
      <c r="Z156" s="79"/>
      <c r="AA156" s="79"/>
      <c r="AB156" s="79"/>
      <c r="AC156" s="79"/>
      <c r="AD156" s="79"/>
      <c r="AE156" s="79"/>
      <c r="AF156" s="79"/>
      <c r="AG156" s="79"/>
      <c r="AH156" s="79"/>
      <c r="AI156" s="79"/>
      <c r="AJ156" s="79"/>
      <c r="AK156" s="79"/>
    </row>
    <row r="157" spans="1:37" ht="13.8" x14ac:dyDescent="0.3">
      <c r="A157" s="78"/>
      <c r="B157" s="78"/>
      <c r="C157" s="78"/>
      <c r="D157" s="78"/>
      <c r="E157" s="78"/>
      <c r="F157" s="78"/>
      <c r="G157" s="78"/>
      <c r="H157" s="78"/>
      <c r="I157" s="78"/>
      <c r="J157" s="78"/>
      <c r="K157" s="79"/>
      <c r="L157" s="78"/>
      <c r="M157" s="78"/>
      <c r="N157" s="78"/>
      <c r="O157" s="78"/>
      <c r="P157" s="78"/>
      <c r="Q157" s="78"/>
      <c r="R157" s="78"/>
      <c r="S157" s="78"/>
      <c r="T157" s="79"/>
      <c r="U157" s="79"/>
      <c r="V157" s="79"/>
      <c r="W157" s="79"/>
      <c r="X157" s="79"/>
      <c r="Y157" s="79"/>
      <c r="Z157" s="79"/>
      <c r="AA157" s="79"/>
      <c r="AB157" s="79"/>
      <c r="AC157" s="79"/>
      <c r="AD157" s="79"/>
      <c r="AE157" s="79"/>
      <c r="AF157" s="79"/>
      <c r="AG157" s="79"/>
      <c r="AH157" s="79"/>
      <c r="AI157" s="79"/>
      <c r="AJ157" s="79"/>
      <c r="AK157" s="79"/>
    </row>
    <row r="158" spans="1:37" ht="13.8" x14ac:dyDescent="0.3">
      <c r="A158" s="78"/>
      <c r="B158" s="78"/>
      <c r="C158" s="78"/>
      <c r="D158" s="78"/>
      <c r="E158" s="78"/>
      <c r="F158" s="78"/>
      <c r="G158" s="78"/>
      <c r="H158" s="78"/>
      <c r="I158" s="78"/>
      <c r="J158" s="78"/>
      <c r="K158" s="79"/>
      <c r="L158" s="78"/>
      <c r="M158" s="78"/>
      <c r="N158" s="78"/>
      <c r="O158" s="78"/>
      <c r="P158" s="78"/>
      <c r="Q158" s="78"/>
      <c r="R158" s="78"/>
      <c r="S158" s="78"/>
      <c r="T158" s="79"/>
      <c r="U158" s="79"/>
      <c r="V158" s="79"/>
      <c r="W158" s="79"/>
      <c r="X158" s="79"/>
      <c r="Y158" s="79"/>
      <c r="Z158" s="79"/>
      <c r="AA158" s="79"/>
      <c r="AB158" s="79"/>
      <c r="AC158" s="79"/>
      <c r="AD158" s="79"/>
      <c r="AE158" s="79"/>
      <c r="AF158" s="79"/>
      <c r="AG158" s="79"/>
      <c r="AH158" s="79"/>
      <c r="AI158" s="79"/>
      <c r="AJ158" s="79"/>
      <c r="AK158" s="79"/>
    </row>
    <row r="159" spans="1:37" ht="13.8" x14ac:dyDescent="0.3">
      <c r="A159" s="78"/>
      <c r="B159" s="78"/>
      <c r="C159" s="78"/>
      <c r="D159" s="78"/>
      <c r="E159" s="78"/>
      <c r="F159" s="78"/>
      <c r="G159" s="78"/>
      <c r="H159" s="78"/>
      <c r="I159" s="78"/>
      <c r="J159" s="78"/>
      <c r="K159" s="79"/>
      <c r="L159" s="78"/>
      <c r="M159" s="78"/>
      <c r="N159" s="78"/>
      <c r="O159" s="78"/>
      <c r="P159" s="78"/>
      <c r="Q159" s="78"/>
      <c r="R159" s="78"/>
      <c r="S159" s="78"/>
      <c r="T159" s="79"/>
      <c r="U159" s="79"/>
      <c r="V159" s="79"/>
      <c r="W159" s="79"/>
      <c r="X159" s="79"/>
      <c r="Y159" s="79"/>
      <c r="Z159" s="79"/>
      <c r="AA159" s="79"/>
      <c r="AB159" s="79"/>
      <c r="AC159" s="79"/>
      <c r="AD159" s="79"/>
      <c r="AE159" s="79"/>
      <c r="AF159" s="79"/>
      <c r="AG159" s="79"/>
      <c r="AH159" s="79"/>
      <c r="AI159" s="79"/>
      <c r="AJ159" s="79"/>
      <c r="AK159" s="79"/>
    </row>
    <row r="160" spans="1:37" ht="13.8" x14ac:dyDescent="0.3">
      <c r="A160" s="78"/>
      <c r="B160" s="78"/>
      <c r="C160" s="78"/>
      <c r="D160" s="78"/>
      <c r="E160" s="78"/>
      <c r="F160" s="78"/>
      <c r="G160" s="78"/>
      <c r="H160" s="78"/>
      <c r="I160" s="78"/>
      <c r="J160" s="78"/>
      <c r="K160" s="79"/>
      <c r="L160" s="78"/>
      <c r="M160" s="78"/>
      <c r="N160" s="78"/>
      <c r="O160" s="78"/>
      <c r="P160" s="78"/>
      <c r="Q160" s="78"/>
      <c r="R160" s="78"/>
      <c r="S160" s="78"/>
      <c r="T160" s="79"/>
      <c r="U160" s="79"/>
      <c r="V160" s="79"/>
      <c r="W160" s="79"/>
      <c r="X160" s="79"/>
      <c r="Y160" s="79"/>
      <c r="Z160" s="79"/>
      <c r="AA160" s="79"/>
      <c r="AB160" s="79"/>
      <c r="AC160" s="79"/>
      <c r="AD160" s="79"/>
      <c r="AE160" s="79"/>
      <c r="AF160" s="79"/>
      <c r="AG160" s="79"/>
      <c r="AH160" s="79"/>
      <c r="AI160" s="79"/>
      <c r="AJ160" s="79"/>
      <c r="AK160" s="79"/>
    </row>
    <row r="161" spans="1:37" ht="13.8" x14ac:dyDescent="0.3">
      <c r="A161" s="78"/>
      <c r="B161" s="78"/>
      <c r="C161" s="78"/>
      <c r="D161" s="78"/>
      <c r="E161" s="78"/>
      <c r="F161" s="78"/>
      <c r="G161" s="78"/>
      <c r="H161" s="78"/>
      <c r="I161" s="78"/>
      <c r="J161" s="78"/>
      <c r="K161" s="79"/>
      <c r="L161" s="78"/>
      <c r="M161" s="78"/>
      <c r="N161" s="78"/>
      <c r="O161" s="78"/>
      <c r="P161" s="78"/>
      <c r="Q161" s="78"/>
      <c r="R161" s="78"/>
      <c r="S161" s="78"/>
      <c r="T161" s="79"/>
      <c r="U161" s="79"/>
      <c r="V161" s="79"/>
      <c r="W161" s="79"/>
      <c r="X161" s="79"/>
      <c r="Y161" s="79"/>
      <c r="Z161" s="79"/>
      <c r="AA161" s="79"/>
      <c r="AB161" s="79"/>
      <c r="AC161" s="79"/>
      <c r="AD161" s="79"/>
      <c r="AE161" s="79"/>
      <c r="AF161" s="79"/>
      <c r="AG161" s="79"/>
      <c r="AH161" s="79"/>
      <c r="AI161" s="79"/>
      <c r="AJ161" s="79"/>
      <c r="AK161" s="79"/>
    </row>
    <row r="162" spans="1:37" ht="13.8" x14ac:dyDescent="0.3">
      <c r="A162" s="78"/>
      <c r="B162" s="78"/>
      <c r="C162" s="78"/>
      <c r="D162" s="78"/>
      <c r="E162" s="78"/>
      <c r="F162" s="78"/>
      <c r="G162" s="78"/>
      <c r="H162" s="78"/>
      <c r="I162" s="78"/>
      <c r="J162" s="78"/>
      <c r="K162" s="79"/>
      <c r="L162" s="78"/>
      <c r="M162" s="78"/>
      <c r="N162" s="78"/>
      <c r="O162" s="78"/>
      <c r="P162" s="78"/>
      <c r="Q162" s="78"/>
      <c r="R162" s="78"/>
      <c r="S162" s="78"/>
      <c r="T162" s="79"/>
      <c r="U162" s="79"/>
      <c r="V162" s="79"/>
      <c r="W162" s="79"/>
      <c r="X162" s="79"/>
      <c r="Y162" s="79"/>
      <c r="Z162" s="79"/>
      <c r="AA162" s="79"/>
      <c r="AB162" s="79"/>
      <c r="AC162" s="79"/>
      <c r="AD162" s="79"/>
      <c r="AE162" s="79"/>
      <c r="AF162" s="79"/>
      <c r="AG162" s="79"/>
      <c r="AH162" s="79"/>
      <c r="AI162" s="79"/>
      <c r="AJ162" s="79"/>
      <c r="AK162" s="79"/>
    </row>
    <row r="163" spans="1:37" ht="13.8" x14ac:dyDescent="0.3">
      <c r="A163" s="78"/>
      <c r="B163" s="78"/>
      <c r="C163" s="78"/>
      <c r="D163" s="78"/>
      <c r="E163" s="78"/>
      <c r="F163" s="78"/>
      <c r="G163" s="78"/>
      <c r="H163" s="78"/>
      <c r="I163" s="78"/>
      <c r="J163" s="78"/>
      <c r="K163" s="79"/>
      <c r="L163" s="78"/>
      <c r="M163" s="78"/>
      <c r="N163" s="78"/>
      <c r="O163" s="78"/>
      <c r="P163" s="78"/>
      <c r="Q163" s="78"/>
      <c r="R163" s="78"/>
      <c r="S163" s="78"/>
      <c r="T163" s="79"/>
      <c r="U163" s="79"/>
      <c r="V163" s="79"/>
      <c r="W163" s="79"/>
      <c r="X163" s="79"/>
      <c r="Y163" s="79"/>
      <c r="Z163" s="79"/>
      <c r="AA163" s="79"/>
      <c r="AB163" s="79"/>
      <c r="AC163" s="79"/>
      <c r="AD163" s="79"/>
      <c r="AE163" s="79"/>
      <c r="AF163" s="79"/>
      <c r="AG163" s="79"/>
      <c r="AH163" s="79"/>
      <c r="AI163" s="79"/>
      <c r="AJ163" s="79"/>
      <c r="AK163" s="79"/>
    </row>
    <row r="164" spans="1:37" ht="13.8" x14ac:dyDescent="0.3">
      <c r="A164" s="78"/>
      <c r="B164" s="78"/>
      <c r="C164" s="78"/>
      <c r="D164" s="78"/>
      <c r="E164" s="78"/>
      <c r="F164" s="78"/>
      <c r="G164" s="78"/>
      <c r="H164" s="78"/>
      <c r="I164" s="78"/>
      <c r="J164" s="78"/>
      <c r="K164" s="79"/>
      <c r="L164" s="78"/>
      <c r="M164" s="78"/>
      <c r="N164" s="78"/>
      <c r="O164" s="78"/>
      <c r="P164" s="78"/>
      <c r="Q164" s="78"/>
      <c r="R164" s="78"/>
      <c r="S164" s="78"/>
      <c r="T164" s="79"/>
      <c r="U164" s="79"/>
      <c r="V164" s="79"/>
      <c r="W164" s="79"/>
      <c r="X164" s="79"/>
      <c r="Y164" s="79"/>
      <c r="Z164" s="79"/>
      <c r="AA164" s="79"/>
      <c r="AB164" s="79"/>
      <c r="AC164" s="79"/>
      <c r="AD164" s="79"/>
      <c r="AE164" s="79"/>
      <c r="AF164" s="79"/>
      <c r="AG164" s="79"/>
      <c r="AH164" s="79"/>
      <c r="AI164" s="79"/>
      <c r="AJ164" s="79"/>
      <c r="AK164" s="79"/>
    </row>
    <row r="165" spans="1:37" ht="13.8" x14ac:dyDescent="0.3">
      <c r="A165" s="78"/>
      <c r="B165" s="78"/>
      <c r="C165" s="78"/>
      <c r="D165" s="78"/>
      <c r="E165" s="78"/>
      <c r="F165" s="78"/>
      <c r="G165" s="78"/>
      <c r="H165" s="78"/>
      <c r="I165" s="78"/>
      <c r="J165" s="78"/>
      <c r="K165" s="79"/>
      <c r="L165" s="78"/>
      <c r="M165" s="78"/>
      <c r="N165" s="78"/>
      <c r="O165" s="78"/>
      <c r="P165" s="78"/>
      <c r="Q165" s="78"/>
      <c r="R165" s="78"/>
      <c r="S165" s="78"/>
      <c r="T165" s="79"/>
      <c r="U165" s="79"/>
      <c r="V165" s="79"/>
      <c r="W165" s="79"/>
      <c r="X165" s="79"/>
      <c r="Y165" s="79"/>
      <c r="Z165" s="79"/>
      <c r="AA165" s="79"/>
      <c r="AB165" s="79"/>
      <c r="AC165" s="79"/>
      <c r="AD165" s="79"/>
      <c r="AE165" s="79"/>
      <c r="AF165" s="79"/>
      <c r="AG165" s="79"/>
      <c r="AH165" s="79"/>
      <c r="AI165" s="79"/>
      <c r="AJ165" s="79"/>
      <c r="AK165" s="79"/>
    </row>
    <row r="166" spans="1:37" ht="13.8" x14ac:dyDescent="0.3">
      <c r="A166" s="78"/>
      <c r="B166" s="78"/>
      <c r="C166" s="78"/>
      <c r="D166" s="78"/>
      <c r="E166" s="78"/>
      <c r="F166" s="78"/>
      <c r="G166" s="78"/>
      <c r="H166" s="78"/>
      <c r="I166" s="78"/>
      <c r="J166" s="78"/>
      <c r="K166" s="79"/>
      <c r="L166" s="78"/>
      <c r="M166" s="78"/>
      <c r="N166" s="78"/>
      <c r="O166" s="78"/>
      <c r="P166" s="78"/>
      <c r="Q166" s="78"/>
      <c r="R166" s="78"/>
      <c r="S166" s="78"/>
      <c r="T166" s="79"/>
      <c r="U166" s="79"/>
      <c r="V166" s="79"/>
      <c r="W166" s="79"/>
      <c r="X166" s="79"/>
      <c r="Y166" s="79"/>
      <c r="Z166" s="79"/>
      <c r="AA166" s="79"/>
      <c r="AB166" s="79"/>
      <c r="AC166" s="79"/>
      <c r="AD166" s="79"/>
      <c r="AE166" s="79"/>
      <c r="AF166" s="79"/>
      <c r="AG166" s="79"/>
      <c r="AH166" s="79"/>
      <c r="AI166" s="79"/>
      <c r="AJ166" s="79"/>
      <c r="AK166" s="79"/>
    </row>
    <row r="167" spans="1:37" ht="13.8" x14ac:dyDescent="0.3">
      <c r="A167" s="78"/>
      <c r="B167" s="78"/>
      <c r="C167" s="78"/>
      <c r="D167" s="78"/>
      <c r="E167" s="78"/>
      <c r="F167" s="78"/>
      <c r="G167" s="78"/>
      <c r="H167" s="78"/>
      <c r="I167" s="78"/>
      <c r="J167" s="78"/>
      <c r="K167" s="79"/>
      <c r="L167" s="78"/>
      <c r="M167" s="78"/>
      <c r="N167" s="78"/>
      <c r="O167" s="78"/>
      <c r="P167" s="78"/>
      <c r="Q167" s="78"/>
      <c r="R167" s="78"/>
      <c r="S167" s="78"/>
      <c r="T167" s="79"/>
      <c r="U167" s="79"/>
      <c r="V167" s="79"/>
      <c r="W167" s="79"/>
      <c r="X167" s="79"/>
      <c r="Y167" s="79"/>
      <c r="Z167" s="79"/>
      <c r="AA167" s="79"/>
      <c r="AB167" s="79"/>
      <c r="AC167" s="79"/>
      <c r="AD167" s="79"/>
      <c r="AE167" s="79"/>
      <c r="AF167" s="79"/>
      <c r="AG167" s="79"/>
      <c r="AH167" s="79"/>
      <c r="AI167" s="79"/>
      <c r="AJ167" s="79"/>
      <c r="AK167" s="79"/>
    </row>
    <row r="168" spans="1:37" ht="13.8" x14ac:dyDescent="0.3">
      <c r="A168" s="78"/>
      <c r="B168" s="78"/>
      <c r="C168" s="78"/>
      <c r="D168" s="78"/>
      <c r="E168" s="78"/>
      <c r="F168" s="78"/>
      <c r="G168" s="78"/>
      <c r="H168" s="78"/>
      <c r="I168" s="78"/>
      <c r="J168" s="78"/>
      <c r="K168" s="79"/>
      <c r="L168" s="78"/>
      <c r="M168" s="78"/>
      <c r="N168" s="78"/>
      <c r="O168" s="78"/>
      <c r="P168" s="78"/>
      <c r="Q168" s="78"/>
      <c r="R168" s="78"/>
      <c r="S168" s="78"/>
      <c r="T168" s="79"/>
      <c r="U168" s="79"/>
      <c r="V168" s="79"/>
      <c r="W168" s="79"/>
      <c r="X168" s="79"/>
      <c r="Y168" s="79"/>
      <c r="Z168" s="79"/>
      <c r="AA168" s="79"/>
      <c r="AB168" s="79"/>
      <c r="AC168" s="79"/>
      <c r="AD168" s="79"/>
      <c r="AE168" s="79"/>
      <c r="AF168" s="79"/>
      <c r="AG168" s="79"/>
      <c r="AH168" s="79"/>
      <c r="AI168" s="79"/>
      <c r="AJ168" s="79"/>
      <c r="AK168" s="79"/>
    </row>
    <row r="169" spans="1:37" ht="13.8" x14ac:dyDescent="0.3">
      <c r="A169" s="78"/>
      <c r="B169" s="78"/>
      <c r="C169" s="78"/>
      <c r="D169" s="78"/>
      <c r="E169" s="78"/>
      <c r="F169" s="78"/>
      <c r="G169" s="78"/>
      <c r="H169" s="78"/>
      <c r="I169" s="78"/>
      <c r="J169" s="78"/>
      <c r="K169" s="79"/>
      <c r="L169" s="78"/>
      <c r="M169" s="78"/>
      <c r="N169" s="78"/>
      <c r="O169" s="78"/>
      <c r="P169" s="78"/>
      <c r="Q169" s="78"/>
      <c r="R169" s="78"/>
      <c r="S169" s="78"/>
      <c r="T169" s="79"/>
      <c r="U169" s="79"/>
      <c r="V169" s="79"/>
      <c r="W169" s="79"/>
      <c r="X169" s="79"/>
      <c r="Y169" s="79"/>
      <c r="Z169" s="79"/>
      <c r="AA169" s="79"/>
      <c r="AB169" s="79"/>
      <c r="AC169" s="79"/>
      <c r="AD169" s="79"/>
      <c r="AE169" s="79"/>
      <c r="AF169" s="79"/>
      <c r="AG169" s="79"/>
      <c r="AH169" s="79"/>
      <c r="AI169" s="79"/>
      <c r="AJ169" s="79"/>
      <c r="AK169" s="79"/>
    </row>
    <row r="170" spans="1:37" ht="13.8" x14ac:dyDescent="0.3">
      <c r="A170" s="78"/>
      <c r="B170" s="78"/>
      <c r="C170" s="78"/>
      <c r="D170" s="78"/>
      <c r="E170" s="78"/>
      <c r="F170" s="78"/>
      <c r="G170" s="78"/>
      <c r="H170" s="78"/>
      <c r="I170" s="78"/>
      <c r="J170" s="78"/>
      <c r="K170" s="79"/>
      <c r="L170" s="78"/>
      <c r="M170" s="78"/>
      <c r="N170" s="78"/>
      <c r="O170" s="78"/>
      <c r="P170" s="78"/>
      <c r="Q170" s="78"/>
      <c r="R170" s="78"/>
      <c r="S170" s="78"/>
      <c r="T170" s="79"/>
      <c r="U170" s="79"/>
      <c r="V170" s="79"/>
      <c r="W170" s="79"/>
      <c r="X170" s="79"/>
      <c r="Y170" s="79"/>
      <c r="Z170" s="79"/>
      <c r="AA170" s="79"/>
      <c r="AB170" s="79"/>
      <c r="AC170" s="79"/>
      <c r="AD170" s="79"/>
      <c r="AE170" s="79"/>
      <c r="AF170" s="79"/>
      <c r="AG170" s="79"/>
      <c r="AH170" s="79"/>
      <c r="AI170" s="79"/>
      <c r="AJ170" s="79"/>
      <c r="AK170" s="79"/>
    </row>
    <row r="171" spans="1:37" ht="13.8" x14ac:dyDescent="0.3">
      <c r="A171" s="78"/>
      <c r="B171" s="78"/>
      <c r="C171" s="78"/>
      <c r="D171" s="78"/>
      <c r="E171" s="78"/>
      <c r="F171" s="78"/>
      <c r="G171" s="78"/>
      <c r="H171" s="78"/>
      <c r="I171" s="78"/>
      <c r="J171" s="78"/>
      <c r="K171" s="79"/>
      <c r="L171" s="78"/>
      <c r="M171" s="78"/>
      <c r="N171" s="78"/>
      <c r="O171" s="78"/>
      <c r="P171" s="78"/>
      <c r="Q171" s="78"/>
      <c r="R171" s="78"/>
      <c r="S171" s="78"/>
      <c r="T171" s="79"/>
      <c r="U171" s="79"/>
      <c r="V171" s="79"/>
      <c r="W171" s="79"/>
      <c r="X171" s="79"/>
      <c r="Y171" s="79"/>
      <c r="Z171" s="79"/>
      <c r="AA171" s="79"/>
      <c r="AB171" s="79"/>
      <c r="AC171" s="79"/>
      <c r="AD171" s="79"/>
      <c r="AE171" s="79"/>
      <c r="AF171" s="79"/>
      <c r="AG171" s="79"/>
      <c r="AH171" s="79"/>
      <c r="AI171" s="79"/>
      <c r="AJ171" s="79"/>
      <c r="AK171" s="79"/>
    </row>
    <row r="172" spans="1:37" ht="13.8" x14ac:dyDescent="0.3">
      <c r="A172" s="78"/>
      <c r="B172" s="78"/>
      <c r="C172" s="78"/>
      <c r="D172" s="78"/>
      <c r="E172" s="78"/>
      <c r="F172" s="78"/>
      <c r="G172" s="78"/>
      <c r="H172" s="78"/>
      <c r="I172" s="78"/>
      <c r="J172" s="78"/>
      <c r="K172" s="79"/>
      <c r="L172" s="78"/>
      <c r="M172" s="78"/>
      <c r="N172" s="78"/>
      <c r="O172" s="78"/>
      <c r="P172" s="78"/>
      <c r="Q172" s="78"/>
      <c r="R172" s="78"/>
      <c r="S172" s="78"/>
      <c r="T172" s="79"/>
      <c r="U172" s="79"/>
      <c r="V172" s="79"/>
      <c r="W172" s="79"/>
      <c r="X172" s="79"/>
      <c r="Y172" s="79"/>
      <c r="Z172" s="79"/>
      <c r="AA172" s="79"/>
      <c r="AB172" s="79"/>
      <c r="AC172" s="79"/>
      <c r="AD172" s="79"/>
      <c r="AE172" s="79"/>
      <c r="AF172" s="79"/>
      <c r="AG172" s="79"/>
      <c r="AH172" s="79"/>
      <c r="AI172" s="79"/>
      <c r="AJ172" s="79"/>
      <c r="AK172" s="79"/>
    </row>
    <row r="173" spans="1:37" ht="13.8" x14ac:dyDescent="0.3">
      <c r="A173" s="78"/>
      <c r="B173" s="78"/>
      <c r="C173" s="78"/>
      <c r="D173" s="78"/>
      <c r="E173" s="78"/>
      <c r="F173" s="78"/>
      <c r="G173" s="78"/>
      <c r="H173" s="78"/>
      <c r="I173" s="78"/>
      <c r="J173" s="78"/>
      <c r="K173" s="79"/>
      <c r="L173" s="78"/>
      <c r="M173" s="78"/>
      <c r="N173" s="78"/>
      <c r="O173" s="78"/>
      <c r="P173" s="78"/>
      <c r="Q173" s="78"/>
      <c r="R173" s="78"/>
      <c r="S173" s="78"/>
      <c r="T173" s="79"/>
      <c r="U173" s="79"/>
      <c r="V173" s="79"/>
      <c r="W173" s="79"/>
      <c r="X173" s="79"/>
      <c r="Y173" s="79"/>
      <c r="Z173" s="79"/>
      <c r="AA173" s="79"/>
      <c r="AB173" s="79"/>
      <c r="AC173" s="79"/>
      <c r="AD173" s="79"/>
      <c r="AE173" s="79"/>
      <c r="AF173" s="79"/>
      <c r="AG173" s="79"/>
      <c r="AH173" s="79"/>
      <c r="AI173" s="79"/>
      <c r="AJ173" s="79"/>
      <c r="AK173" s="79"/>
    </row>
    <row r="174" spans="1:37" ht="13.8" x14ac:dyDescent="0.3">
      <c r="A174" s="78"/>
      <c r="B174" s="78"/>
      <c r="C174" s="78"/>
      <c r="D174" s="78"/>
      <c r="E174" s="78"/>
      <c r="F174" s="78"/>
      <c r="G174" s="78"/>
      <c r="H174" s="78"/>
      <c r="I174" s="78"/>
      <c r="J174" s="78"/>
      <c r="K174" s="79"/>
      <c r="L174" s="78"/>
      <c r="M174" s="78"/>
      <c r="N174" s="78"/>
      <c r="O174" s="78"/>
      <c r="P174" s="78"/>
      <c r="Q174" s="78"/>
      <c r="R174" s="78"/>
      <c r="S174" s="78"/>
      <c r="T174" s="79"/>
      <c r="U174" s="79"/>
      <c r="V174" s="79"/>
      <c r="W174" s="79"/>
      <c r="X174" s="79"/>
      <c r="Y174" s="79"/>
      <c r="Z174" s="79"/>
      <c r="AA174" s="79"/>
      <c r="AB174" s="79"/>
      <c r="AC174" s="79"/>
      <c r="AD174" s="79"/>
      <c r="AE174" s="79"/>
      <c r="AF174" s="79"/>
      <c r="AG174" s="79"/>
      <c r="AH174" s="79"/>
      <c r="AI174" s="79"/>
      <c r="AJ174" s="79"/>
      <c r="AK174" s="79"/>
    </row>
    <row r="175" spans="1:37" ht="13.8" x14ac:dyDescent="0.3">
      <c r="A175" s="78"/>
      <c r="B175" s="78"/>
      <c r="C175" s="78"/>
      <c r="D175" s="78"/>
      <c r="E175" s="78"/>
      <c r="F175" s="78"/>
      <c r="G175" s="78"/>
      <c r="H175" s="78"/>
      <c r="I175" s="78"/>
      <c r="J175" s="78"/>
      <c r="K175" s="79"/>
      <c r="L175" s="78"/>
      <c r="M175" s="78"/>
      <c r="N175" s="78"/>
      <c r="O175" s="78"/>
      <c r="P175" s="78"/>
      <c r="Q175" s="78"/>
      <c r="R175" s="78"/>
      <c r="S175" s="78"/>
      <c r="T175" s="79"/>
      <c r="U175" s="79"/>
      <c r="V175" s="79"/>
      <c r="W175" s="79"/>
      <c r="X175" s="79"/>
      <c r="Y175" s="79"/>
      <c r="Z175" s="79"/>
      <c r="AA175" s="79"/>
      <c r="AB175" s="79"/>
      <c r="AC175" s="79"/>
      <c r="AD175" s="79"/>
      <c r="AE175" s="79"/>
      <c r="AF175" s="79"/>
      <c r="AG175" s="79"/>
      <c r="AH175" s="79"/>
      <c r="AI175" s="79"/>
      <c r="AJ175" s="79"/>
      <c r="AK175" s="79"/>
    </row>
    <row r="176" spans="1:37" ht="13.8" x14ac:dyDescent="0.3">
      <c r="A176" s="78"/>
      <c r="B176" s="78"/>
      <c r="C176" s="78"/>
      <c r="D176" s="78"/>
      <c r="E176" s="78"/>
      <c r="F176" s="78"/>
      <c r="G176" s="78"/>
      <c r="H176" s="78"/>
      <c r="I176" s="78"/>
      <c r="J176" s="78"/>
      <c r="K176" s="79"/>
      <c r="L176" s="78"/>
      <c r="M176" s="78"/>
      <c r="N176" s="78"/>
      <c r="O176" s="78"/>
      <c r="P176" s="78"/>
      <c r="Q176" s="78"/>
      <c r="R176" s="78"/>
      <c r="S176" s="78"/>
      <c r="T176" s="79"/>
      <c r="U176" s="79"/>
      <c r="V176" s="79"/>
      <c r="W176" s="79"/>
      <c r="X176" s="79"/>
      <c r="Y176" s="79"/>
      <c r="Z176" s="79"/>
      <c r="AA176" s="79"/>
      <c r="AB176" s="79"/>
      <c r="AC176" s="79"/>
      <c r="AD176" s="79"/>
      <c r="AE176" s="79"/>
      <c r="AF176" s="79"/>
      <c r="AG176" s="79"/>
      <c r="AH176" s="79"/>
      <c r="AI176" s="79"/>
      <c r="AJ176" s="79"/>
      <c r="AK176" s="79"/>
    </row>
    <row r="177" spans="1:37" ht="13.8" x14ac:dyDescent="0.3">
      <c r="A177" s="78"/>
      <c r="B177" s="78"/>
      <c r="C177" s="78"/>
      <c r="D177" s="78"/>
      <c r="E177" s="78"/>
      <c r="F177" s="78"/>
      <c r="G177" s="78"/>
      <c r="H177" s="78"/>
      <c r="I177" s="78"/>
      <c r="J177" s="78"/>
      <c r="K177" s="79"/>
      <c r="L177" s="78"/>
      <c r="M177" s="78"/>
      <c r="N177" s="78"/>
      <c r="O177" s="78"/>
      <c r="P177" s="78"/>
      <c r="Q177" s="78"/>
      <c r="R177" s="78"/>
      <c r="S177" s="78"/>
      <c r="T177" s="79"/>
      <c r="U177" s="79"/>
      <c r="V177" s="79"/>
      <c r="W177" s="79"/>
      <c r="X177" s="79"/>
      <c r="Y177" s="79"/>
      <c r="Z177" s="79"/>
      <c r="AA177" s="79"/>
      <c r="AB177" s="79"/>
      <c r="AC177" s="79"/>
      <c r="AD177" s="79"/>
      <c r="AE177" s="79"/>
      <c r="AF177" s="79"/>
      <c r="AG177" s="79"/>
      <c r="AH177" s="79"/>
      <c r="AI177" s="79"/>
      <c r="AJ177" s="79"/>
      <c r="AK177" s="79"/>
    </row>
    <row r="178" spans="1:37" ht="13.8" x14ac:dyDescent="0.3">
      <c r="A178" s="78"/>
      <c r="B178" s="78"/>
      <c r="C178" s="78"/>
      <c r="D178" s="78"/>
      <c r="E178" s="78"/>
      <c r="F178" s="78"/>
      <c r="G178" s="78"/>
      <c r="H178" s="78"/>
      <c r="I178" s="78"/>
      <c r="J178" s="78"/>
      <c r="K178" s="79"/>
      <c r="L178" s="78"/>
      <c r="M178" s="78"/>
      <c r="N178" s="78"/>
      <c r="O178" s="78"/>
      <c r="P178" s="78"/>
      <c r="Q178" s="78"/>
      <c r="R178" s="78"/>
      <c r="S178" s="78"/>
      <c r="T178" s="79"/>
      <c r="U178" s="79"/>
      <c r="V178" s="79"/>
      <c r="W178" s="79"/>
      <c r="X178" s="79"/>
      <c r="Y178" s="79"/>
      <c r="Z178" s="79"/>
      <c r="AA178" s="79"/>
      <c r="AB178" s="79"/>
      <c r="AC178" s="79"/>
      <c r="AD178" s="79"/>
      <c r="AE178" s="79"/>
      <c r="AF178" s="79"/>
      <c r="AG178" s="79"/>
      <c r="AH178" s="79"/>
      <c r="AI178" s="79"/>
      <c r="AJ178" s="79"/>
      <c r="AK178" s="79"/>
    </row>
    <row r="179" spans="1:37" ht="13.8" x14ac:dyDescent="0.3">
      <c r="A179" s="78"/>
      <c r="B179" s="78"/>
      <c r="C179" s="78"/>
      <c r="D179" s="78"/>
      <c r="E179" s="78"/>
      <c r="F179" s="78"/>
      <c r="G179" s="78"/>
      <c r="H179" s="78"/>
      <c r="I179" s="78"/>
      <c r="J179" s="78"/>
      <c r="K179" s="79"/>
      <c r="L179" s="78"/>
      <c r="M179" s="78"/>
      <c r="N179" s="78"/>
      <c r="O179" s="78"/>
      <c r="P179" s="78"/>
      <c r="Q179" s="78"/>
      <c r="R179" s="78"/>
      <c r="S179" s="78"/>
      <c r="T179" s="79"/>
      <c r="U179" s="79"/>
      <c r="V179" s="79"/>
      <c r="W179" s="79"/>
      <c r="X179" s="79"/>
      <c r="Y179" s="79"/>
      <c r="Z179" s="79"/>
      <c r="AA179" s="79"/>
      <c r="AB179" s="79"/>
      <c r="AC179" s="79"/>
      <c r="AD179" s="79"/>
      <c r="AE179" s="79"/>
      <c r="AF179" s="79"/>
      <c r="AG179" s="79"/>
      <c r="AH179" s="79"/>
      <c r="AI179" s="79"/>
      <c r="AJ179" s="79"/>
      <c r="AK179" s="79"/>
    </row>
    <row r="180" spans="1:37" ht="13.8" x14ac:dyDescent="0.3">
      <c r="A180" s="78"/>
      <c r="B180" s="78"/>
      <c r="C180" s="78"/>
      <c r="D180" s="78"/>
      <c r="E180" s="78"/>
      <c r="F180" s="78"/>
      <c r="G180" s="78"/>
      <c r="H180" s="78"/>
      <c r="I180" s="78"/>
      <c r="J180" s="78"/>
      <c r="K180" s="79"/>
      <c r="L180" s="78"/>
      <c r="M180" s="78"/>
      <c r="N180" s="78"/>
      <c r="O180" s="78"/>
      <c r="P180" s="78"/>
      <c r="Q180" s="78"/>
      <c r="R180" s="78"/>
      <c r="S180" s="78"/>
      <c r="T180" s="79"/>
      <c r="U180" s="79"/>
      <c r="V180" s="79"/>
      <c r="W180" s="79"/>
      <c r="X180" s="79"/>
      <c r="Y180" s="79"/>
      <c r="Z180" s="79"/>
      <c r="AA180" s="79"/>
      <c r="AB180" s="79"/>
      <c r="AC180" s="79"/>
      <c r="AD180" s="79"/>
      <c r="AE180" s="79"/>
      <c r="AF180" s="79"/>
      <c r="AG180" s="79"/>
      <c r="AH180" s="79"/>
      <c r="AI180" s="79"/>
      <c r="AJ180" s="79"/>
      <c r="AK180" s="79"/>
    </row>
    <row r="181" spans="1:37" ht="13.8" x14ac:dyDescent="0.3">
      <c r="A181" s="78"/>
      <c r="B181" s="78"/>
      <c r="C181" s="78"/>
      <c r="D181" s="78"/>
      <c r="E181" s="78"/>
      <c r="F181" s="78"/>
      <c r="G181" s="78"/>
      <c r="H181" s="78"/>
      <c r="I181" s="78"/>
      <c r="J181" s="78"/>
      <c r="K181" s="79"/>
      <c r="L181" s="78"/>
      <c r="M181" s="78"/>
      <c r="N181" s="78"/>
      <c r="O181" s="78"/>
      <c r="P181" s="78"/>
      <c r="Q181" s="78"/>
      <c r="R181" s="78"/>
      <c r="S181" s="78"/>
      <c r="T181" s="79"/>
      <c r="U181" s="79"/>
      <c r="V181" s="79"/>
      <c r="W181" s="79"/>
      <c r="X181" s="79"/>
      <c r="Y181" s="79"/>
      <c r="Z181" s="79"/>
      <c r="AA181" s="79"/>
      <c r="AB181" s="79"/>
      <c r="AC181" s="79"/>
      <c r="AD181" s="79"/>
      <c r="AE181" s="79"/>
      <c r="AF181" s="79"/>
      <c r="AG181" s="79"/>
      <c r="AH181" s="79"/>
      <c r="AI181" s="79"/>
      <c r="AJ181" s="79"/>
      <c r="AK181" s="79"/>
    </row>
    <row r="182" spans="1:37" ht="13.8" x14ac:dyDescent="0.3">
      <c r="A182" s="78"/>
      <c r="B182" s="78"/>
      <c r="C182" s="78"/>
      <c r="D182" s="78"/>
      <c r="E182" s="78"/>
      <c r="F182" s="78"/>
      <c r="G182" s="78"/>
      <c r="H182" s="78"/>
      <c r="I182" s="78"/>
      <c r="J182" s="78"/>
      <c r="K182" s="79"/>
      <c r="L182" s="78"/>
      <c r="M182" s="78"/>
      <c r="N182" s="78"/>
      <c r="O182" s="78"/>
      <c r="P182" s="78"/>
      <c r="Q182" s="78"/>
      <c r="R182" s="78"/>
      <c r="S182" s="78"/>
      <c r="T182" s="79"/>
      <c r="U182" s="79"/>
      <c r="V182" s="79"/>
      <c r="W182" s="79"/>
      <c r="X182" s="79"/>
      <c r="Y182" s="79"/>
      <c r="Z182" s="79"/>
      <c r="AA182" s="79"/>
      <c r="AB182" s="79"/>
      <c r="AC182" s="79"/>
      <c r="AD182" s="79"/>
      <c r="AE182" s="79"/>
      <c r="AF182" s="79"/>
      <c r="AG182" s="79"/>
      <c r="AH182" s="79"/>
      <c r="AI182" s="79"/>
      <c r="AJ182" s="79"/>
      <c r="AK182" s="79"/>
    </row>
    <row r="183" spans="1:37" ht="13.8" x14ac:dyDescent="0.3">
      <c r="A183" s="78"/>
      <c r="B183" s="78"/>
      <c r="C183" s="78"/>
      <c r="D183" s="78"/>
      <c r="E183" s="78"/>
      <c r="F183" s="78"/>
      <c r="G183" s="78"/>
      <c r="H183" s="78"/>
      <c r="I183" s="78"/>
      <c r="J183" s="78"/>
      <c r="K183" s="79"/>
      <c r="L183" s="78"/>
      <c r="M183" s="78"/>
      <c r="N183" s="78"/>
      <c r="O183" s="78"/>
      <c r="P183" s="78"/>
      <c r="Q183" s="78"/>
      <c r="R183" s="78"/>
      <c r="S183" s="78"/>
      <c r="T183" s="79"/>
      <c r="U183" s="79"/>
      <c r="V183" s="79"/>
      <c r="W183" s="79"/>
      <c r="X183" s="79"/>
      <c r="Y183" s="79"/>
      <c r="Z183" s="79"/>
      <c r="AA183" s="79"/>
      <c r="AB183" s="79"/>
      <c r="AC183" s="79"/>
      <c r="AD183" s="79"/>
      <c r="AE183" s="79"/>
      <c r="AF183" s="79"/>
      <c r="AG183" s="79"/>
      <c r="AH183" s="79"/>
      <c r="AI183" s="79"/>
      <c r="AJ183" s="79"/>
      <c r="AK183" s="79"/>
    </row>
    <row r="184" spans="1:37" ht="13.8" x14ac:dyDescent="0.3">
      <c r="A184" s="78"/>
      <c r="B184" s="78"/>
      <c r="C184" s="78"/>
      <c r="D184" s="78"/>
      <c r="E184" s="78"/>
      <c r="F184" s="78"/>
      <c r="G184" s="78"/>
      <c r="H184" s="78"/>
      <c r="I184" s="78"/>
      <c r="J184" s="78"/>
      <c r="K184" s="79"/>
      <c r="L184" s="78"/>
      <c r="M184" s="78"/>
      <c r="N184" s="78"/>
      <c r="O184" s="78"/>
      <c r="P184" s="78"/>
      <c r="Q184" s="78"/>
      <c r="R184" s="78"/>
      <c r="S184" s="78"/>
      <c r="T184" s="79"/>
      <c r="U184" s="79"/>
      <c r="V184" s="79"/>
      <c r="W184" s="79"/>
      <c r="X184" s="79"/>
      <c r="Y184" s="79"/>
      <c r="Z184" s="79"/>
      <c r="AA184" s="79"/>
      <c r="AB184" s="79"/>
      <c r="AC184" s="79"/>
      <c r="AD184" s="79"/>
      <c r="AE184" s="79"/>
      <c r="AF184" s="79"/>
      <c r="AG184" s="79"/>
      <c r="AH184" s="79"/>
      <c r="AI184" s="79"/>
      <c r="AJ184" s="79"/>
      <c r="AK184" s="79"/>
    </row>
    <row r="185" spans="1:37" ht="13.8" x14ac:dyDescent="0.3">
      <c r="A185" s="78"/>
      <c r="B185" s="78"/>
      <c r="C185" s="78"/>
      <c r="D185" s="78"/>
      <c r="E185" s="78"/>
      <c r="F185" s="78"/>
      <c r="G185" s="78"/>
      <c r="H185" s="78"/>
      <c r="I185" s="78"/>
      <c r="J185" s="78"/>
      <c r="K185" s="79"/>
      <c r="L185" s="78"/>
      <c r="M185" s="78"/>
      <c r="N185" s="78"/>
      <c r="O185" s="78"/>
      <c r="P185" s="78"/>
      <c r="Q185" s="78"/>
      <c r="R185" s="78"/>
      <c r="S185" s="78"/>
      <c r="T185" s="79"/>
      <c r="U185" s="79"/>
      <c r="V185" s="79"/>
      <c r="W185" s="79"/>
      <c r="X185" s="79"/>
      <c r="Y185" s="79"/>
      <c r="Z185" s="79"/>
      <c r="AA185" s="79"/>
      <c r="AB185" s="79"/>
      <c r="AC185" s="79"/>
      <c r="AD185" s="79"/>
      <c r="AE185" s="79"/>
      <c r="AF185" s="79"/>
      <c r="AG185" s="79"/>
      <c r="AH185" s="79"/>
      <c r="AI185" s="79"/>
      <c r="AJ185" s="79"/>
      <c r="AK185" s="79"/>
    </row>
    <row r="186" spans="1:37" ht="13.8" x14ac:dyDescent="0.3">
      <c r="A186" s="78"/>
      <c r="B186" s="78"/>
      <c r="C186" s="78"/>
      <c r="D186" s="78"/>
      <c r="E186" s="78"/>
      <c r="F186" s="78"/>
      <c r="G186" s="78"/>
      <c r="H186" s="78"/>
      <c r="I186" s="78"/>
      <c r="J186" s="78"/>
      <c r="K186" s="79"/>
      <c r="L186" s="78"/>
      <c r="M186" s="78"/>
      <c r="N186" s="78"/>
      <c r="O186" s="78"/>
      <c r="P186" s="78"/>
      <c r="Q186" s="78"/>
      <c r="R186" s="78"/>
      <c r="S186" s="78"/>
      <c r="T186" s="79"/>
      <c r="U186" s="79"/>
      <c r="V186" s="79"/>
      <c r="W186" s="79"/>
      <c r="X186" s="79"/>
      <c r="Y186" s="79"/>
      <c r="Z186" s="79"/>
      <c r="AA186" s="79"/>
      <c r="AB186" s="79"/>
      <c r="AC186" s="79"/>
      <c r="AD186" s="79"/>
      <c r="AE186" s="79"/>
      <c r="AF186" s="79"/>
      <c r="AG186" s="79"/>
      <c r="AH186" s="79"/>
      <c r="AI186" s="79"/>
      <c r="AJ186" s="79"/>
      <c r="AK186" s="79"/>
    </row>
    <row r="187" spans="1:37" ht="13.8" x14ac:dyDescent="0.3">
      <c r="A187" s="78"/>
      <c r="B187" s="78"/>
      <c r="C187" s="78"/>
      <c r="D187" s="78"/>
      <c r="E187" s="78"/>
      <c r="F187" s="78"/>
      <c r="G187" s="78"/>
      <c r="H187" s="78"/>
      <c r="I187" s="78"/>
      <c r="J187" s="78"/>
      <c r="K187" s="79"/>
      <c r="L187" s="78"/>
      <c r="M187" s="78"/>
      <c r="N187" s="78"/>
      <c r="O187" s="78"/>
      <c r="P187" s="78"/>
      <c r="Q187" s="78"/>
      <c r="R187" s="78"/>
      <c r="S187" s="78"/>
      <c r="T187" s="79"/>
      <c r="U187" s="79"/>
      <c r="V187" s="79"/>
      <c r="W187" s="79"/>
      <c r="X187" s="79"/>
      <c r="Y187" s="79"/>
      <c r="Z187" s="79"/>
      <c r="AA187" s="79"/>
      <c r="AB187" s="79"/>
      <c r="AC187" s="79"/>
      <c r="AD187" s="79"/>
      <c r="AE187" s="79"/>
      <c r="AF187" s="79"/>
      <c r="AG187" s="79"/>
      <c r="AH187" s="79"/>
      <c r="AI187" s="79"/>
      <c r="AJ187" s="79"/>
      <c r="AK187" s="79"/>
    </row>
    <row r="188" spans="1:37" ht="13.8" x14ac:dyDescent="0.3">
      <c r="A188" s="78"/>
      <c r="B188" s="78"/>
      <c r="C188" s="78"/>
      <c r="D188" s="78"/>
      <c r="E188" s="78"/>
      <c r="F188" s="78"/>
      <c r="G188" s="78"/>
      <c r="H188" s="78"/>
      <c r="I188" s="78"/>
      <c r="J188" s="78"/>
      <c r="K188" s="79"/>
      <c r="L188" s="78"/>
      <c r="M188" s="78"/>
      <c r="N188" s="78"/>
      <c r="O188" s="78"/>
      <c r="P188" s="78"/>
      <c r="Q188" s="78"/>
      <c r="R188" s="78"/>
      <c r="S188" s="78"/>
      <c r="T188" s="79"/>
      <c r="U188" s="79"/>
      <c r="V188" s="79"/>
      <c r="W188" s="79"/>
      <c r="X188" s="79"/>
      <c r="Y188" s="79"/>
      <c r="Z188" s="79"/>
      <c r="AA188" s="79"/>
      <c r="AB188" s="79"/>
      <c r="AC188" s="79"/>
      <c r="AD188" s="79"/>
      <c r="AE188" s="79"/>
      <c r="AF188" s="79"/>
      <c r="AG188" s="79"/>
      <c r="AH188" s="79"/>
      <c r="AI188" s="79"/>
      <c r="AJ188" s="79"/>
      <c r="AK188" s="79"/>
    </row>
    <row r="189" spans="1:37" ht="13.8" x14ac:dyDescent="0.3">
      <c r="A189" s="78"/>
      <c r="B189" s="78"/>
      <c r="C189" s="78"/>
      <c r="D189" s="78"/>
      <c r="E189" s="78"/>
      <c r="F189" s="78"/>
      <c r="G189" s="78"/>
      <c r="H189" s="78"/>
      <c r="I189" s="78"/>
      <c r="J189" s="78"/>
      <c r="K189" s="79"/>
      <c r="L189" s="78"/>
      <c r="M189" s="78"/>
      <c r="N189" s="78"/>
      <c r="O189" s="78"/>
      <c r="P189" s="78"/>
      <c r="Q189" s="78"/>
      <c r="R189" s="78"/>
      <c r="S189" s="78"/>
      <c r="T189" s="79"/>
      <c r="U189" s="79"/>
      <c r="V189" s="79"/>
      <c r="W189" s="79"/>
      <c r="X189" s="79"/>
      <c r="Y189" s="79"/>
      <c r="Z189" s="79"/>
      <c r="AA189" s="79"/>
      <c r="AB189" s="79"/>
      <c r="AC189" s="79"/>
      <c r="AD189" s="79"/>
      <c r="AE189" s="79"/>
      <c r="AF189" s="79"/>
      <c r="AG189" s="79"/>
      <c r="AH189" s="79"/>
      <c r="AI189" s="79"/>
      <c r="AJ189" s="79"/>
      <c r="AK189" s="79"/>
    </row>
    <row r="190" spans="1:37" ht="13.8" x14ac:dyDescent="0.3">
      <c r="A190" s="78"/>
      <c r="B190" s="78"/>
      <c r="C190" s="78"/>
      <c r="D190" s="78"/>
      <c r="E190" s="78"/>
      <c r="F190" s="78"/>
      <c r="G190" s="78"/>
      <c r="H190" s="78"/>
      <c r="I190" s="78"/>
      <c r="J190" s="78"/>
      <c r="K190" s="79"/>
      <c r="L190" s="78"/>
      <c r="M190" s="78"/>
      <c r="N190" s="78"/>
      <c r="O190" s="78"/>
      <c r="P190" s="78"/>
      <c r="Q190" s="78"/>
      <c r="R190" s="78"/>
      <c r="S190" s="78"/>
      <c r="T190" s="79"/>
      <c r="U190" s="79"/>
      <c r="V190" s="79"/>
      <c r="W190" s="79"/>
      <c r="X190" s="79"/>
      <c r="Y190" s="79"/>
      <c r="Z190" s="79"/>
      <c r="AA190" s="79"/>
      <c r="AB190" s="79"/>
      <c r="AC190" s="79"/>
      <c r="AD190" s="79"/>
      <c r="AE190" s="79"/>
      <c r="AF190" s="79"/>
      <c r="AG190" s="79"/>
      <c r="AH190" s="79"/>
      <c r="AI190" s="79"/>
      <c r="AJ190" s="79"/>
      <c r="AK190" s="79"/>
    </row>
    <row r="191" spans="1:37" ht="13.8" x14ac:dyDescent="0.3">
      <c r="A191" s="78"/>
      <c r="B191" s="78"/>
      <c r="C191" s="78"/>
      <c r="D191" s="78"/>
      <c r="E191" s="78"/>
      <c r="F191" s="78"/>
      <c r="G191" s="78"/>
      <c r="H191" s="78"/>
      <c r="I191" s="78"/>
      <c r="J191" s="78"/>
      <c r="K191" s="79"/>
      <c r="L191" s="78"/>
      <c r="M191" s="78"/>
      <c r="N191" s="78"/>
      <c r="O191" s="78"/>
      <c r="P191" s="78"/>
      <c r="Q191" s="78"/>
      <c r="R191" s="78"/>
      <c r="S191" s="78"/>
      <c r="T191" s="79"/>
      <c r="U191" s="79"/>
      <c r="V191" s="79"/>
      <c r="W191" s="79"/>
      <c r="X191" s="79"/>
      <c r="Y191" s="79"/>
      <c r="Z191" s="79"/>
      <c r="AA191" s="79"/>
      <c r="AB191" s="79"/>
      <c r="AC191" s="79"/>
      <c r="AD191" s="79"/>
      <c r="AE191" s="79"/>
      <c r="AF191" s="79"/>
      <c r="AG191" s="79"/>
      <c r="AH191" s="79"/>
      <c r="AI191" s="79"/>
      <c r="AJ191" s="79"/>
      <c r="AK191" s="79"/>
    </row>
    <row r="192" spans="1:37" ht="13.8" x14ac:dyDescent="0.3">
      <c r="A192" s="78"/>
      <c r="B192" s="78"/>
      <c r="C192" s="78"/>
      <c r="D192" s="78"/>
      <c r="E192" s="78"/>
      <c r="F192" s="78"/>
      <c r="G192" s="78"/>
      <c r="H192" s="78"/>
      <c r="I192" s="78"/>
      <c r="J192" s="78"/>
      <c r="K192" s="79"/>
      <c r="L192" s="78"/>
      <c r="M192" s="78"/>
      <c r="N192" s="78"/>
      <c r="O192" s="78"/>
      <c r="P192" s="78"/>
      <c r="Q192" s="78"/>
      <c r="R192" s="78"/>
      <c r="S192" s="78"/>
      <c r="T192" s="79"/>
      <c r="U192" s="79"/>
      <c r="V192" s="79"/>
      <c r="W192" s="79"/>
      <c r="X192" s="79"/>
      <c r="Y192" s="79"/>
      <c r="Z192" s="79"/>
      <c r="AA192" s="79"/>
      <c r="AB192" s="79"/>
      <c r="AC192" s="79"/>
      <c r="AD192" s="79"/>
      <c r="AE192" s="79"/>
      <c r="AF192" s="79"/>
      <c r="AG192" s="79"/>
      <c r="AH192" s="79"/>
      <c r="AI192" s="79"/>
      <c r="AJ192" s="79"/>
      <c r="AK192" s="79"/>
    </row>
    <row r="193" spans="1:37" ht="13.8" x14ac:dyDescent="0.3">
      <c r="A193" s="78"/>
      <c r="B193" s="78"/>
      <c r="C193" s="78"/>
      <c r="D193" s="78"/>
      <c r="E193" s="78"/>
      <c r="F193" s="78"/>
      <c r="G193" s="78"/>
      <c r="H193" s="78"/>
      <c r="I193" s="78"/>
      <c r="J193" s="78"/>
      <c r="K193" s="79"/>
      <c r="L193" s="78"/>
      <c r="M193" s="78"/>
      <c r="N193" s="78"/>
      <c r="O193" s="78"/>
      <c r="P193" s="78"/>
      <c r="Q193" s="78"/>
      <c r="R193" s="78"/>
      <c r="S193" s="78"/>
      <c r="T193" s="79"/>
      <c r="U193" s="79"/>
      <c r="V193" s="79"/>
      <c r="W193" s="79"/>
      <c r="X193" s="79"/>
      <c r="Y193" s="79"/>
      <c r="Z193" s="79"/>
      <c r="AA193" s="79"/>
      <c r="AB193" s="79"/>
      <c r="AC193" s="79"/>
      <c r="AD193" s="79"/>
      <c r="AE193" s="79"/>
      <c r="AF193" s="79"/>
      <c r="AG193" s="79"/>
      <c r="AH193" s="79"/>
      <c r="AI193" s="79"/>
      <c r="AJ193" s="79"/>
      <c r="AK193" s="79"/>
    </row>
    <row r="194" spans="1:37" ht="13.8" x14ac:dyDescent="0.3">
      <c r="A194" s="78"/>
      <c r="B194" s="78"/>
      <c r="C194" s="78"/>
      <c r="D194" s="78"/>
      <c r="E194" s="78"/>
      <c r="F194" s="78"/>
      <c r="G194" s="78"/>
      <c r="H194" s="78"/>
      <c r="I194" s="78"/>
      <c r="J194" s="78"/>
      <c r="K194" s="79"/>
      <c r="L194" s="78"/>
      <c r="M194" s="78"/>
      <c r="N194" s="78"/>
      <c r="O194" s="78"/>
      <c r="P194" s="78"/>
      <c r="Q194" s="78"/>
      <c r="R194" s="78"/>
      <c r="S194" s="78"/>
      <c r="T194" s="79"/>
      <c r="U194" s="79"/>
      <c r="V194" s="79"/>
      <c r="W194" s="79"/>
      <c r="X194" s="79"/>
      <c r="Y194" s="79"/>
      <c r="Z194" s="79"/>
      <c r="AA194" s="79"/>
      <c r="AB194" s="79"/>
      <c r="AC194" s="79"/>
      <c r="AD194" s="79"/>
      <c r="AE194" s="79"/>
      <c r="AF194" s="79"/>
      <c r="AG194" s="79"/>
      <c r="AH194" s="79"/>
      <c r="AI194" s="79"/>
      <c r="AJ194" s="79"/>
      <c r="AK194" s="79"/>
    </row>
    <row r="195" spans="1:37" ht="13.8" x14ac:dyDescent="0.3">
      <c r="A195" s="78"/>
      <c r="B195" s="78"/>
      <c r="C195" s="78"/>
      <c r="D195" s="78"/>
      <c r="E195" s="78"/>
      <c r="F195" s="78"/>
      <c r="G195" s="78"/>
      <c r="H195" s="78"/>
      <c r="I195" s="78"/>
      <c r="J195" s="78"/>
      <c r="K195" s="79"/>
      <c r="L195" s="78"/>
      <c r="M195" s="78"/>
      <c r="N195" s="78"/>
      <c r="O195" s="78"/>
      <c r="P195" s="78"/>
      <c r="Q195" s="78"/>
      <c r="R195" s="78"/>
      <c r="S195" s="78"/>
      <c r="T195" s="79"/>
      <c r="U195" s="79"/>
      <c r="V195" s="79"/>
      <c r="W195" s="79"/>
      <c r="X195" s="79"/>
      <c r="Y195" s="79"/>
      <c r="Z195" s="79"/>
      <c r="AA195" s="79"/>
      <c r="AB195" s="79"/>
      <c r="AC195" s="79"/>
      <c r="AD195" s="79"/>
      <c r="AE195" s="79"/>
      <c r="AF195" s="79"/>
      <c r="AG195" s="79"/>
      <c r="AH195" s="79"/>
      <c r="AI195" s="79"/>
      <c r="AJ195" s="79"/>
      <c r="AK195" s="79"/>
    </row>
    <row r="196" spans="1:37" ht="13.8" x14ac:dyDescent="0.3">
      <c r="A196" s="78"/>
      <c r="B196" s="78"/>
      <c r="C196" s="78"/>
      <c r="D196" s="78"/>
      <c r="E196" s="78"/>
      <c r="F196" s="78"/>
      <c r="G196" s="78"/>
      <c r="H196" s="78"/>
      <c r="I196" s="78"/>
      <c r="J196" s="78"/>
      <c r="K196" s="79"/>
      <c r="L196" s="78"/>
      <c r="M196" s="78"/>
      <c r="N196" s="78"/>
      <c r="O196" s="78"/>
      <c r="P196" s="78"/>
      <c r="Q196" s="78"/>
      <c r="R196" s="78"/>
      <c r="S196" s="78"/>
      <c r="T196" s="79"/>
      <c r="U196" s="79"/>
      <c r="V196" s="79"/>
      <c r="W196" s="79"/>
      <c r="X196" s="79"/>
      <c r="Y196" s="79"/>
      <c r="Z196" s="79"/>
      <c r="AA196" s="79"/>
      <c r="AB196" s="79"/>
      <c r="AC196" s="79"/>
      <c r="AD196" s="79"/>
      <c r="AE196" s="79"/>
      <c r="AF196" s="79"/>
      <c r="AG196" s="79"/>
      <c r="AH196" s="79"/>
      <c r="AI196" s="79"/>
      <c r="AJ196" s="79"/>
      <c r="AK196" s="79"/>
    </row>
    <row r="197" spans="1:37" ht="13.8" x14ac:dyDescent="0.3">
      <c r="A197" s="78"/>
      <c r="B197" s="78"/>
      <c r="C197" s="78"/>
      <c r="D197" s="78"/>
      <c r="E197" s="78"/>
      <c r="F197" s="78"/>
      <c r="G197" s="78"/>
      <c r="H197" s="78"/>
      <c r="I197" s="78"/>
      <c r="J197" s="78"/>
      <c r="K197" s="79"/>
      <c r="L197" s="78"/>
      <c r="M197" s="78"/>
      <c r="N197" s="78"/>
      <c r="O197" s="78"/>
      <c r="P197" s="78"/>
      <c r="Q197" s="78"/>
      <c r="R197" s="78"/>
      <c r="S197" s="78"/>
      <c r="T197" s="79"/>
      <c r="U197" s="79"/>
      <c r="V197" s="79"/>
      <c r="W197" s="79"/>
      <c r="X197" s="79"/>
      <c r="Y197" s="79"/>
      <c r="Z197" s="79"/>
      <c r="AA197" s="79"/>
      <c r="AB197" s="79"/>
      <c r="AC197" s="79"/>
      <c r="AD197" s="79"/>
      <c r="AE197" s="79"/>
      <c r="AF197" s="79"/>
      <c r="AG197" s="79"/>
      <c r="AH197" s="79"/>
      <c r="AI197" s="79"/>
      <c r="AJ197" s="79"/>
      <c r="AK197" s="79"/>
    </row>
    <row r="198" spans="1:37" ht="13.8" x14ac:dyDescent="0.3">
      <c r="A198" s="78"/>
      <c r="B198" s="78"/>
      <c r="C198" s="78"/>
      <c r="D198" s="78"/>
      <c r="E198" s="78"/>
      <c r="F198" s="78"/>
      <c r="G198" s="78"/>
      <c r="H198" s="78"/>
      <c r="I198" s="78"/>
      <c r="J198" s="78"/>
      <c r="K198" s="79"/>
      <c r="L198" s="78"/>
      <c r="M198" s="78"/>
      <c r="N198" s="78"/>
      <c r="O198" s="78"/>
      <c r="P198" s="78"/>
      <c r="Q198" s="78"/>
      <c r="R198" s="78"/>
      <c r="S198" s="78"/>
      <c r="T198" s="79"/>
      <c r="U198" s="79"/>
      <c r="V198" s="79"/>
      <c r="W198" s="79"/>
      <c r="X198" s="79"/>
      <c r="Y198" s="79"/>
      <c r="Z198" s="79"/>
      <c r="AA198" s="79"/>
      <c r="AB198" s="79"/>
      <c r="AC198" s="79"/>
      <c r="AD198" s="79"/>
      <c r="AE198" s="79"/>
      <c r="AF198" s="79"/>
      <c r="AG198" s="79"/>
      <c r="AH198" s="79"/>
      <c r="AI198" s="79"/>
      <c r="AJ198" s="79"/>
      <c r="AK198" s="79"/>
    </row>
    <row r="199" spans="1:37" ht="13.8" x14ac:dyDescent="0.3">
      <c r="A199" s="78"/>
      <c r="B199" s="78"/>
      <c r="C199" s="78"/>
      <c r="D199" s="78"/>
      <c r="E199" s="78"/>
      <c r="F199" s="78"/>
      <c r="G199" s="78"/>
      <c r="H199" s="78"/>
      <c r="I199" s="78"/>
      <c r="J199" s="78"/>
      <c r="K199" s="79"/>
      <c r="L199" s="78"/>
      <c r="M199" s="78"/>
      <c r="N199" s="78"/>
      <c r="O199" s="78"/>
      <c r="P199" s="78"/>
      <c r="Q199" s="78"/>
      <c r="R199" s="78"/>
      <c r="S199" s="78"/>
      <c r="T199" s="79"/>
      <c r="U199" s="79"/>
      <c r="V199" s="79"/>
      <c r="W199" s="79"/>
      <c r="X199" s="79"/>
      <c r="Y199" s="79"/>
      <c r="Z199" s="79"/>
      <c r="AA199" s="79"/>
      <c r="AB199" s="79"/>
      <c r="AC199" s="79"/>
      <c r="AD199" s="79"/>
      <c r="AE199" s="79"/>
      <c r="AF199" s="79"/>
      <c r="AG199" s="79"/>
      <c r="AH199" s="79"/>
      <c r="AI199" s="79"/>
      <c r="AJ199" s="79"/>
      <c r="AK199" s="79"/>
    </row>
    <row r="200" spans="1:37" ht="13.8" x14ac:dyDescent="0.3">
      <c r="A200" s="78"/>
      <c r="B200" s="78"/>
      <c r="C200" s="78"/>
      <c r="D200" s="78"/>
      <c r="E200" s="78"/>
      <c r="F200" s="78"/>
      <c r="G200" s="78"/>
      <c r="H200" s="78"/>
      <c r="I200" s="78"/>
      <c r="J200" s="78"/>
      <c r="K200" s="79"/>
      <c r="L200" s="78"/>
      <c r="M200" s="78"/>
      <c r="N200" s="78"/>
      <c r="O200" s="78"/>
      <c r="P200" s="78"/>
      <c r="Q200" s="78"/>
      <c r="R200" s="78"/>
      <c r="S200" s="78"/>
      <c r="T200" s="79"/>
      <c r="U200" s="79"/>
      <c r="V200" s="79"/>
      <c r="W200" s="79"/>
      <c r="X200" s="79"/>
      <c r="Y200" s="79"/>
      <c r="Z200" s="79"/>
      <c r="AA200" s="79"/>
      <c r="AB200" s="79"/>
      <c r="AC200" s="79"/>
      <c r="AD200" s="79"/>
      <c r="AE200" s="79"/>
      <c r="AF200" s="79"/>
      <c r="AG200" s="79"/>
      <c r="AH200" s="79"/>
      <c r="AI200" s="79"/>
      <c r="AJ200" s="79"/>
      <c r="AK200" s="79"/>
    </row>
    <row r="201" spans="1:37" ht="13.8" x14ac:dyDescent="0.3">
      <c r="A201" s="78"/>
      <c r="B201" s="78"/>
      <c r="C201" s="78"/>
      <c r="D201" s="78"/>
      <c r="E201" s="78"/>
      <c r="F201" s="78"/>
      <c r="G201" s="78"/>
      <c r="H201" s="78"/>
      <c r="I201" s="78"/>
      <c r="J201" s="78"/>
      <c r="K201" s="79"/>
      <c r="L201" s="78"/>
      <c r="M201" s="78"/>
      <c r="N201" s="78"/>
      <c r="O201" s="78"/>
      <c r="P201" s="78"/>
      <c r="Q201" s="78"/>
      <c r="R201" s="78"/>
      <c r="S201" s="78"/>
      <c r="T201" s="79"/>
      <c r="U201" s="79"/>
      <c r="V201" s="79"/>
      <c r="W201" s="79"/>
      <c r="X201" s="79"/>
      <c r="Y201" s="79"/>
      <c r="Z201" s="79"/>
      <c r="AA201" s="79"/>
      <c r="AB201" s="79"/>
      <c r="AC201" s="79"/>
      <c r="AD201" s="79"/>
      <c r="AE201" s="79"/>
      <c r="AF201" s="79"/>
      <c r="AG201" s="79"/>
      <c r="AH201" s="79"/>
      <c r="AI201" s="79"/>
      <c r="AJ201" s="79"/>
      <c r="AK201" s="79"/>
    </row>
    <row r="202" spans="1:37" ht="13.8" x14ac:dyDescent="0.3">
      <c r="A202" s="78"/>
      <c r="B202" s="78"/>
      <c r="C202" s="78"/>
      <c r="D202" s="78"/>
      <c r="E202" s="78"/>
      <c r="F202" s="78"/>
      <c r="G202" s="78"/>
      <c r="H202" s="78"/>
      <c r="I202" s="78"/>
      <c r="J202" s="78"/>
      <c r="K202" s="79"/>
      <c r="L202" s="78"/>
      <c r="M202" s="78"/>
      <c r="N202" s="78"/>
      <c r="O202" s="78"/>
      <c r="P202" s="78"/>
      <c r="Q202" s="78"/>
      <c r="R202" s="78"/>
      <c r="S202" s="78"/>
      <c r="T202" s="79"/>
      <c r="U202" s="79"/>
      <c r="V202" s="79"/>
      <c r="W202" s="79"/>
      <c r="X202" s="79"/>
      <c r="Y202" s="79"/>
      <c r="Z202" s="79"/>
      <c r="AA202" s="79"/>
      <c r="AB202" s="79"/>
      <c r="AC202" s="79"/>
      <c r="AD202" s="79"/>
      <c r="AE202" s="79"/>
      <c r="AF202" s="79"/>
      <c r="AG202" s="79"/>
      <c r="AH202" s="79"/>
      <c r="AI202" s="79"/>
      <c r="AJ202" s="79"/>
      <c r="AK202" s="79"/>
    </row>
    <row r="203" spans="1:37" ht="13.8" x14ac:dyDescent="0.3">
      <c r="A203" s="78"/>
      <c r="B203" s="78"/>
      <c r="C203" s="78"/>
      <c r="D203" s="78"/>
      <c r="E203" s="78"/>
      <c r="F203" s="78"/>
      <c r="G203" s="78"/>
      <c r="H203" s="78"/>
      <c r="I203" s="78"/>
      <c r="J203" s="78"/>
      <c r="K203" s="79"/>
      <c r="L203" s="78"/>
      <c r="M203" s="78"/>
      <c r="N203" s="78"/>
      <c r="O203" s="78"/>
      <c r="P203" s="78"/>
      <c r="Q203" s="78"/>
      <c r="R203" s="78"/>
      <c r="S203" s="78"/>
      <c r="T203" s="79"/>
      <c r="U203" s="79"/>
      <c r="V203" s="79"/>
      <c r="W203" s="79"/>
      <c r="X203" s="79"/>
      <c r="Y203" s="79"/>
      <c r="Z203" s="79"/>
      <c r="AA203" s="79"/>
      <c r="AB203" s="79"/>
      <c r="AC203" s="79"/>
      <c r="AD203" s="79"/>
      <c r="AE203" s="79"/>
      <c r="AF203" s="79"/>
      <c r="AG203" s="79"/>
      <c r="AH203" s="79"/>
      <c r="AI203" s="79"/>
      <c r="AJ203" s="79"/>
      <c r="AK203" s="79"/>
    </row>
    <row r="204" spans="1:37" ht="13.8" x14ac:dyDescent="0.3">
      <c r="A204" s="78"/>
      <c r="B204" s="78"/>
      <c r="C204" s="78"/>
      <c r="D204" s="78"/>
      <c r="E204" s="78"/>
      <c r="F204" s="78"/>
      <c r="G204" s="78"/>
      <c r="H204" s="78"/>
      <c r="I204" s="78"/>
      <c r="J204" s="78"/>
      <c r="K204" s="79"/>
      <c r="L204" s="78"/>
      <c r="M204" s="78"/>
      <c r="N204" s="78"/>
      <c r="O204" s="78"/>
      <c r="P204" s="78"/>
      <c r="Q204" s="78"/>
      <c r="R204" s="78"/>
      <c r="S204" s="78"/>
      <c r="T204" s="79"/>
      <c r="U204" s="79"/>
      <c r="V204" s="79"/>
      <c r="W204" s="79"/>
      <c r="X204" s="79"/>
      <c r="Y204" s="79"/>
      <c r="Z204" s="79"/>
      <c r="AA204" s="79"/>
      <c r="AB204" s="79"/>
      <c r="AC204" s="79"/>
      <c r="AD204" s="79"/>
      <c r="AE204" s="79"/>
      <c r="AF204" s="79"/>
      <c r="AG204" s="79"/>
      <c r="AH204" s="79"/>
      <c r="AI204" s="79"/>
      <c r="AJ204" s="79"/>
      <c r="AK204" s="79"/>
    </row>
    <row r="205" spans="1:37" ht="13.8" x14ac:dyDescent="0.3">
      <c r="A205" s="78"/>
      <c r="B205" s="78"/>
      <c r="C205" s="78"/>
      <c r="D205" s="78"/>
      <c r="E205" s="78"/>
      <c r="F205" s="78"/>
      <c r="G205" s="78"/>
      <c r="H205" s="78"/>
      <c r="I205" s="78"/>
      <c r="J205" s="78"/>
      <c r="K205" s="79"/>
      <c r="L205" s="78"/>
      <c r="M205" s="78"/>
      <c r="N205" s="78"/>
      <c r="O205" s="78"/>
      <c r="P205" s="78"/>
      <c r="Q205" s="78"/>
      <c r="R205" s="78"/>
      <c r="S205" s="78"/>
      <c r="T205" s="79"/>
      <c r="U205" s="79"/>
      <c r="V205" s="79"/>
      <c r="W205" s="79"/>
      <c r="X205" s="79"/>
      <c r="Y205" s="79"/>
      <c r="Z205" s="79"/>
      <c r="AA205" s="79"/>
      <c r="AB205" s="79"/>
      <c r="AC205" s="79"/>
      <c r="AD205" s="79"/>
      <c r="AE205" s="79"/>
      <c r="AF205" s="79"/>
      <c r="AG205" s="79"/>
      <c r="AH205" s="79"/>
      <c r="AI205" s="79"/>
      <c r="AJ205" s="79"/>
      <c r="AK205" s="79"/>
    </row>
    <row r="206" spans="1:37" ht="13.8" x14ac:dyDescent="0.3">
      <c r="A206" s="78"/>
      <c r="B206" s="78"/>
      <c r="C206" s="78"/>
      <c r="D206" s="78"/>
      <c r="E206" s="78"/>
      <c r="F206" s="78"/>
      <c r="G206" s="78"/>
      <c r="H206" s="78"/>
      <c r="I206" s="78"/>
      <c r="J206" s="78"/>
      <c r="K206" s="79"/>
      <c r="L206" s="78"/>
      <c r="M206" s="78"/>
      <c r="N206" s="78"/>
      <c r="O206" s="78"/>
      <c r="P206" s="78"/>
      <c r="Q206" s="78"/>
      <c r="R206" s="78"/>
      <c r="S206" s="78"/>
      <c r="T206" s="79"/>
      <c r="U206" s="79"/>
      <c r="V206" s="79"/>
      <c r="W206" s="79"/>
      <c r="X206" s="79"/>
      <c r="Y206" s="79"/>
      <c r="Z206" s="79"/>
      <c r="AA206" s="79"/>
      <c r="AB206" s="79"/>
      <c r="AC206" s="79"/>
      <c r="AD206" s="79"/>
      <c r="AE206" s="79"/>
      <c r="AF206" s="79"/>
      <c r="AG206" s="79"/>
      <c r="AH206" s="79"/>
      <c r="AI206" s="79"/>
      <c r="AJ206" s="79"/>
      <c r="AK206" s="79"/>
    </row>
    <row r="207" spans="1:37" ht="13.8" x14ac:dyDescent="0.3">
      <c r="A207" s="78"/>
      <c r="B207" s="78"/>
      <c r="C207" s="78"/>
      <c r="D207" s="78"/>
      <c r="E207" s="78"/>
      <c r="F207" s="78"/>
      <c r="G207" s="78"/>
      <c r="H207" s="78"/>
      <c r="I207" s="78"/>
      <c r="J207" s="78"/>
      <c r="K207" s="79"/>
      <c r="L207" s="78"/>
      <c r="M207" s="78"/>
      <c r="N207" s="78"/>
      <c r="O207" s="78"/>
      <c r="P207" s="78"/>
      <c r="Q207" s="78"/>
      <c r="R207" s="78"/>
      <c r="S207" s="78"/>
      <c r="T207" s="79"/>
      <c r="U207" s="79"/>
      <c r="V207" s="79"/>
      <c r="W207" s="79"/>
      <c r="X207" s="79"/>
      <c r="Y207" s="79"/>
      <c r="Z207" s="79"/>
      <c r="AA207" s="79"/>
      <c r="AB207" s="79"/>
      <c r="AC207" s="79"/>
      <c r="AD207" s="79"/>
      <c r="AE207" s="79"/>
      <c r="AF207" s="79"/>
      <c r="AG207" s="79"/>
      <c r="AH207" s="79"/>
      <c r="AI207" s="79"/>
      <c r="AJ207" s="79"/>
      <c r="AK207" s="79"/>
    </row>
    <row r="208" spans="1:37" ht="13.8" x14ac:dyDescent="0.3">
      <c r="A208" s="78"/>
      <c r="B208" s="78"/>
      <c r="C208" s="78"/>
      <c r="D208" s="78"/>
      <c r="E208" s="78"/>
      <c r="F208" s="78"/>
      <c r="G208" s="78"/>
      <c r="H208" s="78"/>
      <c r="I208" s="78"/>
      <c r="J208" s="78"/>
      <c r="K208" s="79"/>
      <c r="L208" s="78"/>
      <c r="M208" s="78"/>
      <c r="N208" s="78"/>
      <c r="O208" s="78"/>
      <c r="P208" s="78"/>
      <c r="Q208" s="78"/>
      <c r="R208" s="78"/>
      <c r="S208" s="78"/>
      <c r="T208" s="79"/>
      <c r="U208" s="79"/>
      <c r="V208" s="79"/>
      <c r="W208" s="79"/>
      <c r="X208" s="79"/>
      <c r="Y208" s="79"/>
      <c r="Z208" s="79"/>
      <c r="AA208" s="79"/>
      <c r="AB208" s="79"/>
      <c r="AC208" s="79"/>
      <c r="AD208" s="79"/>
      <c r="AE208" s="79"/>
      <c r="AF208" s="79"/>
      <c r="AG208" s="79"/>
      <c r="AH208" s="79"/>
      <c r="AI208" s="79"/>
      <c r="AJ208" s="79"/>
      <c r="AK208" s="79"/>
    </row>
    <row r="209" spans="1:37" ht="13.8" x14ac:dyDescent="0.3">
      <c r="A209" s="78"/>
      <c r="B209" s="78"/>
      <c r="C209" s="78"/>
      <c r="D209" s="78"/>
      <c r="E209" s="78"/>
      <c r="F209" s="78"/>
      <c r="G209" s="78"/>
      <c r="H209" s="78"/>
      <c r="I209" s="78"/>
      <c r="J209" s="78"/>
      <c r="K209" s="79"/>
      <c r="L209" s="78"/>
      <c r="M209" s="78"/>
      <c r="N209" s="78"/>
      <c r="O209" s="78"/>
      <c r="P209" s="78"/>
      <c r="Q209" s="78"/>
      <c r="R209" s="78"/>
      <c r="S209" s="78"/>
      <c r="T209" s="79"/>
      <c r="U209" s="79"/>
      <c r="V209" s="79"/>
      <c r="W209" s="79"/>
      <c r="X209" s="79"/>
      <c r="Y209" s="79"/>
      <c r="Z209" s="79"/>
      <c r="AA209" s="79"/>
      <c r="AB209" s="79"/>
      <c r="AC209" s="79"/>
      <c r="AD209" s="79"/>
      <c r="AE209" s="79"/>
      <c r="AF209" s="79"/>
      <c r="AG209" s="79"/>
      <c r="AH209" s="79"/>
      <c r="AI209" s="79"/>
      <c r="AJ209" s="79"/>
      <c r="AK209" s="79"/>
    </row>
    <row r="210" spans="1:37" ht="13.8" x14ac:dyDescent="0.3">
      <c r="A210" s="78"/>
      <c r="B210" s="78"/>
      <c r="C210" s="78"/>
      <c r="D210" s="78"/>
      <c r="E210" s="78"/>
      <c r="F210" s="78"/>
      <c r="G210" s="78"/>
      <c r="H210" s="78"/>
      <c r="I210" s="78"/>
      <c r="J210" s="78"/>
      <c r="K210" s="79"/>
      <c r="L210" s="78"/>
      <c r="M210" s="78"/>
      <c r="N210" s="78"/>
      <c r="O210" s="78"/>
      <c r="P210" s="78"/>
      <c r="Q210" s="78"/>
      <c r="R210" s="78"/>
      <c r="S210" s="78"/>
      <c r="T210" s="79"/>
      <c r="U210" s="79"/>
      <c r="V210" s="79"/>
      <c r="W210" s="79"/>
      <c r="X210" s="79"/>
      <c r="Y210" s="79"/>
      <c r="Z210" s="79"/>
      <c r="AA210" s="79"/>
      <c r="AB210" s="79"/>
      <c r="AC210" s="79"/>
      <c r="AD210" s="79"/>
      <c r="AE210" s="79"/>
      <c r="AF210" s="79"/>
      <c r="AG210" s="79"/>
      <c r="AH210" s="79"/>
      <c r="AI210" s="79"/>
      <c r="AJ210" s="79"/>
      <c r="AK210" s="79"/>
    </row>
    <row r="211" spans="1:37" ht="13.8" x14ac:dyDescent="0.3">
      <c r="A211" s="78"/>
      <c r="B211" s="78"/>
      <c r="C211" s="78"/>
      <c r="D211" s="78"/>
      <c r="E211" s="78"/>
      <c r="F211" s="78"/>
      <c r="G211" s="78"/>
      <c r="H211" s="78"/>
      <c r="I211" s="78"/>
      <c r="J211" s="78"/>
      <c r="K211" s="79"/>
      <c r="L211" s="78"/>
      <c r="M211" s="78"/>
      <c r="N211" s="78"/>
      <c r="O211" s="78"/>
      <c r="P211" s="78"/>
      <c r="Q211" s="78"/>
      <c r="R211" s="78"/>
      <c r="S211" s="78"/>
      <c r="T211" s="79"/>
      <c r="U211" s="79"/>
      <c r="V211" s="79"/>
      <c r="W211" s="79"/>
      <c r="X211" s="79"/>
      <c r="Y211" s="79"/>
      <c r="Z211" s="79"/>
      <c r="AA211" s="79"/>
      <c r="AB211" s="79"/>
      <c r="AC211" s="79"/>
      <c r="AD211" s="79"/>
      <c r="AE211" s="79"/>
      <c r="AF211" s="79"/>
      <c r="AG211" s="79"/>
      <c r="AH211" s="79"/>
      <c r="AI211" s="79"/>
      <c r="AJ211" s="79"/>
      <c r="AK211" s="79"/>
    </row>
    <row r="212" spans="1:37" ht="13.8" x14ac:dyDescent="0.3">
      <c r="A212" s="78"/>
      <c r="B212" s="78"/>
      <c r="C212" s="78"/>
      <c r="D212" s="78"/>
      <c r="E212" s="78"/>
      <c r="F212" s="78"/>
      <c r="G212" s="78"/>
      <c r="H212" s="78"/>
      <c r="I212" s="78"/>
      <c r="J212" s="78"/>
      <c r="K212" s="79"/>
      <c r="L212" s="78"/>
      <c r="M212" s="78"/>
      <c r="N212" s="78"/>
      <c r="O212" s="78"/>
      <c r="P212" s="78"/>
      <c r="Q212" s="78"/>
      <c r="R212" s="78"/>
      <c r="S212" s="78"/>
      <c r="T212" s="79"/>
      <c r="U212" s="79"/>
      <c r="V212" s="79"/>
      <c r="W212" s="79"/>
      <c r="X212" s="79"/>
      <c r="Y212" s="79"/>
      <c r="Z212" s="79"/>
      <c r="AA212" s="79"/>
      <c r="AB212" s="79"/>
      <c r="AC212" s="79"/>
      <c r="AD212" s="79"/>
      <c r="AE212" s="79"/>
      <c r="AF212" s="79"/>
      <c r="AG212" s="79"/>
      <c r="AH212" s="79"/>
      <c r="AI212" s="79"/>
      <c r="AJ212" s="79"/>
      <c r="AK212" s="79"/>
    </row>
    <row r="213" spans="1:37" ht="13.8" x14ac:dyDescent="0.3">
      <c r="A213" s="78"/>
      <c r="B213" s="78"/>
      <c r="C213" s="78"/>
      <c r="D213" s="78"/>
      <c r="E213" s="78"/>
      <c r="F213" s="78"/>
      <c r="G213" s="78"/>
      <c r="H213" s="78"/>
      <c r="I213" s="78"/>
      <c r="J213" s="78"/>
      <c r="K213" s="79"/>
      <c r="L213" s="78"/>
      <c r="M213" s="78"/>
      <c r="N213" s="78"/>
      <c r="O213" s="78"/>
      <c r="P213" s="78"/>
      <c r="Q213" s="78"/>
      <c r="R213" s="78"/>
      <c r="S213" s="78"/>
      <c r="T213" s="79"/>
      <c r="U213" s="79"/>
      <c r="V213" s="79"/>
      <c r="W213" s="79"/>
      <c r="X213" s="79"/>
      <c r="Y213" s="79"/>
      <c r="Z213" s="79"/>
      <c r="AA213" s="79"/>
      <c r="AB213" s="79"/>
      <c r="AC213" s="79"/>
      <c r="AD213" s="79"/>
      <c r="AE213" s="79"/>
      <c r="AF213" s="79"/>
      <c r="AG213" s="79"/>
      <c r="AH213" s="79"/>
      <c r="AI213" s="79"/>
      <c r="AJ213" s="79"/>
      <c r="AK213" s="79"/>
    </row>
    <row r="214" spans="1:37" ht="13.8" x14ac:dyDescent="0.3">
      <c r="A214" s="78"/>
      <c r="B214" s="78"/>
      <c r="C214" s="78"/>
      <c r="D214" s="78"/>
      <c r="E214" s="78"/>
      <c r="F214" s="78"/>
      <c r="G214" s="78"/>
      <c r="H214" s="78"/>
      <c r="I214" s="78"/>
      <c r="J214" s="78"/>
      <c r="K214" s="79"/>
      <c r="L214" s="78"/>
      <c r="M214" s="78"/>
      <c r="N214" s="78"/>
      <c r="O214" s="78"/>
      <c r="P214" s="78"/>
      <c r="Q214" s="78"/>
      <c r="R214" s="78"/>
      <c r="S214" s="78"/>
      <c r="T214" s="79"/>
      <c r="U214" s="79"/>
      <c r="V214" s="79"/>
      <c r="W214" s="79"/>
      <c r="X214" s="79"/>
      <c r="Y214" s="79"/>
      <c r="Z214" s="79"/>
      <c r="AA214" s="79"/>
      <c r="AB214" s="79"/>
      <c r="AC214" s="79"/>
      <c r="AD214" s="79"/>
      <c r="AE214" s="79"/>
      <c r="AF214" s="79"/>
      <c r="AG214" s="79"/>
      <c r="AH214" s="79"/>
      <c r="AI214" s="79"/>
      <c r="AJ214" s="79"/>
      <c r="AK214" s="79"/>
    </row>
    <row r="215" spans="1:37" ht="13.8" x14ac:dyDescent="0.3">
      <c r="A215" s="78"/>
      <c r="B215" s="78"/>
      <c r="C215" s="78"/>
      <c r="D215" s="78"/>
      <c r="E215" s="78"/>
      <c r="F215" s="78"/>
      <c r="G215" s="78"/>
      <c r="H215" s="78"/>
      <c r="I215" s="78"/>
      <c r="J215" s="78"/>
      <c r="K215" s="79"/>
      <c r="L215" s="78"/>
      <c r="M215" s="78"/>
      <c r="N215" s="78"/>
      <c r="O215" s="78"/>
      <c r="P215" s="78"/>
      <c r="Q215" s="78"/>
      <c r="R215" s="78"/>
      <c r="S215" s="78"/>
      <c r="T215" s="79"/>
      <c r="U215" s="79"/>
      <c r="V215" s="79"/>
      <c r="W215" s="79"/>
      <c r="X215" s="79"/>
      <c r="Y215" s="79"/>
      <c r="Z215" s="79"/>
      <c r="AA215" s="79"/>
      <c r="AB215" s="79"/>
      <c r="AC215" s="79"/>
      <c r="AD215" s="79"/>
      <c r="AE215" s="79"/>
      <c r="AF215" s="79"/>
      <c r="AG215" s="79"/>
      <c r="AH215" s="79"/>
      <c r="AI215" s="79"/>
      <c r="AJ215" s="79"/>
      <c r="AK215" s="79"/>
    </row>
    <row r="216" spans="1:37" ht="13.8" x14ac:dyDescent="0.3">
      <c r="A216" s="78"/>
      <c r="B216" s="78"/>
      <c r="C216" s="78"/>
      <c r="D216" s="78"/>
      <c r="E216" s="78"/>
      <c r="F216" s="78"/>
      <c r="G216" s="78"/>
      <c r="H216" s="78"/>
      <c r="I216" s="78"/>
      <c r="J216" s="78"/>
      <c r="K216" s="79"/>
      <c r="L216" s="78"/>
      <c r="M216" s="78"/>
      <c r="N216" s="78"/>
      <c r="O216" s="78"/>
      <c r="P216" s="78"/>
      <c r="Q216" s="78"/>
      <c r="R216" s="78"/>
      <c r="S216" s="78"/>
      <c r="T216" s="79"/>
      <c r="U216" s="79"/>
      <c r="V216" s="79"/>
      <c r="W216" s="79"/>
      <c r="X216" s="79"/>
      <c r="Y216" s="79"/>
      <c r="Z216" s="79"/>
      <c r="AA216" s="79"/>
      <c r="AB216" s="79"/>
      <c r="AC216" s="79"/>
      <c r="AD216" s="79"/>
      <c r="AE216" s="79"/>
      <c r="AF216" s="79"/>
      <c r="AG216" s="79"/>
      <c r="AH216" s="79"/>
      <c r="AI216" s="79"/>
      <c r="AJ216" s="79"/>
      <c r="AK216" s="79"/>
    </row>
    <row r="217" spans="1:37" ht="13.8" x14ac:dyDescent="0.3">
      <c r="A217" s="78"/>
      <c r="B217" s="78"/>
      <c r="C217" s="78"/>
      <c r="D217" s="78"/>
      <c r="E217" s="78"/>
      <c r="F217" s="78"/>
      <c r="G217" s="78"/>
      <c r="H217" s="78"/>
      <c r="I217" s="78"/>
      <c r="J217" s="78"/>
      <c r="K217" s="79"/>
      <c r="L217" s="78"/>
      <c r="M217" s="78"/>
      <c r="N217" s="78"/>
      <c r="O217" s="78"/>
      <c r="P217" s="78"/>
      <c r="Q217" s="78"/>
      <c r="R217" s="78"/>
      <c r="S217" s="78"/>
      <c r="T217" s="79"/>
      <c r="U217" s="79"/>
      <c r="V217" s="79"/>
      <c r="W217" s="79"/>
      <c r="X217" s="79"/>
      <c r="Y217" s="79"/>
      <c r="Z217" s="79"/>
      <c r="AA217" s="79"/>
      <c r="AB217" s="79"/>
      <c r="AC217" s="79"/>
      <c r="AD217" s="79"/>
      <c r="AE217" s="79"/>
      <c r="AF217" s="79"/>
      <c r="AG217" s="79"/>
      <c r="AH217" s="79"/>
      <c r="AI217" s="79"/>
      <c r="AJ217" s="79"/>
      <c r="AK217" s="79"/>
    </row>
    <row r="218" spans="1:37" ht="13.8" x14ac:dyDescent="0.3">
      <c r="A218" s="78"/>
      <c r="B218" s="78"/>
      <c r="C218" s="78"/>
      <c r="D218" s="78"/>
      <c r="E218" s="78"/>
      <c r="F218" s="78"/>
      <c r="G218" s="78"/>
      <c r="H218" s="78"/>
      <c r="I218" s="78"/>
      <c r="J218" s="78"/>
      <c r="K218" s="79"/>
      <c r="L218" s="78"/>
      <c r="M218" s="78"/>
      <c r="N218" s="78"/>
      <c r="O218" s="78"/>
      <c r="P218" s="78"/>
      <c r="Q218" s="78"/>
      <c r="R218" s="78"/>
      <c r="S218" s="78"/>
      <c r="T218" s="79"/>
      <c r="U218" s="79"/>
      <c r="V218" s="79"/>
      <c r="W218" s="79"/>
      <c r="X218" s="79"/>
      <c r="Y218" s="79"/>
      <c r="Z218" s="79"/>
      <c r="AA218" s="79"/>
      <c r="AB218" s="79"/>
      <c r="AC218" s="79"/>
      <c r="AD218" s="79"/>
      <c r="AE218" s="79"/>
      <c r="AF218" s="79"/>
      <c r="AG218" s="79"/>
      <c r="AH218" s="79"/>
      <c r="AI218" s="79"/>
      <c r="AJ218" s="79"/>
      <c r="AK218" s="79"/>
    </row>
    <row r="219" spans="1:37" ht="13.8" x14ac:dyDescent="0.3">
      <c r="A219" s="78"/>
      <c r="B219" s="78"/>
      <c r="C219" s="78"/>
      <c r="D219" s="78"/>
      <c r="E219" s="78"/>
      <c r="F219" s="78"/>
      <c r="G219" s="78"/>
      <c r="H219" s="78"/>
      <c r="I219" s="78"/>
      <c r="J219" s="78"/>
      <c r="K219" s="79"/>
      <c r="L219" s="78"/>
      <c r="M219" s="78"/>
      <c r="N219" s="78"/>
      <c r="O219" s="78"/>
      <c r="P219" s="78"/>
      <c r="Q219" s="78"/>
      <c r="R219" s="78"/>
      <c r="S219" s="78"/>
      <c r="T219" s="79"/>
      <c r="U219" s="79"/>
      <c r="V219" s="79"/>
      <c r="W219" s="79"/>
      <c r="X219" s="79"/>
      <c r="Y219" s="79"/>
      <c r="Z219" s="79"/>
      <c r="AA219" s="79"/>
      <c r="AB219" s="79"/>
      <c r="AC219" s="79"/>
      <c r="AD219" s="79"/>
      <c r="AE219" s="79"/>
      <c r="AF219" s="79"/>
      <c r="AG219" s="79"/>
      <c r="AH219" s="79"/>
      <c r="AI219" s="79"/>
      <c r="AJ219" s="79"/>
      <c r="AK219" s="79"/>
    </row>
    <row r="220" spans="1:37" ht="13.8" x14ac:dyDescent="0.3">
      <c r="A220" s="78"/>
      <c r="B220" s="78"/>
      <c r="C220" s="78"/>
      <c r="D220" s="78"/>
      <c r="E220" s="78"/>
      <c r="F220" s="78"/>
      <c r="G220" s="78"/>
      <c r="H220" s="78"/>
      <c r="I220" s="78"/>
      <c r="J220" s="78"/>
      <c r="K220" s="79"/>
      <c r="L220" s="78"/>
      <c r="M220" s="78"/>
      <c r="N220" s="78"/>
      <c r="O220" s="78"/>
      <c r="P220" s="78"/>
      <c r="Q220" s="78"/>
      <c r="R220" s="78"/>
      <c r="S220" s="78"/>
      <c r="T220" s="79"/>
      <c r="U220" s="79"/>
      <c r="V220" s="79"/>
      <c r="W220" s="79"/>
      <c r="X220" s="79"/>
      <c r="Y220" s="79"/>
      <c r="Z220" s="79"/>
      <c r="AA220" s="79"/>
      <c r="AB220" s="79"/>
      <c r="AC220" s="79"/>
      <c r="AD220" s="79"/>
      <c r="AE220" s="79"/>
      <c r="AF220" s="79"/>
      <c r="AG220" s="79"/>
      <c r="AH220" s="79"/>
      <c r="AI220" s="79"/>
      <c r="AJ220" s="79"/>
      <c r="AK220" s="79"/>
    </row>
    <row r="221" spans="1:37" ht="13.8" x14ac:dyDescent="0.3">
      <c r="A221" s="78"/>
      <c r="B221" s="78"/>
      <c r="C221" s="78"/>
      <c r="D221" s="78"/>
      <c r="E221" s="78"/>
      <c r="F221" s="78"/>
      <c r="G221" s="78"/>
      <c r="H221" s="78"/>
      <c r="I221" s="78"/>
      <c r="J221" s="78"/>
      <c r="K221" s="79"/>
      <c r="L221" s="78"/>
      <c r="M221" s="78"/>
      <c r="N221" s="78"/>
      <c r="O221" s="78"/>
      <c r="P221" s="78"/>
      <c r="Q221" s="78"/>
      <c r="R221" s="78"/>
      <c r="S221" s="78"/>
      <c r="T221" s="79"/>
      <c r="U221" s="79"/>
      <c r="V221" s="79"/>
      <c r="W221" s="79"/>
      <c r="X221" s="79"/>
      <c r="Y221" s="79"/>
      <c r="Z221" s="79"/>
      <c r="AA221" s="79"/>
      <c r="AB221" s="79"/>
      <c r="AC221" s="79"/>
      <c r="AD221" s="79"/>
      <c r="AE221" s="79"/>
      <c r="AF221" s="79"/>
      <c r="AG221" s="79"/>
      <c r="AH221" s="79"/>
      <c r="AI221" s="79"/>
      <c r="AJ221" s="79"/>
      <c r="AK221" s="79"/>
    </row>
    <row r="222" spans="1:37" ht="13.8" x14ac:dyDescent="0.3">
      <c r="A222" s="78"/>
      <c r="B222" s="78"/>
      <c r="C222" s="78"/>
      <c r="D222" s="78"/>
      <c r="E222" s="78"/>
      <c r="F222" s="78"/>
      <c r="G222" s="78"/>
      <c r="H222" s="78"/>
      <c r="I222" s="78"/>
      <c r="J222" s="78"/>
      <c r="K222" s="79"/>
      <c r="L222" s="78"/>
      <c r="M222" s="78"/>
      <c r="N222" s="78"/>
      <c r="O222" s="78"/>
      <c r="P222" s="78"/>
      <c r="Q222" s="78"/>
      <c r="R222" s="78"/>
      <c r="S222" s="78"/>
      <c r="T222" s="79"/>
      <c r="U222" s="79"/>
      <c r="V222" s="79"/>
      <c r="W222" s="79"/>
      <c r="X222" s="79"/>
      <c r="Y222" s="79"/>
      <c r="Z222" s="79"/>
      <c r="AA222" s="79"/>
      <c r="AB222" s="79"/>
      <c r="AC222" s="79"/>
      <c r="AD222" s="79"/>
      <c r="AE222" s="79"/>
      <c r="AF222" s="79"/>
      <c r="AG222" s="79"/>
      <c r="AH222" s="79"/>
      <c r="AI222" s="79"/>
      <c r="AJ222" s="79"/>
      <c r="AK222" s="79"/>
    </row>
    <row r="223" spans="1:37" ht="13.8" x14ac:dyDescent="0.3">
      <c r="A223" s="78"/>
      <c r="B223" s="78"/>
      <c r="C223" s="78"/>
      <c r="D223" s="78"/>
      <c r="E223" s="78"/>
      <c r="F223" s="78"/>
      <c r="G223" s="78"/>
      <c r="H223" s="78"/>
      <c r="I223" s="78"/>
      <c r="J223" s="78"/>
      <c r="K223" s="79"/>
      <c r="L223" s="78"/>
      <c r="M223" s="78"/>
      <c r="N223" s="78"/>
      <c r="O223" s="78"/>
      <c r="P223" s="78"/>
      <c r="Q223" s="78"/>
      <c r="R223" s="78"/>
      <c r="S223" s="78"/>
      <c r="T223" s="79"/>
      <c r="U223" s="79"/>
      <c r="V223" s="79"/>
      <c r="W223" s="79"/>
      <c r="X223" s="79"/>
      <c r="Y223" s="79"/>
      <c r="Z223" s="79"/>
      <c r="AA223" s="79"/>
      <c r="AB223" s="79"/>
      <c r="AC223" s="79"/>
      <c r="AD223" s="79"/>
      <c r="AE223" s="79"/>
      <c r="AF223" s="79"/>
      <c r="AG223" s="79"/>
      <c r="AH223" s="79"/>
      <c r="AI223" s="79"/>
      <c r="AJ223" s="79"/>
      <c r="AK223" s="79"/>
    </row>
    <row r="224" spans="1:37" ht="13.8" x14ac:dyDescent="0.3">
      <c r="A224" s="78"/>
      <c r="B224" s="78"/>
      <c r="C224" s="78"/>
      <c r="D224" s="78"/>
      <c r="E224" s="78"/>
      <c r="F224" s="78"/>
      <c r="G224" s="78"/>
      <c r="H224" s="78"/>
      <c r="I224" s="78"/>
      <c r="J224" s="78"/>
      <c r="K224" s="79"/>
      <c r="L224" s="78"/>
      <c r="M224" s="78"/>
      <c r="N224" s="78"/>
      <c r="O224" s="78"/>
      <c r="P224" s="78"/>
      <c r="Q224" s="78"/>
      <c r="R224" s="78"/>
      <c r="S224" s="78"/>
      <c r="T224" s="79"/>
      <c r="U224" s="79"/>
      <c r="V224" s="79"/>
      <c r="W224" s="79"/>
      <c r="X224" s="79"/>
      <c r="Y224" s="79"/>
      <c r="Z224" s="79"/>
      <c r="AA224" s="79"/>
      <c r="AB224" s="79"/>
      <c r="AC224" s="79"/>
      <c r="AD224" s="79"/>
      <c r="AE224" s="79"/>
      <c r="AF224" s="79"/>
      <c r="AG224" s="79"/>
      <c r="AH224" s="79"/>
      <c r="AI224" s="79"/>
      <c r="AJ224" s="79"/>
      <c r="AK224" s="79"/>
    </row>
    <row r="225" spans="1:37" ht="13.8" x14ac:dyDescent="0.3">
      <c r="A225" s="78"/>
      <c r="B225" s="78"/>
      <c r="C225" s="78"/>
      <c r="D225" s="78"/>
      <c r="E225" s="78"/>
      <c r="F225" s="78"/>
      <c r="G225" s="78"/>
      <c r="H225" s="78"/>
      <c r="I225" s="78"/>
      <c r="J225" s="78"/>
      <c r="K225" s="79"/>
      <c r="L225" s="78"/>
      <c r="M225" s="78"/>
      <c r="N225" s="78"/>
      <c r="O225" s="78"/>
      <c r="P225" s="78"/>
      <c r="Q225" s="78"/>
      <c r="R225" s="78"/>
      <c r="S225" s="78"/>
      <c r="T225" s="79"/>
      <c r="U225" s="79"/>
      <c r="V225" s="79"/>
      <c r="W225" s="79"/>
      <c r="X225" s="79"/>
      <c r="Y225" s="79"/>
      <c r="Z225" s="79"/>
      <c r="AA225" s="79"/>
      <c r="AB225" s="79"/>
      <c r="AC225" s="79"/>
      <c r="AD225" s="79"/>
      <c r="AE225" s="79"/>
      <c r="AF225" s="79"/>
      <c r="AG225" s="79"/>
      <c r="AH225" s="79"/>
      <c r="AI225" s="79"/>
      <c r="AJ225" s="79"/>
      <c r="AK225" s="79"/>
    </row>
    <row r="226" spans="1:37" ht="13.8" x14ac:dyDescent="0.3">
      <c r="A226" s="78"/>
      <c r="B226" s="78"/>
      <c r="C226" s="78"/>
      <c r="D226" s="78"/>
      <c r="E226" s="78"/>
      <c r="F226" s="78"/>
      <c r="G226" s="78"/>
      <c r="H226" s="78"/>
      <c r="I226" s="78"/>
      <c r="J226" s="78"/>
      <c r="K226" s="79"/>
      <c r="L226" s="78"/>
      <c r="M226" s="78"/>
      <c r="N226" s="78"/>
      <c r="O226" s="78"/>
      <c r="P226" s="78"/>
      <c r="Q226" s="78"/>
      <c r="R226" s="78"/>
      <c r="S226" s="78"/>
      <c r="T226" s="79"/>
      <c r="U226" s="79"/>
      <c r="V226" s="79"/>
      <c r="W226" s="79"/>
      <c r="X226" s="79"/>
      <c r="Y226" s="79"/>
      <c r="Z226" s="79"/>
      <c r="AA226" s="79"/>
      <c r="AB226" s="79"/>
      <c r="AC226" s="79"/>
      <c r="AD226" s="79"/>
      <c r="AE226" s="79"/>
      <c r="AF226" s="79"/>
      <c r="AG226" s="79"/>
      <c r="AH226" s="79"/>
      <c r="AI226" s="79"/>
      <c r="AJ226" s="79"/>
      <c r="AK226" s="79"/>
    </row>
    <row r="227" spans="1:37" ht="13.8" x14ac:dyDescent="0.3">
      <c r="A227" s="78"/>
      <c r="B227" s="78"/>
      <c r="C227" s="78"/>
      <c r="D227" s="78"/>
      <c r="E227" s="78"/>
      <c r="F227" s="78"/>
      <c r="G227" s="78"/>
      <c r="H227" s="78"/>
      <c r="I227" s="78"/>
      <c r="J227" s="78"/>
      <c r="K227" s="79"/>
      <c r="L227" s="78"/>
      <c r="M227" s="78"/>
      <c r="N227" s="78"/>
      <c r="O227" s="78"/>
      <c r="P227" s="78"/>
      <c r="Q227" s="78"/>
      <c r="R227" s="78"/>
      <c r="S227" s="78"/>
      <c r="T227" s="79"/>
      <c r="U227" s="79"/>
      <c r="V227" s="79"/>
      <c r="W227" s="79"/>
      <c r="X227" s="79"/>
      <c r="Y227" s="79"/>
      <c r="Z227" s="79"/>
      <c r="AA227" s="79"/>
      <c r="AB227" s="79"/>
      <c r="AC227" s="79"/>
      <c r="AD227" s="79"/>
      <c r="AE227" s="79"/>
      <c r="AF227" s="79"/>
      <c r="AG227" s="79"/>
      <c r="AH227" s="79"/>
      <c r="AI227" s="79"/>
      <c r="AJ227" s="79"/>
      <c r="AK227" s="79"/>
    </row>
    <row r="228" spans="1:37" ht="13.8" x14ac:dyDescent="0.3">
      <c r="A228" s="78"/>
      <c r="B228" s="78"/>
      <c r="C228" s="78"/>
      <c r="D228" s="78"/>
      <c r="E228" s="78"/>
      <c r="F228" s="78"/>
      <c r="G228" s="78"/>
      <c r="H228" s="78"/>
      <c r="I228" s="78"/>
      <c r="J228" s="78"/>
      <c r="K228" s="79"/>
      <c r="L228" s="78"/>
      <c r="M228" s="78"/>
      <c r="N228" s="78"/>
      <c r="O228" s="78"/>
      <c r="P228" s="78"/>
      <c r="Q228" s="78"/>
      <c r="R228" s="78"/>
      <c r="S228" s="78"/>
      <c r="T228" s="79"/>
      <c r="U228" s="79"/>
      <c r="V228" s="79"/>
      <c r="W228" s="79"/>
      <c r="X228" s="79"/>
      <c r="Y228" s="79"/>
      <c r="Z228" s="79"/>
      <c r="AA228" s="79"/>
      <c r="AB228" s="79"/>
      <c r="AC228" s="79"/>
      <c r="AD228" s="79"/>
      <c r="AE228" s="79"/>
      <c r="AF228" s="79"/>
      <c r="AG228" s="79"/>
      <c r="AH228" s="79"/>
      <c r="AI228" s="79"/>
      <c r="AJ228" s="79"/>
      <c r="AK228" s="79"/>
    </row>
    <row r="229" spans="1:37" ht="13.8" x14ac:dyDescent="0.3">
      <c r="A229" s="78"/>
      <c r="B229" s="78"/>
      <c r="C229" s="78"/>
      <c r="D229" s="78"/>
      <c r="E229" s="78"/>
      <c r="F229" s="78"/>
      <c r="G229" s="78"/>
      <c r="H229" s="78"/>
      <c r="I229" s="78"/>
      <c r="J229" s="78"/>
      <c r="K229" s="79"/>
      <c r="L229" s="78"/>
      <c r="M229" s="78"/>
      <c r="N229" s="78"/>
      <c r="O229" s="78"/>
      <c r="P229" s="78"/>
      <c r="Q229" s="78"/>
      <c r="R229" s="78"/>
      <c r="S229" s="78"/>
      <c r="T229" s="79"/>
      <c r="U229" s="79"/>
      <c r="V229" s="79"/>
      <c r="W229" s="79"/>
      <c r="X229" s="79"/>
      <c r="Y229" s="79"/>
      <c r="Z229" s="79"/>
      <c r="AA229" s="79"/>
      <c r="AB229" s="79"/>
      <c r="AC229" s="79"/>
      <c r="AD229" s="79"/>
      <c r="AE229" s="79"/>
      <c r="AF229" s="79"/>
      <c r="AG229" s="79"/>
      <c r="AH229" s="79"/>
      <c r="AI229" s="79"/>
      <c r="AJ229" s="79"/>
      <c r="AK229" s="79"/>
    </row>
    <row r="230" spans="1:37" ht="13.8" x14ac:dyDescent="0.3">
      <c r="A230" s="78"/>
      <c r="B230" s="78"/>
      <c r="C230" s="78"/>
      <c r="D230" s="78"/>
      <c r="E230" s="78"/>
      <c r="F230" s="78"/>
      <c r="G230" s="78"/>
      <c r="H230" s="78"/>
      <c r="I230" s="78"/>
      <c r="J230" s="78"/>
      <c r="K230" s="79"/>
      <c r="L230" s="78"/>
      <c r="M230" s="78"/>
      <c r="N230" s="78"/>
      <c r="O230" s="78"/>
      <c r="P230" s="78"/>
      <c r="Q230" s="78"/>
      <c r="R230" s="78"/>
      <c r="S230" s="78"/>
      <c r="T230" s="79"/>
      <c r="U230" s="79"/>
      <c r="V230" s="79"/>
      <c r="W230" s="79"/>
      <c r="X230" s="79"/>
      <c r="Y230" s="79"/>
      <c r="Z230" s="79"/>
      <c r="AA230" s="79"/>
      <c r="AB230" s="79"/>
      <c r="AC230" s="79"/>
      <c r="AD230" s="79"/>
      <c r="AE230" s="79"/>
      <c r="AF230" s="79"/>
      <c r="AG230" s="79"/>
      <c r="AH230" s="79"/>
      <c r="AI230" s="79"/>
      <c r="AJ230" s="79"/>
      <c r="AK230" s="79"/>
    </row>
    <row r="231" spans="1:37" ht="13.8" x14ac:dyDescent="0.3">
      <c r="A231" s="78"/>
      <c r="B231" s="78"/>
      <c r="C231" s="78"/>
      <c r="D231" s="78"/>
      <c r="E231" s="78"/>
      <c r="F231" s="78"/>
      <c r="G231" s="78"/>
      <c r="H231" s="78"/>
      <c r="I231" s="78"/>
      <c r="J231" s="78"/>
      <c r="K231" s="79"/>
      <c r="L231" s="78"/>
      <c r="M231" s="78"/>
      <c r="N231" s="78"/>
      <c r="O231" s="78"/>
      <c r="P231" s="78"/>
      <c r="Q231" s="78"/>
      <c r="R231" s="78"/>
      <c r="S231" s="78"/>
      <c r="T231" s="79"/>
      <c r="U231" s="79"/>
      <c r="V231" s="79"/>
      <c r="W231" s="79"/>
      <c r="X231" s="79"/>
      <c r="Y231" s="79"/>
      <c r="Z231" s="79"/>
      <c r="AA231" s="79"/>
      <c r="AB231" s="79"/>
      <c r="AC231" s="79"/>
      <c r="AD231" s="79"/>
      <c r="AE231" s="79"/>
      <c r="AF231" s="79"/>
      <c r="AG231" s="79"/>
      <c r="AH231" s="79"/>
      <c r="AI231" s="79"/>
      <c r="AJ231" s="79"/>
      <c r="AK231" s="79"/>
    </row>
    <row r="232" spans="1:37" ht="13.8" x14ac:dyDescent="0.3">
      <c r="A232" s="78"/>
      <c r="B232" s="78"/>
      <c r="C232" s="78"/>
      <c r="D232" s="78"/>
      <c r="E232" s="78"/>
      <c r="F232" s="78"/>
      <c r="G232" s="78"/>
      <c r="H232" s="78"/>
      <c r="I232" s="78"/>
      <c r="J232" s="78"/>
      <c r="K232" s="79"/>
      <c r="L232" s="78"/>
      <c r="M232" s="78"/>
      <c r="N232" s="78"/>
      <c r="O232" s="78"/>
      <c r="P232" s="78"/>
      <c r="Q232" s="78"/>
      <c r="R232" s="78"/>
      <c r="S232" s="78"/>
      <c r="T232" s="79"/>
      <c r="U232" s="79"/>
      <c r="V232" s="79"/>
      <c r="W232" s="79"/>
      <c r="X232" s="79"/>
      <c r="Y232" s="79"/>
      <c r="Z232" s="79"/>
      <c r="AA232" s="79"/>
      <c r="AB232" s="79"/>
      <c r="AC232" s="79"/>
      <c r="AD232" s="79"/>
      <c r="AE232" s="79"/>
      <c r="AF232" s="79"/>
      <c r="AG232" s="79"/>
      <c r="AH232" s="79"/>
      <c r="AI232" s="79"/>
      <c r="AJ232" s="79"/>
      <c r="AK232" s="79"/>
    </row>
    <row r="233" spans="1:37" ht="13.8" x14ac:dyDescent="0.3">
      <c r="A233" s="78"/>
      <c r="B233" s="78"/>
      <c r="C233" s="78"/>
      <c r="D233" s="78"/>
      <c r="E233" s="78"/>
      <c r="F233" s="78"/>
      <c r="G233" s="78"/>
      <c r="H233" s="78"/>
      <c r="I233" s="78"/>
      <c r="J233" s="78"/>
      <c r="K233" s="79"/>
      <c r="L233" s="78"/>
      <c r="M233" s="78"/>
      <c r="N233" s="78"/>
      <c r="O233" s="78"/>
      <c r="P233" s="78"/>
      <c r="Q233" s="78"/>
      <c r="R233" s="78"/>
      <c r="S233" s="78"/>
      <c r="T233" s="79"/>
      <c r="U233" s="79"/>
      <c r="V233" s="79"/>
      <c r="W233" s="79"/>
      <c r="X233" s="79"/>
      <c r="Y233" s="79"/>
      <c r="Z233" s="79"/>
      <c r="AA233" s="79"/>
      <c r="AB233" s="79"/>
      <c r="AC233" s="79"/>
      <c r="AD233" s="79"/>
      <c r="AE233" s="79"/>
      <c r="AF233" s="79"/>
      <c r="AG233" s="79"/>
      <c r="AH233" s="79"/>
      <c r="AI233" s="79"/>
      <c r="AJ233" s="79"/>
      <c r="AK233" s="79"/>
    </row>
    <row r="234" spans="1:37" ht="13.8" x14ac:dyDescent="0.3">
      <c r="A234" s="78"/>
      <c r="B234" s="78"/>
      <c r="C234" s="78"/>
      <c r="D234" s="78"/>
      <c r="E234" s="78"/>
      <c r="F234" s="78"/>
      <c r="G234" s="78"/>
      <c r="H234" s="78"/>
      <c r="I234" s="78"/>
      <c r="J234" s="78"/>
      <c r="K234" s="79"/>
      <c r="L234" s="78"/>
      <c r="M234" s="78"/>
      <c r="N234" s="78"/>
      <c r="O234" s="78"/>
      <c r="P234" s="78"/>
      <c r="Q234" s="78"/>
      <c r="R234" s="78"/>
      <c r="S234" s="78"/>
      <c r="T234" s="79"/>
      <c r="U234" s="79"/>
      <c r="V234" s="79"/>
      <c r="W234" s="79"/>
      <c r="X234" s="79"/>
      <c r="Y234" s="79"/>
      <c r="Z234" s="79"/>
      <c r="AA234" s="79"/>
      <c r="AB234" s="79"/>
      <c r="AC234" s="79"/>
      <c r="AD234" s="79"/>
      <c r="AE234" s="79"/>
      <c r="AF234" s="79"/>
      <c r="AG234" s="79"/>
      <c r="AH234" s="79"/>
      <c r="AI234" s="79"/>
      <c r="AJ234" s="79"/>
      <c r="AK234" s="79"/>
    </row>
    <row r="235" spans="1:37" ht="13.8" x14ac:dyDescent="0.3">
      <c r="A235" s="78"/>
      <c r="B235" s="78"/>
      <c r="C235" s="78"/>
      <c r="D235" s="78"/>
      <c r="E235" s="78"/>
      <c r="F235" s="78"/>
      <c r="G235" s="78"/>
      <c r="H235" s="78"/>
      <c r="I235" s="78"/>
      <c r="J235" s="78"/>
      <c r="K235" s="79"/>
      <c r="L235" s="78"/>
      <c r="M235" s="78"/>
      <c r="N235" s="78"/>
      <c r="O235" s="78"/>
      <c r="P235" s="78"/>
      <c r="Q235" s="78"/>
      <c r="R235" s="78"/>
      <c r="S235" s="78"/>
      <c r="T235" s="79"/>
      <c r="U235" s="79"/>
      <c r="V235" s="79"/>
      <c r="W235" s="79"/>
      <c r="X235" s="79"/>
      <c r="Y235" s="79"/>
      <c r="Z235" s="79"/>
      <c r="AA235" s="79"/>
      <c r="AB235" s="79"/>
      <c r="AC235" s="79"/>
      <c r="AD235" s="79"/>
      <c r="AE235" s="79"/>
      <c r="AF235" s="79"/>
      <c r="AG235" s="79"/>
      <c r="AH235" s="79"/>
      <c r="AI235" s="79"/>
      <c r="AJ235" s="79"/>
      <c r="AK235" s="79"/>
    </row>
    <row r="236" spans="1:37" ht="13.8" x14ac:dyDescent="0.3">
      <c r="A236" s="78"/>
      <c r="B236" s="78"/>
      <c r="C236" s="78"/>
      <c r="D236" s="78"/>
      <c r="E236" s="78"/>
      <c r="F236" s="78"/>
      <c r="G236" s="78"/>
      <c r="H236" s="78"/>
      <c r="I236" s="78"/>
      <c r="J236" s="78"/>
      <c r="K236" s="79"/>
      <c r="L236" s="78"/>
      <c r="M236" s="78"/>
      <c r="N236" s="78"/>
      <c r="O236" s="78"/>
      <c r="P236" s="78"/>
      <c r="Q236" s="78"/>
      <c r="R236" s="78"/>
      <c r="S236" s="78"/>
      <c r="T236" s="79"/>
      <c r="U236" s="79"/>
      <c r="V236" s="79"/>
      <c r="W236" s="79"/>
      <c r="X236" s="79"/>
      <c r="Y236" s="79"/>
      <c r="Z236" s="79"/>
      <c r="AA236" s="79"/>
      <c r="AB236" s="79"/>
      <c r="AC236" s="79"/>
      <c r="AD236" s="79"/>
      <c r="AE236" s="79"/>
      <c r="AF236" s="79"/>
      <c r="AG236" s="79"/>
      <c r="AH236" s="79"/>
      <c r="AI236" s="79"/>
      <c r="AJ236" s="79"/>
      <c r="AK236" s="79"/>
    </row>
    <row r="237" spans="1:37" ht="13.8" x14ac:dyDescent="0.3">
      <c r="A237" s="78"/>
      <c r="B237" s="78"/>
      <c r="C237" s="78"/>
      <c r="D237" s="78"/>
      <c r="E237" s="78"/>
      <c r="F237" s="78"/>
      <c r="G237" s="78"/>
      <c r="H237" s="78"/>
      <c r="I237" s="78"/>
      <c r="J237" s="78"/>
      <c r="K237" s="79"/>
      <c r="L237" s="78"/>
      <c r="M237" s="78"/>
      <c r="N237" s="78"/>
      <c r="O237" s="78"/>
      <c r="P237" s="78"/>
      <c r="Q237" s="78"/>
      <c r="R237" s="78"/>
      <c r="S237" s="78"/>
      <c r="T237" s="79"/>
      <c r="U237" s="79"/>
      <c r="V237" s="79"/>
      <c r="W237" s="79"/>
      <c r="X237" s="79"/>
      <c r="Y237" s="79"/>
      <c r="Z237" s="79"/>
      <c r="AA237" s="79"/>
      <c r="AB237" s="79"/>
      <c r="AC237" s="79"/>
      <c r="AD237" s="79"/>
      <c r="AE237" s="79"/>
      <c r="AF237" s="79"/>
      <c r="AG237" s="79"/>
      <c r="AH237" s="79"/>
      <c r="AI237" s="79"/>
      <c r="AJ237" s="79"/>
      <c r="AK237" s="79"/>
    </row>
    <row r="238" spans="1:37" ht="13.8" x14ac:dyDescent="0.3">
      <c r="A238" s="78"/>
      <c r="B238" s="78"/>
      <c r="C238" s="78"/>
      <c r="D238" s="78"/>
      <c r="E238" s="78"/>
      <c r="F238" s="78"/>
      <c r="G238" s="78"/>
      <c r="H238" s="78"/>
      <c r="I238" s="78"/>
      <c r="J238" s="78"/>
      <c r="K238" s="79"/>
      <c r="L238" s="78"/>
      <c r="M238" s="78"/>
      <c r="N238" s="78"/>
      <c r="O238" s="78"/>
      <c r="P238" s="78"/>
      <c r="Q238" s="78"/>
      <c r="R238" s="78"/>
      <c r="S238" s="78"/>
      <c r="T238" s="79"/>
      <c r="U238" s="79"/>
      <c r="V238" s="79"/>
      <c r="W238" s="79"/>
      <c r="X238" s="79"/>
      <c r="Y238" s="79"/>
      <c r="Z238" s="79"/>
      <c r="AA238" s="79"/>
      <c r="AB238" s="79"/>
      <c r="AC238" s="79"/>
      <c r="AD238" s="79"/>
      <c r="AE238" s="79"/>
      <c r="AF238" s="79"/>
      <c r="AG238" s="79"/>
      <c r="AH238" s="79"/>
      <c r="AI238" s="79"/>
      <c r="AJ238" s="79"/>
      <c r="AK238" s="79"/>
    </row>
    <row r="239" spans="1:37" ht="13.8" x14ac:dyDescent="0.3">
      <c r="A239" s="78"/>
      <c r="B239" s="78"/>
      <c r="C239" s="78"/>
      <c r="D239" s="78"/>
      <c r="E239" s="78"/>
      <c r="F239" s="78"/>
      <c r="G239" s="78"/>
      <c r="H239" s="78"/>
      <c r="I239" s="78"/>
      <c r="J239" s="78"/>
      <c r="K239" s="79"/>
      <c r="L239" s="78"/>
      <c r="M239" s="78"/>
      <c r="N239" s="78"/>
      <c r="O239" s="78"/>
      <c r="P239" s="78"/>
      <c r="Q239" s="78"/>
      <c r="R239" s="78"/>
      <c r="S239" s="78"/>
      <c r="T239" s="79"/>
      <c r="U239" s="79"/>
      <c r="V239" s="79"/>
      <c r="W239" s="79"/>
      <c r="X239" s="79"/>
      <c r="Y239" s="79"/>
      <c r="Z239" s="79"/>
      <c r="AA239" s="79"/>
      <c r="AB239" s="79"/>
      <c r="AC239" s="79"/>
      <c r="AD239" s="79"/>
      <c r="AE239" s="79"/>
      <c r="AF239" s="79"/>
      <c r="AG239" s="79"/>
      <c r="AH239" s="79"/>
      <c r="AI239" s="79"/>
      <c r="AJ239" s="79"/>
      <c r="AK239" s="79"/>
    </row>
    <row r="240" spans="1:37" ht="13.8" x14ac:dyDescent="0.3">
      <c r="A240" s="78"/>
      <c r="B240" s="78"/>
      <c r="C240" s="78"/>
      <c r="D240" s="78"/>
      <c r="E240" s="78"/>
      <c r="F240" s="78"/>
      <c r="G240" s="78"/>
      <c r="H240" s="78"/>
      <c r="I240" s="78"/>
      <c r="J240" s="78"/>
      <c r="K240" s="79"/>
      <c r="L240" s="78"/>
      <c r="M240" s="78"/>
      <c r="N240" s="78"/>
      <c r="O240" s="78"/>
      <c r="P240" s="78"/>
      <c r="Q240" s="78"/>
      <c r="R240" s="78"/>
      <c r="S240" s="78"/>
      <c r="T240" s="79"/>
      <c r="U240" s="79"/>
      <c r="V240" s="79"/>
      <c r="W240" s="79"/>
      <c r="X240" s="79"/>
      <c r="Y240" s="79"/>
      <c r="Z240" s="79"/>
      <c r="AA240" s="79"/>
      <c r="AB240" s="79"/>
      <c r="AC240" s="79"/>
      <c r="AD240" s="79"/>
      <c r="AE240" s="79"/>
      <c r="AF240" s="79"/>
      <c r="AG240" s="79"/>
      <c r="AH240" s="79"/>
      <c r="AI240" s="79"/>
      <c r="AJ240" s="79"/>
      <c r="AK240" s="79"/>
    </row>
    <row r="241" spans="1:37" ht="13.8" x14ac:dyDescent="0.3">
      <c r="A241" s="78"/>
      <c r="B241" s="78"/>
      <c r="C241" s="78"/>
      <c r="D241" s="78"/>
      <c r="E241" s="78"/>
      <c r="F241" s="78"/>
      <c r="G241" s="78"/>
      <c r="H241" s="78"/>
      <c r="I241" s="78"/>
      <c r="J241" s="78"/>
      <c r="K241" s="79"/>
      <c r="L241" s="78"/>
      <c r="M241" s="78"/>
      <c r="N241" s="78"/>
      <c r="O241" s="78"/>
      <c r="P241" s="78"/>
      <c r="Q241" s="78"/>
      <c r="R241" s="78"/>
      <c r="S241" s="78"/>
      <c r="T241" s="79"/>
      <c r="U241" s="79"/>
      <c r="V241" s="79"/>
      <c r="W241" s="79"/>
      <c r="X241" s="79"/>
      <c r="Y241" s="79"/>
      <c r="Z241" s="79"/>
      <c r="AA241" s="79"/>
      <c r="AB241" s="79"/>
      <c r="AC241" s="79"/>
      <c r="AD241" s="79"/>
      <c r="AE241" s="79"/>
      <c r="AF241" s="79"/>
      <c r="AG241" s="79"/>
      <c r="AH241" s="79"/>
      <c r="AI241" s="79"/>
      <c r="AJ241" s="79"/>
      <c r="AK241" s="79"/>
    </row>
    <row r="242" spans="1:37" ht="13.8" x14ac:dyDescent="0.3">
      <c r="A242" s="78"/>
      <c r="B242" s="78"/>
      <c r="C242" s="78"/>
      <c r="D242" s="78"/>
      <c r="E242" s="78"/>
      <c r="F242" s="78"/>
      <c r="G242" s="78"/>
      <c r="H242" s="78"/>
      <c r="I242" s="78"/>
      <c r="J242" s="78"/>
      <c r="K242" s="79"/>
      <c r="L242" s="78"/>
      <c r="M242" s="78"/>
      <c r="N242" s="78"/>
      <c r="O242" s="78"/>
      <c r="P242" s="78"/>
      <c r="Q242" s="78"/>
      <c r="R242" s="78"/>
      <c r="S242" s="78"/>
      <c r="T242" s="79"/>
      <c r="U242" s="79"/>
      <c r="V242" s="79"/>
      <c r="W242" s="79"/>
      <c r="X242" s="79"/>
      <c r="Y242" s="79"/>
      <c r="Z242" s="79"/>
      <c r="AA242" s="79"/>
      <c r="AB242" s="79"/>
      <c r="AC242" s="79"/>
      <c r="AD242" s="79"/>
      <c r="AE242" s="79"/>
      <c r="AF242" s="79"/>
      <c r="AG242" s="79"/>
      <c r="AH242" s="79"/>
      <c r="AI242" s="79"/>
      <c r="AJ242" s="79"/>
      <c r="AK242" s="79"/>
    </row>
    <row r="243" spans="1:37" ht="13.8" x14ac:dyDescent="0.3">
      <c r="A243" s="78"/>
      <c r="B243" s="78"/>
      <c r="C243" s="78"/>
      <c r="D243" s="78"/>
      <c r="E243" s="78"/>
      <c r="F243" s="78"/>
      <c r="G243" s="78"/>
      <c r="H243" s="78"/>
      <c r="I243" s="78"/>
      <c r="J243" s="78"/>
      <c r="K243" s="79"/>
      <c r="L243" s="78"/>
      <c r="M243" s="78"/>
      <c r="N243" s="78"/>
      <c r="O243" s="78"/>
      <c r="P243" s="78"/>
      <c r="Q243" s="78"/>
      <c r="R243" s="78"/>
      <c r="S243" s="78"/>
      <c r="T243" s="79"/>
      <c r="U243" s="79"/>
      <c r="V243" s="79"/>
      <c r="W243" s="79"/>
      <c r="X243" s="79"/>
      <c r="Y243" s="79"/>
      <c r="Z243" s="79"/>
      <c r="AA243" s="79"/>
      <c r="AB243" s="79"/>
      <c r="AC243" s="79"/>
      <c r="AD243" s="79"/>
      <c r="AE243" s="79"/>
      <c r="AF243" s="79"/>
      <c r="AG243" s="79"/>
      <c r="AH243" s="79"/>
      <c r="AI243" s="79"/>
      <c r="AJ243" s="79"/>
      <c r="AK243" s="79"/>
    </row>
    <row r="244" spans="1:37" ht="13.8" x14ac:dyDescent="0.3">
      <c r="A244" s="78"/>
      <c r="B244" s="78"/>
      <c r="C244" s="78"/>
      <c r="D244" s="78"/>
      <c r="E244" s="78"/>
      <c r="F244" s="78"/>
      <c r="G244" s="78"/>
      <c r="H244" s="78"/>
      <c r="I244" s="78"/>
      <c r="J244" s="78"/>
      <c r="K244" s="79"/>
      <c r="L244" s="78"/>
      <c r="M244" s="78"/>
      <c r="N244" s="78"/>
      <c r="O244" s="78"/>
      <c r="P244" s="78"/>
      <c r="Q244" s="78"/>
      <c r="R244" s="78"/>
      <c r="S244" s="78"/>
      <c r="T244" s="79"/>
      <c r="U244" s="79"/>
      <c r="V244" s="79"/>
      <c r="W244" s="79"/>
      <c r="X244" s="79"/>
      <c r="Y244" s="79"/>
      <c r="Z244" s="79"/>
      <c r="AA244" s="79"/>
      <c r="AB244" s="79"/>
      <c r="AC244" s="79"/>
      <c r="AD244" s="79"/>
      <c r="AE244" s="79"/>
      <c r="AF244" s="79"/>
      <c r="AG244" s="79"/>
      <c r="AH244" s="79"/>
      <c r="AI244" s="79"/>
      <c r="AJ244" s="79"/>
      <c r="AK244" s="79"/>
    </row>
    <row r="245" spans="1:37" ht="13.8" x14ac:dyDescent="0.3">
      <c r="A245" s="78"/>
      <c r="B245" s="78"/>
      <c r="C245" s="78"/>
      <c r="D245" s="78"/>
      <c r="E245" s="78"/>
      <c r="F245" s="78"/>
      <c r="G245" s="78"/>
      <c r="H245" s="78"/>
      <c r="I245" s="78"/>
      <c r="J245" s="78"/>
      <c r="K245" s="79"/>
      <c r="L245" s="78"/>
      <c r="M245" s="78"/>
      <c r="N245" s="78"/>
      <c r="O245" s="78"/>
      <c r="P245" s="78"/>
      <c r="Q245" s="78"/>
      <c r="R245" s="78"/>
      <c r="S245" s="78"/>
      <c r="T245" s="79"/>
      <c r="U245" s="79"/>
      <c r="V245" s="79"/>
      <c r="W245" s="79"/>
      <c r="X245" s="79"/>
      <c r="Y245" s="79"/>
      <c r="Z245" s="79"/>
      <c r="AA245" s="79"/>
      <c r="AB245" s="79"/>
      <c r="AC245" s="79"/>
      <c r="AD245" s="79"/>
      <c r="AE245" s="79"/>
      <c r="AF245" s="79"/>
      <c r="AG245" s="79"/>
      <c r="AH245" s="79"/>
      <c r="AI245" s="79"/>
      <c r="AJ245" s="79"/>
      <c r="AK245" s="79"/>
    </row>
    <row r="246" spans="1:37" ht="13.8" x14ac:dyDescent="0.3">
      <c r="A246" s="78"/>
      <c r="B246" s="78"/>
      <c r="C246" s="78"/>
      <c r="D246" s="78"/>
      <c r="E246" s="78"/>
      <c r="F246" s="78"/>
      <c r="G246" s="78"/>
      <c r="H246" s="78"/>
      <c r="I246" s="78"/>
      <c r="J246" s="78"/>
      <c r="K246" s="79"/>
      <c r="L246" s="78"/>
      <c r="M246" s="78"/>
      <c r="N246" s="78"/>
      <c r="O246" s="78"/>
      <c r="P246" s="78"/>
      <c r="Q246" s="78"/>
      <c r="R246" s="78"/>
      <c r="S246" s="78"/>
      <c r="T246" s="79"/>
      <c r="U246" s="79"/>
      <c r="V246" s="79"/>
      <c r="W246" s="79"/>
      <c r="X246" s="79"/>
      <c r="Y246" s="79"/>
      <c r="Z246" s="79"/>
      <c r="AA246" s="79"/>
      <c r="AB246" s="79"/>
      <c r="AC246" s="79"/>
      <c r="AD246" s="79"/>
      <c r="AE246" s="79"/>
      <c r="AF246" s="79"/>
      <c r="AG246" s="79"/>
      <c r="AH246" s="79"/>
      <c r="AI246" s="79"/>
      <c r="AJ246" s="79"/>
      <c r="AK246" s="79"/>
    </row>
    <row r="247" spans="1:37" ht="13.8" x14ac:dyDescent="0.3">
      <c r="A247" s="78"/>
      <c r="B247" s="78"/>
      <c r="C247" s="78"/>
      <c r="D247" s="78"/>
      <c r="E247" s="78"/>
      <c r="F247" s="78"/>
      <c r="G247" s="78"/>
      <c r="H247" s="78"/>
      <c r="I247" s="78"/>
      <c r="J247" s="78"/>
      <c r="K247" s="79"/>
      <c r="L247" s="78"/>
      <c r="M247" s="78"/>
      <c r="N247" s="78"/>
      <c r="O247" s="78"/>
      <c r="P247" s="78"/>
      <c r="Q247" s="78"/>
      <c r="R247" s="78"/>
      <c r="S247" s="78"/>
      <c r="T247" s="79"/>
      <c r="U247" s="79"/>
      <c r="V247" s="79"/>
      <c r="W247" s="79"/>
      <c r="X247" s="79"/>
      <c r="Y247" s="79"/>
      <c r="Z247" s="79"/>
      <c r="AA247" s="79"/>
      <c r="AB247" s="79"/>
      <c r="AC247" s="79"/>
      <c r="AD247" s="79"/>
      <c r="AE247" s="79"/>
      <c r="AF247" s="79"/>
      <c r="AG247" s="79"/>
      <c r="AH247" s="79"/>
      <c r="AI247" s="79"/>
      <c r="AJ247" s="79"/>
      <c r="AK247" s="79"/>
    </row>
    <row r="248" spans="1:37" ht="13.8" x14ac:dyDescent="0.3">
      <c r="A248" s="78"/>
      <c r="B248" s="78"/>
      <c r="C248" s="78"/>
      <c r="D248" s="78"/>
      <c r="E248" s="78"/>
      <c r="F248" s="78"/>
      <c r="G248" s="78"/>
      <c r="H248" s="78"/>
      <c r="I248" s="78"/>
      <c r="J248" s="78"/>
      <c r="K248" s="79"/>
      <c r="L248" s="78"/>
      <c r="M248" s="78"/>
      <c r="N248" s="78"/>
      <c r="O248" s="78"/>
      <c r="P248" s="78"/>
      <c r="Q248" s="78"/>
      <c r="R248" s="78"/>
      <c r="S248" s="78"/>
      <c r="T248" s="79"/>
      <c r="U248" s="79"/>
      <c r="V248" s="79"/>
      <c r="W248" s="79"/>
      <c r="X248" s="79"/>
      <c r="Y248" s="79"/>
      <c r="Z248" s="79"/>
      <c r="AA248" s="79"/>
      <c r="AB248" s="79"/>
      <c r="AC248" s="79"/>
      <c r="AD248" s="79"/>
      <c r="AE248" s="79"/>
      <c r="AF248" s="79"/>
      <c r="AG248" s="79"/>
      <c r="AH248" s="79"/>
      <c r="AI248" s="79"/>
      <c r="AJ248" s="79"/>
      <c r="AK248" s="79"/>
    </row>
    <row r="249" spans="1:37" ht="13.8" x14ac:dyDescent="0.3">
      <c r="A249" s="78"/>
      <c r="B249" s="78"/>
      <c r="C249" s="78"/>
      <c r="D249" s="78"/>
      <c r="E249" s="78"/>
      <c r="F249" s="78"/>
      <c r="G249" s="78"/>
      <c r="H249" s="78"/>
      <c r="I249" s="78"/>
      <c r="J249" s="78"/>
      <c r="K249" s="79"/>
      <c r="L249" s="78"/>
      <c r="M249" s="78"/>
      <c r="N249" s="78"/>
      <c r="O249" s="78"/>
      <c r="P249" s="78"/>
      <c r="Q249" s="78"/>
      <c r="R249" s="78"/>
      <c r="S249" s="78"/>
      <c r="T249" s="79"/>
      <c r="U249" s="79"/>
      <c r="V249" s="79"/>
      <c r="W249" s="79"/>
      <c r="X249" s="79"/>
      <c r="Y249" s="79"/>
      <c r="Z249" s="79"/>
      <c r="AA249" s="79"/>
      <c r="AB249" s="79"/>
      <c r="AC249" s="79"/>
      <c r="AD249" s="79"/>
      <c r="AE249" s="79"/>
      <c r="AF249" s="79"/>
      <c r="AG249" s="79"/>
      <c r="AH249" s="79"/>
      <c r="AI249" s="79"/>
      <c r="AJ249" s="79"/>
      <c r="AK249" s="79"/>
    </row>
    <row r="250" spans="1:37" ht="13.8" x14ac:dyDescent="0.3">
      <c r="A250" s="78"/>
      <c r="B250" s="78"/>
      <c r="C250" s="78"/>
      <c r="D250" s="78"/>
      <c r="E250" s="78"/>
      <c r="F250" s="78"/>
      <c r="G250" s="78"/>
      <c r="H250" s="78"/>
      <c r="I250" s="78"/>
      <c r="J250" s="78"/>
      <c r="K250" s="79"/>
      <c r="L250" s="78"/>
      <c r="M250" s="78"/>
      <c r="N250" s="78"/>
      <c r="O250" s="78"/>
      <c r="P250" s="78"/>
      <c r="Q250" s="78"/>
      <c r="R250" s="78"/>
      <c r="S250" s="78"/>
      <c r="T250" s="79"/>
      <c r="U250" s="79"/>
      <c r="V250" s="79"/>
      <c r="W250" s="79"/>
      <c r="X250" s="79"/>
      <c r="Y250" s="79"/>
      <c r="Z250" s="79"/>
      <c r="AA250" s="79"/>
      <c r="AB250" s="79"/>
      <c r="AC250" s="79"/>
      <c r="AD250" s="79"/>
      <c r="AE250" s="79"/>
      <c r="AF250" s="79"/>
      <c r="AG250" s="79"/>
      <c r="AH250" s="79"/>
      <c r="AI250" s="79"/>
      <c r="AJ250" s="79"/>
      <c r="AK250" s="79"/>
    </row>
    <row r="251" spans="1:37" ht="13.8" x14ac:dyDescent="0.3">
      <c r="A251" s="78"/>
      <c r="B251" s="78"/>
      <c r="C251" s="78"/>
      <c r="D251" s="78"/>
      <c r="E251" s="78"/>
      <c r="F251" s="78"/>
      <c r="G251" s="78"/>
      <c r="H251" s="78"/>
      <c r="I251" s="78"/>
      <c r="J251" s="78"/>
      <c r="K251" s="79"/>
      <c r="L251" s="78"/>
      <c r="M251" s="78"/>
      <c r="N251" s="78"/>
      <c r="O251" s="78"/>
      <c r="P251" s="78"/>
      <c r="Q251" s="78"/>
      <c r="R251" s="78"/>
      <c r="S251" s="78"/>
      <c r="T251" s="79"/>
      <c r="U251" s="79"/>
      <c r="V251" s="79"/>
      <c r="W251" s="79"/>
      <c r="X251" s="79"/>
      <c r="Y251" s="79"/>
      <c r="Z251" s="79"/>
      <c r="AA251" s="79"/>
      <c r="AB251" s="79"/>
      <c r="AC251" s="79"/>
      <c r="AD251" s="79"/>
      <c r="AE251" s="79"/>
      <c r="AF251" s="79"/>
      <c r="AG251" s="79"/>
      <c r="AH251" s="79"/>
      <c r="AI251" s="79"/>
      <c r="AJ251" s="79"/>
      <c r="AK251" s="79"/>
    </row>
    <row r="252" spans="1:37" ht="13.8" x14ac:dyDescent="0.3">
      <c r="A252" s="78"/>
      <c r="B252" s="78"/>
      <c r="C252" s="78"/>
      <c r="D252" s="78"/>
      <c r="E252" s="78"/>
      <c r="F252" s="78"/>
      <c r="G252" s="78"/>
      <c r="H252" s="78"/>
      <c r="I252" s="78"/>
      <c r="J252" s="78"/>
      <c r="K252" s="79"/>
      <c r="L252" s="78"/>
      <c r="M252" s="78"/>
      <c r="N252" s="78"/>
      <c r="O252" s="78"/>
      <c r="P252" s="78"/>
      <c r="Q252" s="78"/>
      <c r="R252" s="78"/>
      <c r="S252" s="78"/>
      <c r="T252" s="79"/>
      <c r="U252" s="79"/>
      <c r="V252" s="79"/>
      <c r="W252" s="79"/>
      <c r="X252" s="79"/>
      <c r="Y252" s="79"/>
      <c r="Z252" s="79"/>
      <c r="AA252" s="79"/>
      <c r="AB252" s="79"/>
      <c r="AC252" s="79"/>
      <c r="AD252" s="79"/>
      <c r="AE252" s="79"/>
      <c r="AF252" s="79"/>
      <c r="AG252" s="79"/>
      <c r="AH252" s="79"/>
      <c r="AI252" s="79"/>
      <c r="AJ252" s="79"/>
      <c r="AK252" s="79"/>
    </row>
    <row r="253" spans="1:37" ht="13.8" x14ac:dyDescent="0.3">
      <c r="A253" s="78"/>
      <c r="B253" s="78"/>
      <c r="C253" s="78"/>
      <c r="D253" s="78"/>
      <c r="E253" s="78"/>
      <c r="F253" s="78"/>
      <c r="G253" s="78"/>
      <c r="H253" s="78"/>
      <c r="I253" s="78"/>
      <c r="J253" s="78"/>
      <c r="K253" s="79"/>
      <c r="L253" s="78"/>
      <c r="M253" s="78"/>
      <c r="N253" s="78"/>
      <c r="O253" s="78"/>
      <c r="P253" s="78"/>
      <c r="Q253" s="78"/>
      <c r="R253" s="78"/>
      <c r="S253" s="78"/>
      <c r="T253" s="79"/>
      <c r="U253" s="79"/>
      <c r="V253" s="79"/>
      <c r="W253" s="79"/>
      <c r="X253" s="79"/>
      <c r="Y253" s="79"/>
      <c r="Z253" s="79"/>
      <c r="AA253" s="79"/>
      <c r="AB253" s="79"/>
      <c r="AC253" s="79"/>
      <c r="AD253" s="79"/>
      <c r="AE253" s="79"/>
      <c r="AF253" s="79"/>
      <c r="AG253" s="79"/>
      <c r="AH253" s="79"/>
      <c r="AI253" s="79"/>
      <c r="AJ253" s="79"/>
      <c r="AK253" s="79"/>
    </row>
    <row r="254" spans="1:37" ht="13.8" x14ac:dyDescent="0.3">
      <c r="A254" s="78"/>
      <c r="B254" s="78"/>
      <c r="C254" s="78"/>
      <c r="D254" s="78"/>
      <c r="E254" s="78"/>
      <c r="F254" s="78"/>
      <c r="G254" s="78"/>
      <c r="H254" s="78"/>
      <c r="I254" s="78"/>
      <c r="J254" s="78"/>
      <c r="K254" s="79"/>
      <c r="L254" s="78"/>
      <c r="M254" s="78"/>
      <c r="N254" s="78"/>
      <c r="O254" s="78"/>
      <c r="P254" s="78"/>
      <c r="Q254" s="78"/>
      <c r="R254" s="78"/>
      <c r="S254" s="78"/>
      <c r="T254" s="79"/>
      <c r="U254" s="79"/>
      <c r="V254" s="79"/>
      <c r="W254" s="79"/>
      <c r="X254" s="79"/>
      <c r="Y254" s="79"/>
      <c r="Z254" s="79"/>
      <c r="AA254" s="79"/>
      <c r="AB254" s="79"/>
      <c r="AC254" s="79"/>
      <c r="AD254" s="79"/>
      <c r="AE254" s="79"/>
      <c r="AF254" s="79"/>
      <c r="AG254" s="79"/>
      <c r="AH254" s="79"/>
      <c r="AI254" s="79"/>
      <c r="AJ254" s="79"/>
      <c r="AK254" s="79"/>
    </row>
    <row r="255" spans="1:37" ht="13.8" x14ac:dyDescent="0.3">
      <c r="A255" s="78"/>
      <c r="B255" s="78"/>
      <c r="C255" s="78"/>
      <c r="D255" s="78"/>
      <c r="E255" s="78"/>
      <c r="F255" s="78"/>
      <c r="G255" s="78"/>
      <c r="H255" s="78"/>
      <c r="I255" s="78"/>
      <c r="J255" s="78"/>
      <c r="K255" s="79"/>
      <c r="L255" s="78"/>
      <c r="M255" s="78"/>
      <c r="N255" s="78"/>
      <c r="O255" s="78"/>
      <c r="P255" s="78"/>
      <c r="Q255" s="78"/>
      <c r="R255" s="78"/>
      <c r="S255" s="78"/>
      <c r="T255" s="79"/>
      <c r="U255" s="79"/>
      <c r="V255" s="79"/>
      <c r="W255" s="79"/>
      <c r="X255" s="79"/>
      <c r="Y255" s="79"/>
      <c r="Z255" s="79"/>
      <c r="AA255" s="79"/>
      <c r="AB255" s="79"/>
      <c r="AC255" s="79"/>
      <c r="AD255" s="79"/>
      <c r="AE255" s="79"/>
      <c r="AF255" s="79"/>
      <c r="AG255" s="79"/>
      <c r="AH255" s="79"/>
      <c r="AI255" s="79"/>
      <c r="AJ255" s="79"/>
      <c r="AK255" s="79"/>
    </row>
    <row r="256" spans="1:37" ht="13.8" x14ac:dyDescent="0.3">
      <c r="A256" s="78"/>
      <c r="B256" s="78"/>
      <c r="C256" s="78"/>
      <c r="D256" s="78"/>
      <c r="E256" s="78"/>
      <c r="F256" s="78"/>
      <c r="G256" s="78"/>
      <c r="H256" s="78"/>
      <c r="I256" s="78"/>
      <c r="J256" s="78"/>
      <c r="K256" s="79"/>
      <c r="L256" s="78"/>
      <c r="M256" s="78"/>
      <c r="N256" s="78"/>
      <c r="O256" s="78"/>
      <c r="P256" s="78"/>
      <c r="Q256" s="78"/>
      <c r="R256" s="78"/>
      <c r="S256" s="78"/>
      <c r="T256" s="79"/>
      <c r="U256" s="79"/>
      <c r="V256" s="79"/>
      <c r="W256" s="79"/>
      <c r="X256" s="79"/>
      <c r="Y256" s="79"/>
      <c r="Z256" s="79"/>
      <c r="AA256" s="79"/>
      <c r="AB256" s="79"/>
      <c r="AC256" s="79"/>
      <c r="AD256" s="79"/>
      <c r="AE256" s="79"/>
      <c r="AF256" s="79"/>
      <c r="AG256" s="79"/>
      <c r="AH256" s="79"/>
      <c r="AI256" s="79"/>
      <c r="AJ256" s="79"/>
      <c r="AK256" s="79"/>
    </row>
    <row r="257" spans="1:37" ht="13.8" x14ac:dyDescent="0.3">
      <c r="A257" s="78"/>
      <c r="B257" s="78"/>
      <c r="C257" s="78"/>
      <c r="D257" s="78"/>
      <c r="E257" s="78"/>
      <c r="F257" s="78"/>
      <c r="G257" s="78"/>
      <c r="H257" s="78"/>
      <c r="I257" s="78"/>
      <c r="J257" s="78"/>
      <c r="K257" s="79"/>
      <c r="L257" s="78"/>
      <c r="M257" s="78"/>
      <c r="N257" s="78"/>
      <c r="O257" s="78"/>
      <c r="P257" s="78"/>
      <c r="Q257" s="78"/>
      <c r="R257" s="78"/>
      <c r="S257" s="78"/>
      <c r="T257" s="79"/>
      <c r="U257" s="79"/>
      <c r="V257" s="79"/>
      <c r="W257" s="79"/>
      <c r="X257" s="79"/>
      <c r="Y257" s="79"/>
      <c r="Z257" s="79"/>
      <c r="AA257" s="79"/>
      <c r="AB257" s="79"/>
      <c r="AC257" s="79"/>
      <c r="AD257" s="79"/>
      <c r="AE257" s="79"/>
      <c r="AF257" s="79"/>
      <c r="AG257" s="79"/>
      <c r="AH257" s="79"/>
      <c r="AI257" s="79"/>
      <c r="AJ257" s="79"/>
      <c r="AK257" s="79"/>
    </row>
    <row r="258" spans="1:37" ht="13.8" x14ac:dyDescent="0.3">
      <c r="A258" s="78"/>
      <c r="B258" s="78"/>
      <c r="C258" s="78"/>
      <c r="D258" s="78"/>
      <c r="E258" s="78"/>
      <c r="F258" s="78"/>
      <c r="G258" s="78"/>
      <c r="H258" s="78"/>
      <c r="I258" s="78"/>
      <c r="J258" s="78"/>
      <c r="K258" s="79"/>
      <c r="L258" s="78"/>
      <c r="M258" s="78"/>
      <c r="N258" s="78"/>
      <c r="O258" s="78"/>
      <c r="P258" s="78"/>
      <c r="Q258" s="78"/>
      <c r="R258" s="78"/>
      <c r="S258" s="78"/>
      <c r="T258" s="79"/>
      <c r="U258" s="79"/>
      <c r="V258" s="79"/>
      <c r="W258" s="79"/>
      <c r="X258" s="79"/>
      <c r="Y258" s="79"/>
      <c r="Z258" s="79"/>
      <c r="AA258" s="79"/>
      <c r="AB258" s="79"/>
      <c r="AC258" s="79"/>
      <c r="AD258" s="79"/>
      <c r="AE258" s="79"/>
      <c r="AF258" s="79"/>
      <c r="AG258" s="79"/>
      <c r="AH258" s="79"/>
      <c r="AI258" s="79"/>
      <c r="AJ258" s="79"/>
      <c r="AK258" s="79"/>
    </row>
    <row r="259" spans="1:37" ht="13.8" x14ac:dyDescent="0.3">
      <c r="A259" s="78"/>
      <c r="B259" s="78"/>
      <c r="C259" s="78"/>
      <c r="D259" s="78"/>
      <c r="E259" s="78"/>
      <c r="F259" s="78"/>
      <c r="G259" s="78"/>
      <c r="H259" s="78"/>
      <c r="I259" s="78"/>
      <c r="J259" s="78"/>
      <c r="K259" s="79"/>
      <c r="L259" s="78"/>
      <c r="M259" s="78"/>
      <c r="N259" s="78"/>
      <c r="O259" s="78"/>
      <c r="P259" s="78"/>
      <c r="Q259" s="78"/>
      <c r="R259" s="78"/>
      <c r="S259" s="78"/>
      <c r="T259" s="79"/>
      <c r="U259" s="79"/>
      <c r="V259" s="79"/>
      <c r="W259" s="79"/>
      <c r="X259" s="79"/>
      <c r="Y259" s="79"/>
      <c r="Z259" s="79"/>
      <c r="AA259" s="79"/>
      <c r="AB259" s="79"/>
      <c r="AC259" s="79"/>
      <c r="AD259" s="79"/>
      <c r="AE259" s="79"/>
      <c r="AF259" s="79"/>
      <c r="AG259" s="79"/>
      <c r="AH259" s="79"/>
      <c r="AI259" s="79"/>
      <c r="AJ259" s="79"/>
      <c r="AK259" s="79"/>
    </row>
    <row r="260" spans="1:37" ht="13.8" x14ac:dyDescent="0.3">
      <c r="A260" s="78"/>
      <c r="B260" s="78"/>
      <c r="C260" s="78"/>
      <c r="D260" s="78"/>
      <c r="E260" s="78"/>
      <c r="F260" s="78"/>
      <c r="G260" s="78"/>
      <c r="H260" s="78"/>
      <c r="I260" s="78"/>
      <c r="J260" s="78"/>
      <c r="K260" s="79"/>
      <c r="L260" s="78"/>
      <c r="M260" s="78"/>
      <c r="N260" s="78"/>
      <c r="O260" s="78"/>
      <c r="P260" s="78"/>
      <c r="Q260" s="78"/>
      <c r="R260" s="78"/>
      <c r="S260" s="78"/>
      <c r="T260" s="79"/>
      <c r="U260" s="79"/>
      <c r="V260" s="79"/>
      <c r="W260" s="79"/>
      <c r="X260" s="79"/>
      <c r="Y260" s="79"/>
      <c r="Z260" s="79"/>
      <c r="AA260" s="79"/>
      <c r="AB260" s="79"/>
      <c r="AC260" s="79"/>
      <c r="AD260" s="79"/>
      <c r="AE260" s="79"/>
      <c r="AF260" s="79"/>
      <c r="AG260" s="79"/>
      <c r="AH260" s="79"/>
      <c r="AI260" s="79"/>
      <c r="AJ260" s="79"/>
      <c r="AK260" s="79"/>
    </row>
    <row r="261" spans="1:37" ht="13.8" x14ac:dyDescent="0.3">
      <c r="A261" s="78"/>
      <c r="B261" s="78"/>
      <c r="C261" s="78"/>
      <c r="D261" s="78"/>
      <c r="E261" s="78"/>
      <c r="F261" s="78"/>
      <c r="G261" s="78"/>
      <c r="H261" s="78"/>
      <c r="I261" s="78"/>
      <c r="J261" s="78"/>
      <c r="K261" s="79"/>
      <c r="L261" s="78"/>
      <c r="M261" s="78"/>
      <c r="N261" s="78"/>
      <c r="O261" s="78"/>
      <c r="P261" s="78"/>
      <c r="Q261" s="78"/>
      <c r="R261" s="78"/>
      <c r="S261" s="78"/>
      <c r="T261" s="79"/>
      <c r="U261" s="79"/>
      <c r="V261" s="79"/>
      <c r="W261" s="79"/>
      <c r="X261" s="79"/>
      <c r="Y261" s="79"/>
      <c r="Z261" s="79"/>
      <c r="AA261" s="79"/>
      <c r="AB261" s="79"/>
      <c r="AC261" s="79"/>
      <c r="AD261" s="79"/>
      <c r="AE261" s="79"/>
      <c r="AF261" s="79"/>
      <c r="AG261" s="79"/>
      <c r="AH261" s="79"/>
      <c r="AI261" s="79"/>
      <c r="AJ261" s="79"/>
      <c r="AK261" s="79"/>
    </row>
    <row r="262" spans="1:37" ht="13.8" x14ac:dyDescent="0.3">
      <c r="A262" s="78"/>
      <c r="B262" s="78"/>
      <c r="C262" s="78"/>
      <c r="D262" s="78"/>
      <c r="E262" s="78"/>
      <c r="F262" s="78"/>
      <c r="G262" s="78"/>
      <c r="H262" s="78"/>
      <c r="I262" s="78"/>
      <c r="J262" s="78"/>
      <c r="K262" s="79"/>
      <c r="L262" s="78"/>
      <c r="M262" s="78"/>
      <c r="N262" s="78"/>
      <c r="O262" s="78"/>
      <c r="P262" s="78"/>
      <c r="Q262" s="78"/>
      <c r="R262" s="78"/>
      <c r="S262" s="78"/>
      <c r="T262" s="79"/>
      <c r="U262" s="79"/>
      <c r="V262" s="79"/>
      <c r="W262" s="79"/>
      <c r="X262" s="79"/>
      <c r="Y262" s="79"/>
      <c r="Z262" s="79"/>
      <c r="AA262" s="79"/>
      <c r="AB262" s="79"/>
      <c r="AC262" s="79"/>
      <c r="AD262" s="79"/>
      <c r="AE262" s="79"/>
      <c r="AF262" s="79"/>
      <c r="AG262" s="79"/>
      <c r="AH262" s="79"/>
      <c r="AI262" s="79"/>
      <c r="AJ262" s="79"/>
      <c r="AK262" s="79"/>
    </row>
    <row r="263" spans="1:37" ht="13.8" x14ac:dyDescent="0.3">
      <c r="A263" s="78"/>
      <c r="B263" s="78"/>
      <c r="C263" s="78"/>
      <c r="D263" s="78"/>
      <c r="E263" s="78"/>
      <c r="F263" s="78"/>
      <c r="G263" s="78"/>
      <c r="H263" s="78"/>
      <c r="I263" s="78"/>
      <c r="J263" s="78"/>
      <c r="K263" s="79"/>
      <c r="L263" s="78"/>
      <c r="M263" s="78"/>
      <c r="N263" s="78"/>
      <c r="O263" s="78"/>
      <c r="P263" s="78"/>
      <c r="Q263" s="78"/>
      <c r="R263" s="78"/>
      <c r="S263" s="78"/>
      <c r="T263" s="79"/>
      <c r="U263" s="79"/>
      <c r="V263" s="79"/>
      <c r="W263" s="79"/>
      <c r="X263" s="79"/>
      <c r="Y263" s="79"/>
      <c r="Z263" s="79"/>
      <c r="AA263" s="79"/>
      <c r="AB263" s="79"/>
      <c r="AC263" s="79"/>
      <c r="AD263" s="79"/>
      <c r="AE263" s="79"/>
      <c r="AF263" s="79"/>
      <c r="AG263" s="79"/>
      <c r="AH263" s="79"/>
      <c r="AI263" s="79"/>
      <c r="AJ263" s="79"/>
      <c r="AK263" s="79"/>
    </row>
    <row r="264" spans="1:37" ht="13.8" x14ac:dyDescent="0.3">
      <c r="A264" s="78"/>
      <c r="B264" s="78"/>
      <c r="C264" s="78"/>
      <c r="D264" s="78"/>
      <c r="E264" s="78"/>
      <c r="F264" s="78"/>
      <c r="G264" s="78"/>
      <c r="H264" s="78"/>
      <c r="I264" s="78"/>
      <c r="J264" s="78"/>
      <c r="K264" s="79"/>
      <c r="L264" s="78"/>
      <c r="M264" s="78"/>
      <c r="N264" s="78"/>
      <c r="O264" s="78"/>
      <c r="P264" s="78"/>
      <c r="Q264" s="78"/>
      <c r="R264" s="78"/>
      <c r="S264" s="78"/>
      <c r="T264" s="79"/>
      <c r="U264" s="79"/>
      <c r="V264" s="79"/>
      <c r="W264" s="79"/>
      <c r="X264" s="79"/>
      <c r="Y264" s="79"/>
      <c r="Z264" s="79"/>
      <c r="AA264" s="79"/>
      <c r="AB264" s="79"/>
      <c r="AC264" s="79"/>
      <c r="AD264" s="79"/>
      <c r="AE264" s="79"/>
      <c r="AF264" s="79"/>
      <c r="AG264" s="79"/>
      <c r="AH264" s="79"/>
      <c r="AI264" s="79"/>
      <c r="AJ264" s="79"/>
      <c r="AK264" s="79"/>
    </row>
    <row r="265" spans="1:37" ht="13.8" x14ac:dyDescent="0.3">
      <c r="A265" s="78"/>
      <c r="B265" s="78"/>
      <c r="C265" s="78"/>
      <c r="D265" s="78"/>
      <c r="E265" s="78"/>
      <c r="F265" s="78"/>
      <c r="G265" s="78"/>
      <c r="H265" s="78"/>
      <c r="I265" s="78"/>
      <c r="J265" s="78"/>
      <c r="K265" s="79"/>
      <c r="L265" s="78"/>
      <c r="M265" s="78"/>
      <c r="N265" s="78"/>
      <c r="O265" s="78"/>
      <c r="P265" s="78"/>
      <c r="Q265" s="78"/>
      <c r="R265" s="78"/>
      <c r="S265" s="78"/>
      <c r="T265" s="79"/>
      <c r="U265" s="79"/>
      <c r="V265" s="79"/>
      <c r="W265" s="79"/>
      <c r="X265" s="79"/>
      <c r="Y265" s="79"/>
      <c r="Z265" s="79"/>
      <c r="AA265" s="79"/>
      <c r="AB265" s="79"/>
      <c r="AC265" s="79"/>
      <c r="AD265" s="79"/>
      <c r="AE265" s="79"/>
      <c r="AF265" s="79"/>
      <c r="AG265" s="79"/>
      <c r="AH265" s="79"/>
      <c r="AI265" s="79"/>
      <c r="AJ265" s="79"/>
      <c r="AK265" s="79"/>
    </row>
    <row r="266" spans="1:37" ht="13.8" x14ac:dyDescent="0.3">
      <c r="A266" s="78"/>
      <c r="B266" s="78"/>
      <c r="C266" s="78"/>
      <c r="D266" s="78"/>
      <c r="E266" s="78"/>
      <c r="F266" s="78"/>
      <c r="G266" s="78"/>
      <c r="H266" s="78"/>
      <c r="I266" s="78"/>
      <c r="J266" s="78"/>
      <c r="K266" s="79"/>
      <c r="L266" s="78"/>
      <c r="M266" s="78"/>
      <c r="N266" s="78"/>
      <c r="O266" s="78"/>
      <c r="P266" s="78"/>
      <c r="Q266" s="78"/>
      <c r="R266" s="78"/>
      <c r="S266" s="78"/>
      <c r="T266" s="79"/>
      <c r="U266" s="79"/>
      <c r="V266" s="79"/>
      <c r="W266" s="79"/>
      <c r="X266" s="79"/>
      <c r="Y266" s="79"/>
      <c r="Z266" s="79"/>
      <c r="AA266" s="79"/>
      <c r="AB266" s="79"/>
      <c r="AC266" s="79"/>
      <c r="AD266" s="79"/>
      <c r="AE266" s="79"/>
      <c r="AF266" s="79"/>
      <c r="AG266" s="79"/>
      <c r="AH266" s="79"/>
      <c r="AI266" s="79"/>
      <c r="AJ266" s="79"/>
      <c r="AK266" s="79"/>
    </row>
    <row r="267" spans="1:37" ht="13.8" x14ac:dyDescent="0.3">
      <c r="A267" s="78"/>
      <c r="B267" s="78"/>
      <c r="C267" s="78"/>
      <c r="D267" s="78"/>
      <c r="E267" s="78"/>
      <c r="F267" s="78"/>
      <c r="G267" s="78"/>
      <c r="H267" s="78"/>
      <c r="I267" s="78"/>
      <c r="J267" s="78"/>
      <c r="K267" s="79"/>
      <c r="L267" s="78"/>
      <c r="M267" s="78"/>
      <c r="N267" s="78"/>
      <c r="O267" s="78"/>
      <c r="P267" s="78"/>
      <c r="Q267" s="78"/>
      <c r="R267" s="78"/>
      <c r="S267" s="78"/>
      <c r="T267" s="79"/>
      <c r="U267" s="79"/>
      <c r="V267" s="79"/>
      <c r="W267" s="79"/>
      <c r="X267" s="79"/>
      <c r="Y267" s="79"/>
      <c r="Z267" s="79"/>
      <c r="AA267" s="79"/>
      <c r="AB267" s="79"/>
      <c r="AC267" s="79"/>
      <c r="AD267" s="79"/>
      <c r="AE267" s="79"/>
      <c r="AF267" s="79"/>
      <c r="AG267" s="79"/>
      <c r="AH267" s="79"/>
      <c r="AI267" s="79"/>
      <c r="AJ267" s="79"/>
      <c r="AK267" s="79"/>
    </row>
    <row r="268" spans="1:37" ht="13.8" x14ac:dyDescent="0.3">
      <c r="A268" s="78"/>
      <c r="B268" s="78"/>
      <c r="C268" s="78"/>
      <c r="D268" s="78"/>
      <c r="E268" s="78"/>
      <c r="F268" s="78"/>
      <c r="G268" s="78"/>
      <c r="H268" s="78"/>
      <c r="I268" s="78"/>
      <c r="J268" s="78"/>
      <c r="K268" s="79"/>
      <c r="L268" s="78"/>
      <c r="M268" s="78"/>
      <c r="N268" s="78"/>
      <c r="O268" s="78"/>
      <c r="P268" s="78"/>
      <c r="Q268" s="78"/>
      <c r="R268" s="78"/>
      <c r="S268" s="78"/>
      <c r="T268" s="79"/>
      <c r="U268" s="79"/>
      <c r="V268" s="79"/>
      <c r="W268" s="79"/>
      <c r="X268" s="79"/>
      <c r="Y268" s="79"/>
      <c r="Z268" s="79"/>
      <c r="AA268" s="79"/>
      <c r="AB268" s="79"/>
      <c r="AC268" s="79"/>
      <c r="AD268" s="79"/>
      <c r="AE268" s="79"/>
      <c r="AF268" s="79"/>
      <c r="AG268" s="79"/>
      <c r="AH268" s="79"/>
      <c r="AI268" s="79"/>
      <c r="AJ268" s="79"/>
      <c r="AK268" s="79"/>
    </row>
    <row r="269" spans="1:37" ht="13.8" x14ac:dyDescent="0.3">
      <c r="A269" s="78"/>
      <c r="B269" s="78"/>
      <c r="C269" s="78"/>
      <c r="D269" s="78"/>
      <c r="E269" s="78"/>
      <c r="F269" s="78"/>
      <c r="G269" s="78"/>
      <c r="H269" s="78"/>
      <c r="I269" s="78"/>
      <c r="J269" s="78"/>
      <c r="K269" s="79"/>
      <c r="L269" s="78"/>
      <c r="M269" s="78"/>
      <c r="N269" s="78"/>
      <c r="O269" s="78"/>
      <c r="P269" s="78"/>
      <c r="Q269" s="78"/>
      <c r="R269" s="78"/>
      <c r="S269" s="78"/>
      <c r="T269" s="79"/>
      <c r="U269" s="79"/>
      <c r="V269" s="79"/>
      <c r="W269" s="79"/>
      <c r="X269" s="79"/>
      <c r="Y269" s="79"/>
      <c r="Z269" s="79"/>
      <c r="AA269" s="79"/>
      <c r="AB269" s="79"/>
      <c r="AC269" s="79"/>
      <c r="AD269" s="79"/>
      <c r="AE269" s="79"/>
      <c r="AF269" s="79"/>
      <c r="AG269" s="79"/>
      <c r="AH269" s="79"/>
      <c r="AI269" s="79"/>
      <c r="AJ269" s="79"/>
      <c r="AK269" s="79"/>
    </row>
    <row r="270" spans="1:37" ht="13.8" x14ac:dyDescent="0.3">
      <c r="A270" s="78"/>
      <c r="B270" s="78"/>
      <c r="C270" s="78"/>
      <c r="D270" s="78"/>
      <c r="E270" s="78"/>
      <c r="F270" s="78"/>
      <c r="G270" s="78"/>
      <c r="H270" s="78"/>
      <c r="I270" s="78"/>
      <c r="J270" s="78"/>
      <c r="K270" s="79"/>
      <c r="L270" s="78"/>
      <c r="M270" s="78"/>
      <c r="N270" s="78"/>
      <c r="O270" s="78"/>
      <c r="P270" s="78"/>
      <c r="Q270" s="78"/>
      <c r="R270" s="78"/>
      <c r="S270" s="78"/>
      <c r="T270" s="79"/>
      <c r="U270" s="79"/>
      <c r="V270" s="79"/>
      <c r="W270" s="79"/>
      <c r="X270" s="79"/>
      <c r="Y270" s="79"/>
      <c r="Z270" s="79"/>
      <c r="AA270" s="79"/>
      <c r="AB270" s="79"/>
      <c r="AC270" s="79"/>
      <c r="AD270" s="79"/>
      <c r="AE270" s="79"/>
      <c r="AF270" s="79"/>
      <c r="AG270" s="79"/>
      <c r="AH270" s="79"/>
      <c r="AI270" s="79"/>
      <c r="AJ270" s="79"/>
      <c r="AK270" s="79"/>
    </row>
    <row r="271" spans="1:37" ht="13.8" x14ac:dyDescent="0.3">
      <c r="A271" s="78"/>
      <c r="B271" s="78"/>
      <c r="C271" s="78"/>
      <c r="D271" s="78"/>
      <c r="E271" s="78"/>
      <c r="F271" s="78"/>
      <c r="G271" s="78"/>
      <c r="H271" s="78"/>
      <c r="I271" s="78"/>
      <c r="J271" s="78"/>
      <c r="K271" s="79"/>
      <c r="L271" s="78"/>
      <c r="M271" s="78"/>
      <c r="N271" s="78"/>
      <c r="O271" s="78"/>
      <c r="P271" s="78"/>
      <c r="Q271" s="78"/>
      <c r="R271" s="78"/>
      <c r="S271" s="78"/>
      <c r="T271" s="79"/>
      <c r="U271" s="79"/>
      <c r="V271" s="79"/>
      <c r="W271" s="79"/>
      <c r="X271" s="79"/>
      <c r="Y271" s="79"/>
      <c r="Z271" s="79"/>
      <c r="AA271" s="79"/>
      <c r="AB271" s="79"/>
      <c r="AC271" s="79"/>
      <c r="AD271" s="79"/>
      <c r="AE271" s="79"/>
      <c r="AF271" s="79"/>
      <c r="AG271" s="79"/>
      <c r="AH271" s="79"/>
      <c r="AI271" s="79"/>
      <c r="AJ271" s="79"/>
      <c r="AK271" s="79"/>
    </row>
    <row r="272" spans="1:37" ht="13.8" x14ac:dyDescent="0.3">
      <c r="A272" s="78"/>
      <c r="B272" s="78"/>
      <c r="C272" s="78"/>
      <c r="D272" s="78"/>
      <c r="E272" s="78"/>
      <c r="F272" s="78"/>
      <c r="G272" s="78"/>
      <c r="H272" s="78"/>
      <c r="I272" s="78"/>
      <c r="J272" s="78"/>
      <c r="K272" s="79"/>
      <c r="L272" s="78"/>
      <c r="M272" s="78"/>
      <c r="N272" s="78"/>
      <c r="O272" s="78"/>
      <c r="P272" s="78"/>
      <c r="Q272" s="78"/>
      <c r="R272" s="78"/>
      <c r="S272" s="78"/>
      <c r="T272" s="79"/>
      <c r="U272" s="79"/>
      <c r="V272" s="79"/>
      <c r="W272" s="79"/>
      <c r="X272" s="79"/>
      <c r="Y272" s="79"/>
      <c r="Z272" s="79"/>
      <c r="AA272" s="79"/>
      <c r="AB272" s="79"/>
      <c r="AC272" s="79"/>
      <c r="AD272" s="79"/>
      <c r="AE272" s="79"/>
      <c r="AF272" s="79"/>
      <c r="AG272" s="79"/>
      <c r="AH272" s="79"/>
      <c r="AI272" s="79"/>
      <c r="AJ272" s="79"/>
      <c r="AK272" s="79"/>
    </row>
    <row r="273" spans="1:37" ht="13.8" x14ac:dyDescent="0.3">
      <c r="A273" s="78"/>
      <c r="B273" s="78"/>
      <c r="C273" s="78"/>
      <c r="D273" s="78"/>
      <c r="E273" s="78"/>
      <c r="F273" s="78"/>
      <c r="G273" s="78"/>
      <c r="H273" s="78"/>
      <c r="I273" s="78"/>
      <c r="J273" s="78"/>
      <c r="K273" s="79"/>
      <c r="L273" s="78"/>
      <c r="M273" s="78"/>
      <c r="N273" s="78"/>
      <c r="O273" s="78"/>
      <c r="P273" s="78"/>
      <c r="Q273" s="78"/>
      <c r="R273" s="78"/>
      <c r="S273" s="78"/>
      <c r="T273" s="79"/>
      <c r="U273" s="79"/>
      <c r="V273" s="79"/>
      <c r="W273" s="79"/>
      <c r="X273" s="79"/>
      <c r="Y273" s="79"/>
      <c r="Z273" s="79"/>
      <c r="AA273" s="79"/>
      <c r="AB273" s="79"/>
      <c r="AC273" s="79"/>
      <c r="AD273" s="79"/>
      <c r="AE273" s="79"/>
      <c r="AF273" s="79"/>
      <c r="AG273" s="79"/>
      <c r="AH273" s="79"/>
      <c r="AI273" s="79"/>
      <c r="AJ273" s="79"/>
      <c r="AK273" s="79"/>
    </row>
    <row r="274" spans="1:37" ht="13.8" x14ac:dyDescent="0.3">
      <c r="A274" s="78"/>
      <c r="B274" s="78"/>
      <c r="C274" s="78"/>
      <c r="D274" s="78"/>
      <c r="E274" s="78"/>
      <c r="F274" s="78"/>
      <c r="G274" s="78"/>
      <c r="H274" s="78"/>
      <c r="I274" s="78"/>
      <c r="J274" s="78"/>
      <c r="K274" s="79"/>
      <c r="L274" s="78"/>
      <c r="M274" s="78"/>
      <c r="N274" s="78"/>
      <c r="O274" s="78"/>
      <c r="P274" s="78"/>
      <c r="Q274" s="78"/>
      <c r="R274" s="78"/>
      <c r="S274" s="78"/>
      <c r="T274" s="79"/>
      <c r="U274" s="79"/>
      <c r="V274" s="79"/>
      <c r="W274" s="79"/>
      <c r="X274" s="79"/>
      <c r="Y274" s="79"/>
      <c r="Z274" s="79"/>
      <c r="AA274" s="79"/>
      <c r="AB274" s="79"/>
      <c r="AC274" s="79"/>
      <c r="AD274" s="79"/>
      <c r="AE274" s="79"/>
      <c r="AF274" s="79"/>
      <c r="AG274" s="79"/>
      <c r="AH274" s="79"/>
      <c r="AI274" s="79"/>
      <c r="AJ274" s="79"/>
      <c r="AK274" s="79"/>
    </row>
    <row r="275" spans="1:37" ht="13.8" x14ac:dyDescent="0.3">
      <c r="A275" s="78"/>
      <c r="B275" s="78"/>
      <c r="C275" s="78"/>
      <c r="D275" s="78"/>
      <c r="E275" s="78"/>
      <c r="F275" s="78"/>
      <c r="G275" s="78"/>
      <c r="H275" s="78"/>
      <c r="I275" s="78"/>
      <c r="J275" s="78"/>
      <c r="K275" s="79"/>
      <c r="L275" s="78"/>
      <c r="M275" s="78"/>
      <c r="N275" s="78"/>
      <c r="O275" s="78"/>
      <c r="P275" s="78"/>
      <c r="Q275" s="78"/>
      <c r="R275" s="78"/>
      <c r="S275" s="78"/>
      <c r="T275" s="79"/>
      <c r="U275" s="79"/>
      <c r="V275" s="79"/>
      <c r="W275" s="79"/>
      <c r="X275" s="79"/>
      <c r="Y275" s="79"/>
      <c r="Z275" s="79"/>
      <c r="AA275" s="79"/>
      <c r="AB275" s="79"/>
      <c r="AC275" s="79"/>
      <c r="AD275" s="79"/>
      <c r="AE275" s="79"/>
      <c r="AF275" s="79"/>
      <c r="AG275" s="79"/>
      <c r="AH275" s="79"/>
      <c r="AI275" s="79"/>
      <c r="AJ275" s="79"/>
      <c r="AK275" s="79"/>
    </row>
    <row r="276" spans="1:37" ht="13.8" x14ac:dyDescent="0.3">
      <c r="A276" s="78"/>
      <c r="B276" s="78"/>
      <c r="C276" s="78"/>
      <c r="D276" s="78"/>
      <c r="E276" s="78"/>
      <c r="F276" s="78"/>
      <c r="G276" s="78"/>
      <c r="H276" s="78"/>
      <c r="I276" s="78"/>
      <c r="J276" s="78"/>
      <c r="K276" s="79"/>
      <c r="L276" s="78"/>
      <c r="M276" s="78"/>
      <c r="N276" s="78"/>
      <c r="O276" s="78"/>
      <c r="P276" s="78"/>
      <c r="Q276" s="78"/>
      <c r="R276" s="78"/>
      <c r="S276" s="78"/>
      <c r="T276" s="79"/>
      <c r="U276" s="79"/>
      <c r="V276" s="79"/>
      <c r="W276" s="79"/>
      <c r="X276" s="79"/>
      <c r="Y276" s="79"/>
      <c r="Z276" s="79"/>
      <c r="AA276" s="79"/>
      <c r="AB276" s="79"/>
      <c r="AC276" s="79"/>
      <c r="AD276" s="79"/>
      <c r="AE276" s="79"/>
      <c r="AF276" s="79"/>
      <c r="AG276" s="79"/>
      <c r="AH276" s="79"/>
      <c r="AI276" s="79"/>
      <c r="AJ276" s="79"/>
      <c r="AK276" s="79"/>
    </row>
    <row r="277" spans="1:37" ht="13.8" x14ac:dyDescent="0.3">
      <c r="A277" s="78"/>
      <c r="B277" s="78"/>
      <c r="C277" s="78"/>
      <c r="D277" s="78"/>
      <c r="E277" s="78"/>
      <c r="F277" s="78"/>
      <c r="G277" s="78"/>
      <c r="H277" s="78"/>
      <c r="I277" s="78"/>
      <c r="J277" s="78"/>
      <c r="K277" s="79"/>
      <c r="L277" s="78"/>
      <c r="M277" s="78"/>
      <c r="N277" s="78"/>
      <c r="O277" s="78"/>
      <c r="P277" s="78"/>
      <c r="Q277" s="78"/>
      <c r="R277" s="78"/>
      <c r="S277" s="78"/>
      <c r="T277" s="79"/>
      <c r="U277" s="79"/>
      <c r="V277" s="79"/>
      <c r="W277" s="79"/>
      <c r="X277" s="79"/>
      <c r="Y277" s="79"/>
      <c r="Z277" s="79"/>
      <c r="AA277" s="79"/>
      <c r="AB277" s="79"/>
      <c r="AC277" s="79"/>
      <c r="AD277" s="79"/>
      <c r="AE277" s="79"/>
      <c r="AF277" s="79"/>
      <c r="AG277" s="79"/>
      <c r="AH277" s="79"/>
      <c r="AI277" s="79"/>
      <c r="AJ277" s="79"/>
      <c r="AK277" s="79"/>
    </row>
    <row r="278" spans="1:37" ht="13.8" x14ac:dyDescent="0.3">
      <c r="A278" s="78"/>
      <c r="B278" s="78"/>
      <c r="C278" s="78"/>
      <c r="D278" s="78"/>
      <c r="E278" s="78"/>
      <c r="F278" s="78"/>
      <c r="G278" s="78"/>
      <c r="H278" s="78"/>
      <c r="I278" s="78"/>
      <c r="J278" s="78"/>
      <c r="K278" s="79"/>
      <c r="L278" s="78"/>
      <c r="M278" s="78"/>
      <c r="N278" s="78"/>
      <c r="O278" s="78"/>
      <c r="P278" s="78"/>
      <c r="Q278" s="78"/>
      <c r="R278" s="78"/>
      <c r="S278" s="78"/>
      <c r="T278" s="79"/>
      <c r="U278" s="79"/>
      <c r="V278" s="79"/>
      <c r="W278" s="79"/>
      <c r="X278" s="79"/>
      <c r="Y278" s="79"/>
      <c r="Z278" s="79"/>
      <c r="AA278" s="79"/>
      <c r="AB278" s="79"/>
      <c r="AC278" s="79"/>
      <c r="AD278" s="79"/>
      <c r="AE278" s="79"/>
      <c r="AF278" s="79"/>
      <c r="AG278" s="79"/>
      <c r="AH278" s="79"/>
      <c r="AI278" s="79"/>
      <c r="AJ278" s="79"/>
      <c r="AK278" s="79"/>
    </row>
    <row r="279" spans="1:37" ht="13.8" x14ac:dyDescent="0.3">
      <c r="A279" s="78"/>
      <c r="B279" s="78"/>
      <c r="C279" s="78"/>
      <c r="D279" s="78"/>
      <c r="E279" s="78"/>
      <c r="F279" s="78"/>
      <c r="G279" s="78"/>
      <c r="H279" s="78"/>
      <c r="I279" s="78"/>
      <c r="J279" s="78"/>
      <c r="K279" s="79"/>
      <c r="L279" s="78"/>
      <c r="M279" s="78"/>
      <c r="N279" s="78"/>
      <c r="O279" s="78"/>
      <c r="P279" s="78"/>
      <c r="Q279" s="78"/>
      <c r="R279" s="78"/>
      <c r="S279" s="78"/>
      <c r="T279" s="79"/>
      <c r="U279" s="79"/>
      <c r="V279" s="79"/>
      <c r="W279" s="79"/>
      <c r="X279" s="79"/>
      <c r="Y279" s="79"/>
      <c r="Z279" s="79"/>
      <c r="AA279" s="79"/>
      <c r="AB279" s="79"/>
      <c r="AC279" s="79"/>
      <c r="AD279" s="79"/>
      <c r="AE279" s="79"/>
      <c r="AF279" s="79"/>
      <c r="AG279" s="79"/>
      <c r="AH279" s="79"/>
      <c r="AI279" s="79"/>
      <c r="AJ279" s="79"/>
      <c r="AK279" s="79"/>
    </row>
    <row r="280" spans="1:37" ht="13.8" x14ac:dyDescent="0.3">
      <c r="A280" s="78"/>
      <c r="B280" s="78"/>
      <c r="C280" s="78"/>
      <c r="D280" s="78"/>
      <c r="E280" s="78"/>
      <c r="F280" s="78"/>
      <c r="G280" s="78"/>
      <c r="H280" s="78"/>
      <c r="I280" s="78"/>
      <c r="J280" s="78"/>
      <c r="K280" s="79"/>
      <c r="L280" s="78"/>
      <c r="M280" s="78"/>
      <c r="N280" s="78"/>
      <c r="O280" s="78"/>
      <c r="P280" s="78"/>
      <c r="Q280" s="78"/>
      <c r="R280" s="78"/>
      <c r="S280" s="78"/>
      <c r="T280" s="79"/>
      <c r="U280" s="79"/>
      <c r="V280" s="79"/>
      <c r="W280" s="79"/>
      <c r="X280" s="79"/>
      <c r="Y280" s="79"/>
      <c r="Z280" s="79"/>
      <c r="AA280" s="79"/>
      <c r="AB280" s="79"/>
      <c r="AC280" s="79"/>
      <c r="AD280" s="79"/>
      <c r="AE280" s="79"/>
      <c r="AF280" s="79"/>
      <c r="AG280" s="79"/>
      <c r="AH280" s="79"/>
      <c r="AI280" s="79"/>
      <c r="AJ280" s="79"/>
      <c r="AK280" s="79"/>
    </row>
    <row r="281" spans="1:37" ht="13.8" x14ac:dyDescent="0.3">
      <c r="A281" s="78"/>
      <c r="B281" s="78"/>
      <c r="C281" s="78"/>
      <c r="D281" s="78"/>
      <c r="E281" s="78"/>
      <c r="F281" s="78"/>
      <c r="G281" s="78"/>
      <c r="H281" s="78"/>
      <c r="I281" s="78"/>
      <c r="J281" s="78"/>
      <c r="K281" s="79"/>
      <c r="L281" s="78"/>
      <c r="M281" s="78"/>
      <c r="N281" s="78"/>
      <c r="O281" s="78"/>
      <c r="P281" s="78"/>
      <c r="Q281" s="78"/>
      <c r="R281" s="78"/>
      <c r="S281" s="78"/>
      <c r="T281" s="79"/>
      <c r="U281" s="79"/>
      <c r="V281" s="79"/>
      <c r="W281" s="79"/>
      <c r="X281" s="79"/>
      <c r="Y281" s="79"/>
      <c r="Z281" s="79"/>
      <c r="AA281" s="79"/>
      <c r="AB281" s="79"/>
      <c r="AC281" s="79"/>
      <c r="AD281" s="79"/>
      <c r="AE281" s="79"/>
      <c r="AF281" s="79"/>
      <c r="AG281" s="79"/>
      <c r="AH281" s="79"/>
      <c r="AI281" s="79"/>
      <c r="AJ281" s="79"/>
      <c r="AK281" s="79"/>
    </row>
    <row r="282" spans="1:37" ht="13.8" x14ac:dyDescent="0.3">
      <c r="A282" s="78"/>
      <c r="B282" s="78"/>
      <c r="C282" s="78"/>
      <c r="D282" s="78"/>
      <c r="E282" s="78"/>
      <c r="F282" s="78"/>
      <c r="G282" s="78"/>
      <c r="H282" s="78"/>
      <c r="I282" s="78"/>
      <c r="J282" s="78"/>
      <c r="K282" s="79"/>
      <c r="L282" s="78"/>
      <c r="M282" s="78"/>
      <c r="N282" s="78"/>
      <c r="O282" s="78"/>
      <c r="P282" s="78"/>
      <c r="Q282" s="78"/>
      <c r="R282" s="78"/>
      <c r="S282" s="78"/>
      <c r="T282" s="79"/>
      <c r="U282" s="79"/>
      <c r="V282" s="79"/>
      <c r="W282" s="79"/>
      <c r="X282" s="79"/>
      <c r="Y282" s="79"/>
      <c r="Z282" s="79"/>
      <c r="AA282" s="79"/>
      <c r="AB282" s="79"/>
      <c r="AC282" s="79"/>
      <c r="AD282" s="79"/>
      <c r="AE282" s="79"/>
      <c r="AF282" s="79"/>
      <c r="AG282" s="79"/>
      <c r="AH282" s="79"/>
      <c r="AI282" s="79"/>
      <c r="AJ282" s="79"/>
      <c r="AK282" s="79"/>
    </row>
    <row r="283" spans="1:37" ht="13.8" x14ac:dyDescent="0.3">
      <c r="A283" s="78"/>
      <c r="B283" s="78"/>
      <c r="C283" s="78"/>
      <c r="D283" s="78"/>
      <c r="E283" s="78"/>
      <c r="F283" s="78"/>
      <c r="G283" s="78"/>
      <c r="H283" s="78"/>
      <c r="I283" s="78"/>
      <c r="J283" s="78"/>
      <c r="K283" s="79"/>
      <c r="L283" s="78"/>
      <c r="M283" s="78"/>
      <c r="N283" s="78"/>
      <c r="O283" s="78"/>
      <c r="P283" s="78"/>
      <c r="Q283" s="78"/>
      <c r="R283" s="78"/>
      <c r="S283" s="78"/>
      <c r="T283" s="79"/>
      <c r="U283" s="79"/>
      <c r="V283" s="79"/>
      <c r="W283" s="79"/>
      <c r="X283" s="79"/>
      <c r="Y283" s="79"/>
      <c r="Z283" s="79"/>
      <c r="AA283" s="79"/>
      <c r="AB283" s="79"/>
      <c r="AC283" s="79"/>
      <c r="AD283" s="79"/>
      <c r="AE283" s="79"/>
      <c r="AF283" s="79"/>
      <c r="AG283" s="79"/>
      <c r="AH283" s="79"/>
      <c r="AI283" s="79"/>
      <c r="AJ283" s="79"/>
      <c r="AK283" s="79"/>
    </row>
    <row r="284" spans="1:37" ht="13.8" x14ac:dyDescent="0.3">
      <c r="A284" s="78"/>
      <c r="B284" s="78"/>
      <c r="C284" s="78"/>
      <c r="D284" s="78"/>
      <c r="E284" s="78"/>
      <c r="F284" s="78"/>
      <c r="G284" s="78"/>
      <c r="H284" s="78"/>
      <c r="I284" s="78"/>
      <c r="J284" s="78"/>
      <c r="K284" s="79"/>
      <c r="L284" s="78"/>
      <c r="M284" s="78"/>
      <c r="N284" s="78"/>
      <c r="O284" s="78"/>
      <c r="P284" s="78"/>
      <c r="Q284" s="78"/>
      <c r="R284" s="78"/>
      <c r="S284" s="78"/>
      <c r="T284" s="79"/>
      <c r="U284" s="79"/>
      <c r="V284" s="79"/>
      <c r="W284" s="79"/>
      <c r="X284" s="79"/>
      <c r="Y284" s="79"/>
      <c r="Z284" s="79"/>
      <c r="AA284" s="79"/>
      <c r="AB284" s="79"/>
      <c r="AC284" s="79"/>
      <c r="AD284" s="79"/>
      <c r="AE284" s="79"/>
      <c r="AF284" s="79"/>
      <c r="AG284" s="79"/>
      <c r="AH284" s="79"/>
      <c r="AI284" s="79"/>
      <c r="AJ284" s="79"/>
      <c r="AK284" s="79"/>
    </row>
    <row r="285" spans="1:37" ht="13.8" x14ac:dyDescent="0.3">
      <c r="A285" s="78"/>
      <c r="B285" s="78"/>
      <c r="C285" s="78"/>
      <c r="D285" s="78"/>
      <c r="E285" s="78"/>
      <c r="F285" s="78"/>
      <c r="G285" s="78"/>
      <c r="H285" s="78"/>
      <c r="I285" s="78"/>
      <c r="J285" s="78"/>
      <c r="K285" s="79"/>
      <c r="L285" s="78"/>
      <c r="M285" s="78"/>
      <c r="N285" s="78"/>
      <c r="O285" s="78"/>
      <c r="P285" s="78"/>
      <c r="Q285" s="78"/>
      <c r="R285" s="78"/>
      <c r="S285" s="78"/>
      <c r="T285" s="79"/>
      <c r="U285" s="79"/>
      <c r="V285" s="79"/>
      <c r="W285" s="79"/>
      <c r="X285" s="79"/>
      <c r="Y285" s="79"/>
      <c r="Z285" s="79"/>
      <c r="AA285" s="79"/>
      <c r="AB285" s="79"/>
      <c r="AC285" s="79"/>
      <c r="AD285" s="79"/>
      <c r="AE285" s="79"/>
      <c r="AF285" s="79"/>
      <c r="AG285" s="79"/>
      <c r="AH285" s="79"/>
      <c r="AI285" s="79"/>
      <c r="AJ285" s="79"/>
      <c r="AK285" s="79"/>
    </row>
    <row r="286" spans="1:37" ht="13.8" x14ac:dyDescent="0.3">
      <c r="A286" s="78"/>
      <c r="B286" s="78"/>
      <c r="C286" s="78"/>
      <c r="D286" s="78"/>
      <c r="E286" s="78"/>
      <c r="F286" s="78"/>
      <c r="G286" s="78"/>
      <c r="H286" s="78"/>
      <c r="I286" s="78"/>
      <c r="J286" s="78"/>
      <c r="K286" s="79"/>
      <c r="L286" s="78"/>
      <c r="M286" s="78"/>
      <c r="N286" s="78"/>
      <c r="O286" s="78"/>
      <c r="P286" s="78"/>
      <c r="Q286" s="78"/>
      <c r="R286" s="78"/>
      <c r="S286" s="78"/>
      <c r="T286" s="79"/>
      <c r="U286" s="79"/>
      <c r="V286" s="79"/>
      <c r="W286" s="79"/>
      <c r="X286" s="79"/>
      <c r="Y286" s="79"/>
      <c r="Z286" s="79"/>
      <c r="AA286" s="79"/>
      <c r="AB286" s="79"/>
      <c r="AC286" s="79"/>
      <c r="AD286" s="79"/>
      <c r="AE286" s="79"/>
      <c r="AF286" s="79"/>
      <c r="AG286" s="79"/>
      <c r="AH286" s="79"/>
      <c r="AI286" s="79"/>
      <c r="AJ286" s="79"/>
      <c r="AK286" s="79"/>
    </row>
    <row r="287" spans="1:37" ht="13.8" x14ac:dyDescent="0.3">
      <c r="A287" s="78"/>
      <c r="B287" s="78"/>
      <c r="C287" s="78"/>
      <c r="D287" s="78"/>
      <c r="E287" s="78"/>
      <c r="F287" s="78"/>
      <c r="G287" s="78"/>
      <c r="H287" s="78"/>
      <c r="I287" s="78"/>
      <c r="J287" s="78"/>
      <c r="K287" s="79"/>
      <c r="L287" s="78"/>
      <c r="M287" s="78"/>
      <c r="N287" s="78"/>
      <c r="O287" s="78"/>
      <c r="P287" s="78"/>
      <c r="Q287" s="78"/>
      <c r="R287" s="78"/>
      <c r="S287" s="78"/>
      <c r="T287" s="79"/>
      <c r="U287" s="79"/>
      <c r="V287" s="79"/>
      <c r="W287" s="79"/>
      <c r="X287" s="79"/>
      <c r="Y287" s="79"/>
      <c r="Z287" s="79"/>
      <c r="AA287" s="79"/>
      <c r="AB287" s="79"/>
      <c r="AC287" s="79"/>
      <c r="AD287" s="79"/>
      <c r="AE287" s="79"/>
      <c r="AF287" s="79"/>
      <c r="AG287" s="79"/>
      <c r="AH287" s="79"/>
      <c r="AI287" s="79"/>
      <c r="AJ287" s="79"/>
      <c r="AK287" s="79"/>
    </row>
    <row r="288" spans="1:37" ht="13.8" x14ac:dyDescent="0.3">
      <c r="A288" s="78"/>
      <c r="B288" s="78"/>
      <c r="C288" s="78"/>
      <c r="D288" s="78"/>
      <c r="E288" s="78"/>
      <c r="F288" s="78"/>
      <c r="G288" s="78"/>
      <c r="H288" s="78"/>
      <c r="I288" s="78"/>
      <c r="J288" s="78"/>
      <c r="K288" s="79"/>
      <c r="L288" s="78"/>
      <c r="M288" s="78"/>
      <c r="N288" s="78"/>
      <c r="O288" s="78"/>
      <c r="P288" s="78"/>
      <c r="Q288" s="78"/>
      <c r="R288" s="78"/>
      <c r="S288" s="78"/>
      <c r="T288" s="79"/>
      <c r="U288" s="79"/>
      <c r="V288" s="79"/>
      <c r="W288" s="79"/>
      <c r="X288" s="79"/>
      <c r="Y288" s="79"/>
      <c r="Z288" s="79"/>
      <c r="AA288" s="79"/>
      <c r="AB288" s="79"/>
      <c r="AC288" s="79"/>
      <c r="AD288" s="79"/>
      <c r="AE288" s="79"/>
      <c r="AF288" s="79"/>
      <c r="AG288" s="79"/>
      <c r="AH288" s="79"/>
      <c r="AI288" s="79"/>
      <c r="AJ288" s="79"/>
      <c r="AK288" s="79"/>
    </row>
    <row r="289" spans="1:37" ht="13.8" x14ac:dyDescent="0.3">
      <c r="A289" s="78"/>
      <c r="B289" s="78"/>
      <c r="C289" s="78"/>
      <c r="D289" s="78"/>
      <c r="E289" s="78"/>
      <c r="F289" s="78"/>
      <c r="G289" s="78"/>
      <c r="H289" s="78"/>
      <c r="I289" s="78"/>
      <c r="J289" s="78"/>
      <c r="K289" s="79"/>
      <c r="L289" s="78"/>
      <c r="M289" s="78"/>
      <c r="N289" s="78"/>
      <c r="O289" s="78"/>
      <c r="P289" s="78"/>
      <c r="Q289" s="78"/>
      <c r="R289" s="78"/>
      <c r="S289" s="78"/>
      <c r="T289" s="79"/>
      <c r="U289" s="79"/>
      <c r="V289" s="79"/>
      <c r="W289" s="79"/>
      <c r="X289" s="79"/>
      <c r="Y289" s="79"/>
      <c r="Z289" s="79"/>
      <c r="AA289" s="79"/>
      <c r="AB289" s="79"/>
      <c r="AC289" s="79"/>
      <c r="AD289" s="79"/>
      <c r="AE289" s="79"/>
      <c r="AF289" s="79"/>
      <c r="AG289" s="79"/>
      <c r="AH289" s="79"/>
      <c r="AI289" s="79"/>
      <c r="AJ289" s="79"/>
      <c r="AK289" s="79"/>
    </row>
    <row r="290" spans="1:37" ht="13.8" x14ac:dyDescent="0.3">
      <c r="A290" s="78"/>
      <c r="B290" s="78"/>
      <c r="C290" s="78"/>
      <c r="D290" s="78"/>
      <c r="E290" s="78"/>
      <c r="F290" s="78"/>
      <c r="G290" s="78"/>
      <c r="H290" s="78"/>
      <c r="I290" s="78"/>
      <c r="J290" s="78"/>
      <c r="K290" s="79"/>
      <c r="L290" s="78"/>
      <c r="M290" s="78"/>
      <c r="N290" s="78"/>
      <c r="O290" s="78"/>
      <c r="P290" s="78"/>
      <c r="Q290" s="78"/>
      <c r="R290" s="78"/>
      <c r="S290" s="78"/>
      <c r="T290" s="79"/>
      <c r="U290" s="79"/>
      <c r="V290" s="79"/>
      <c r="W290" s="79"/>
      <c r="X290" s="79"/>
      <c r="Y290" s="79"/>
      <c r="Z290" s="79"/>
      <c r="AA290" s="79"/>
      <c r="AB290" s="79"/>
      <c r="AC290" s="79"/>
      <c r="AD290" s="79"/>
      <c r="AE290" s="79"/>
      <c r="AF290" s="79"/>
      <c r="AG290" s="79"/>
      <c r="AH290" s="79"/>
      <c r="AI290" s="79"/>
      <c r="AJ290" s="79"/>
      <c r="AK290" s="79"/>
    </row>
    <row r="291" spans="1:37" ht="13.8" x14ac:dyDescent="0.3">
      <c r="A291" s="78"/>
      <c r="B291" s="78"/>
      <c r="C291" s="78"/>
      <c r="D291" s="78"/>
      <c r="E291" s="78"/>
      <c r="F291" s="78"/>
      <c r="G291" s="78"/>
      <c r="H291" s="78"/>
      <c r="I291" s="78"/>
      <c r="J291" s="78"/>
      <c r="K291" s="79"/>
      <c r="L291" s="78"/>
      <c r="M291" s="78"/>
      <c r="N291" s="78"/>
      <c r="O291" s="78"/>
      <c r="P291" s="78"/>
      <c r="Q291" s="78"/>
      <c r="R291" s="78"/>
      <c r="S291" s="78"/>
      <c r="T291" s="79"/>
      <c r="U291" s="79"/>
      <c r="V291" s="79"/>
      <c r="W291" s="79"/>
      <c r="X291" s="79"/>
      <c r="Y291" s="79"/>
      <c r="Z291" s="79"/>
      <c r="AA291" s="79"/>
      <c r="AB291" s="79"/>
      <c r="AC291" s="79"/>
      <c r="AD291" s="79"/>
      <c r="AE291" s="79"/>
      <c r="AF291" s="79"/>
      <c r="AG291" s="79"/>
      <c r="AH291" s="79"/>
      <c r="AI291" s="79"/>
      <c r="AJ291" s="79"/>
      <c r="AK291" s="79"/>
    </row>
    <row r="292" spans="1:37" ht="13.8" x14ac:dyDescent="0.3">
      <c r="A292" s="78"/>
      <c r="B292" s="78"/>
      <c r="C292" s="78"/>
      <c r="D292" s="78"/>
      <c r="E292" s="78"/>
      <c r="F292" s="78"/>
      <c r="G292" s="78"/>
      <c r="H292" s="78"/>
      <c r="I292" s="78"/>
      <c r="J292" s="78"/>
      <c r="K292" s="79"/>
      <c r="L292" s="78"/>
      <c r="M292" s="78"/>
      <c r="N292" s="78"/>
      <c r="O292" s="78"/>
      <c r="P292" s="78"/>
      <c r="Q292" s="78"/>
      <c r="R292" s="78"/>
      <c r="S292" s="78"/>
      <c r="T292" s="79"/>
      <c r="U292" s="79"/>
      <c r="V292" s="79"/>
      <c r="W292" s="79"/>
      <c r="X292" s="79"/>
      <c r="Y292" s="79"/>
      <c r="Z292" s="79"/>
      <c r="AA292" s="79"/>
      <c r="AB292" s="79"/>
      <c r="AC292" s="79"/>
      <c r="AD292" s="79"/>
      <c r="AE292" s="79"/>
      <c r="AF292" s="79"/>
      <c r="AG292" s="79"/>
      <c r="AH292" s="79"/>
      <c r="AI292" s="79"/>
      <c r="AJ292" s="79"/>
      <c r="AK292" s="79"/>
    </row>
    <row r="293" spans="1:37" ht="13.8" x14ac:dyDescent="0.3">
      <c r="A293" s="78"/>
      <c r="B293" s="78"/>
      <c r="C293" s="78"/>
      <c r="D293" s="78"/>
      <c r="E293" s="78"/>
      <c r="F293" s="78"/>
      <c r="G293" s="78"/>
      <c r="H293" s="78"/>
      <c r="I293" s="78"/>
      <c r="J293" s="78"/>
      <c r="K293" s="79"/>
      <c r="L293" s="78"/>
      <c r="M293" s="78"/>
      <c r="N293" s="78"/>
      <c r="O293" s="78"/>
      <c r="P293" s="78"/>
      <c r="Q293" s="78"/>
      <c r="R293" s="78"/>
      <c r="S293" s="78"/>
      <c r="T293" s="79"/>
      <c r="U293" s="79"/>
      <c r="V293" s="79"/>
      <c r="W293" s="79"/>
      <c r="X293" s="79"/>
      <c r="Y293" s="79"/>
      <c r="Z293" s="79"/>
      <c r="AA293" s="79"/>
      <c r="AB293" s="79"/>
      <c r="AC293" s="79"/>
      <c r="AD293" s="79"/>
      <c r="AE293" s="79"/>
      <c r="AF293" s="79"/>
      <c r="AG293" s="79"/>
      <c r="AH293" s="79"/>
      <c r="AI293" s="79"/>
      <c r="AJ293" s="79"/>
      <c r="AK293" s="79"/>
    </row>
    <row r="294" spans="1:37" ht="13.8" x14ac:dyDescent="0.3">
      <c r="A294" s="78"/>
      <c r="B294" s="78"/>
      <c r="C294" s="78"/>
      <c r="D294" s="78"/>
      <c r="E294" s="78"/>
      <c r="F294" s="78"/>
      <c r="G294" s="78"/>
      <c r="H294" s="78"/>
      <c r="I294" s="78"/>
      <c r="J294" s="78"/>
      <c r="K294" s="79"/>
      <c r="L294" s="78"/>
      <c r="M294" s="78"/>
      <c r="N294" s="78"/>
      <c r="O294" s="78"/>
      <c r="P294" s="78"/>
      <c r="Q294" s="78"/>
      <c r="R294" s="78"/>
      <c r="S294" s="78"/>
      <c r="T294" s="79"/>
      <c r="U294" s="79"/>
      <c r="V294" s="79"/>
      <c r="W294" s="79"/>
      <c r="X294" s="79"/>
      <c r="Y294" s="79"/>
      <c r="Z294" s="79"/>
      <c r="AA294" s="79"/>
      <c r="AB294" s="79"/>
      <c r="AC294" s="79"/>
      <c r="AD294" s="79"/>
      <c r="AE294" s="79"/>
      <c r="AF294" s="79"/>
      <c r="AG294" s="79"/>
      <c r="AH294" s="79"/>
      <c r="AI294" s="79"/>
      <c r="AJ294" s="79"/>
      <c r="AK294" s="79"/>
    </row>
    <row r="295" spans="1:37" ht="13.8" x14ac:dyDescent="0.3">
      <c r="A295" s="78"/>
      <c r="B295" s="78"/>
      <c r="C295" s="78"/>
      <c r="D295" s="78"/>
      <c r="E295" s="78"/>
      <c r="F295" s="78"/>
      <c r="G295" s="78"/>
      <c r="H295" s="78"/>
      <c r="I295" s="78"/>
      <c r="J295" s="78"/>
      <c r="K295" s="79"/>
      <c r="L295" s="78"/>
      <c r="M295" s="78"/>
      <c r="N295" s="78"/>
      <c r="O295" s="78"/>
      <c r="P295" s="78"/>
      <c r="Q295" s="78"/>
      <c r="R295" s="78"/>
      <c r="S295" s="78"/>
      <c r="T295" s="79"/>
      <c r="U295" s="79"/>
      <c r="V295" s="79"/>
      <c r="W295" s="79"/>
      <c r="X295" s="79"/>
      <c r="Y295" s="79"/>
      <c r="Z295" s="79"/>
      <c r="AA295" s="79"/>
      <c r="AB295" s="79"/>
      <c r="AC295" s="79"/>
      <c r="AD295" s="79"/>
      <c r="AE295" s="79"/>
      <c r="AF295" s="79"/>
      <c r="AG295" s="79"/>
      <c r="AH295" s="79"/>
      <c r="AI295" s="79"/>
      <c r="AJ295" s="79"/>
      <c r="AK295" s="79"/>
    </row>
    <row r="296" spans="1:37" ht="13.8" x14ac:dyDescent="0.3">
      <c r="A296" s="78"/>
      <c r="B296" s="78"/>
      <c r="C296" s="78"/>
      <c r="D296" s="78"/>
      <c r="E296" s="78"/>
      <c r="F296" s="78"/>
      <c r="G296" s="78"/>
      <c r="H296" s="78"/>
      <c r="I296" s="78"/>
      <c r="J296" s="78"/>
      <c r="K296" s="79"/>
      <c r="L296" s="78"/>
      <c r="M296" s="78"/>
      <c r="N296" s="78"/>
      <c r="O296" s="78"/>
      <c r="P296" s="78"/>
      <c r="Q296" s="78"/>
      <c r="R296" s="78"/>
      <c r="S296" s="78"/>
      <c r="T296" s="79"/>
      <c r="U296" s="79"/>
      <c r="V296" s="79"/>
      <c r="W296" s="79"/>
      <c r="X296" s="79"/>
      <c r="Y296" s="79"/>
      <c r="Z296" s="79"/>
      <c r="AA296" s="79"/>
      <c r="AB296" s="79"/>
      <c r="AC296" s="79"/>
      <c r="AD296" s="79"/>
      <c r="AE296" s="79"/>
      <c r="AF296" s="79"/>
      <c r="AG296" s="79"/>
      <c r="AH296" s="79"/>
      <c r="AI296" s="79"/>
      <c r="AJ296" s="79"/>
      <c r="AK296" s="79"/>
    </row>
    <row r="297" spans="1:37" ht="13.8" x14ac:dyDescent="0.3">
      <c r="A297" s="78"/>
      <c r="B297" s="78"/>
      <c r="C297" s="78"/>
      <c r="D297" s="78"/>
      <c r="E297" s="78"/>
      <c r="F297" s="78"/>
      <c r="G297" s="78"/>
      <c r="H297" s="78"/>
      <c r="I297" s="78"/>
      <c r="J297" s="78"/>
      <c r="K297" s="79"/>
      <c r="L297" s="78"/>
      <c r="M297" s="78"/>
      <c r="N297" s="78"/>
      <c r="O297" s="78"/>
      <c r="P297" s="78"/>
      <c r="Q297" s="78"/>
      <c r="R297" s="78"/>
      <c r="S297" s="78"/>
      <c r="T297" s="79"/>
      <c r="U297" s="79"/>
      <c r="V297" s="79"/>
      <c r="W297" s="79"/>
      <c r="X297" s="79"/>
      <c r="Y297" s="79"/>
      <c r="Z297" s="79"/>
      <c r="AA297" s="79"/>
      <c r="AB297" s="79"/>
      <c r="AC297" s="79"/>
      <c r="AD297" s="79"/>
      <c r="AE297" s="79"/>
      <c r="AF297" s="79"/>
      <c r="AG297" s="79"/>
      <c r="AH297" s="79"/>
      <c r="AI297" s="79"/>
      <c r="AJ297" s="79"/>
      <c r="AK297" s="79"/>
    </row>
    <row r="298" spans="1:37" ht="13.8" x14ac:dyDescent="0.3">
      <c r="A298" s="78"/>
      <c r="B298" s="78"/>
      <c r="C298" s="78"/>
      <c r="D298" s="78"/>
      <c r="E298" s="78"/>
      <c r="F298" s="78"/>
      <c r="G298" s="78"/>
      <c r="H298" s="78"/>
      <c r="I298" s="78"/>
      <c r="J298" s="78"/>
      <c r="K298" s="79"/>
      <c r="L298" s="78"/>
      <c r="M298" s="78"/>
      <c r="N298" s="78"/>
      <c r="O298" s="78"/>
      <c r="P298" s="78"/>
      <c r="Q298" s="78"/>
      <c r="R298" s="78"/>
      <c r="S298" s="78"/>
      <c r="T298" s="79"/>
      <c r="U298" s="79"/>
      <c r="V298" s="79"/>
      <c r="W298" s="79"/>
      <c r="X298" s="79"/>
      <c r="Y298" s="79"/>
      <c r="Z298" s="79"/>
      <c r="AA298" s="79"/>
      <c r="AB298" s="79"/>
      <c r="AC298" s="79"/>
      <c r="AD298" s="79"/>
      <c r="AE298" s="79"/>
      <c r="AF298" s="79"/>
      <c r="AG298" s="79"/>
      <c r="AH298" s="79"/>
      <c r="AI298" s="79"/>
      <c r="AJ298" s="79"/>
      <c r="AK298" s="79"/>
    </row>
    <row r="299" spans="1:37" ht="13.8" x14ac:dyDescent="0.3">
      <c r="A299" s="78"/>
      <c r="B299" s="78"/>
      <c r="C299" s="78"/>
      <c r="D299" s="78"/>
      <c r="E299" s="78"/>
      <c r="F299" s="78"/>
      <c r="G299" s="78"/>
      <c r="H299" s="78"/>
      <c r="I299" s="78"/>
      <c r="J299" s="78"/>
      <c r="K299" s="79"/>
      <c r="L299" s="78"/>
      <c r="M299" s="78"/>
      <c r="N299" s="78"/>
      <c r="O299" s="78"/>
      <c r="P299" s="78"/>
      <c r="Q299" s="78"/>
      <c r="R299" s="78"/>
      <c r="S299" s="78"/>
      <c r="T299" s="79"/>
      <c r="U299" s="79"/>
      <c r="V299" s="79"/>
      <c r="W299" s="79"/>
      <c r="X299" s="79"/>
      <c r="Y299" s="79"/>
      <c r="Z299" s="79"/>
      <c r="AA299" s="79"/>
      <c r="AB299" s="79"/>
      <c r="AC299" s="79"/>
      <c r="AD299" s="79"/>
      <c r="AE299" s="79"/>
      <c r="AF299" s="79"/>
      <c r="AG299" s="79"/>
      <c r="AH299" s="79"/>
      <c r="AI299" s="79"/>
      <c r="AJ299" s="79"/>
      <c r="AK299" s="79"/>
    </row>
    <row r="300" spans="1:37" ht="13.8" x14ac:dyDescent="0.3">
      <c r="A300" s="78"/>
      <c r="B300" s="78"/>
      <c r="C300" s="78"/>
      <c r="D300" s="78"/>
      <c r="E300" s="78"/>
      <c r="F300" s="78"/>
      <c r="G300" s="78"/>
      <c r="H300" s="78"/>
      <c r="I300" s="78"/>
      <c r="J300" s="78"/>
      <c r="K300" s="79"/>
      <c r="L300" s="78"/>
      <c r="M300" s="78"/>
      <c r="N300" s="78"/>
      <c r="O300" s="78"/>
      <c r="P300" s="78"/>
      <c r="Q300" s="78"/>
      <c r="R300" s="78"/>
      <c r="S300" s="78"/>
      <c r="T300" s="79"/>
      <c r="U300" s="79"/>
      <c r="V300" s="79"/>
      <c r="W300" s="79"/>
      <c r="X300" s="79"/>
      <c r="Y300" s="79"/>
      <c r="Z300" s="79"/>
      <c r="AA300" s="79"/>
      <c r="AB300" s="79"/>
      <c r="AC300" s="79"/>
      <c r="AD300" s="79"/>
      <c r="AE300" s="79"/>
      <c r="AF300" s="79"/>
      <c r="AG300" s="79"/>
      <c r="AH300" s="79"/>
      <c r="AI300" s="79"/>
      <c r="AJ300" s="79"/>
      <c r="AK300" s="79"/>
    </row>
    <row r="301" spans="1:37" ht="13.8" x14ac:dyDescent="0.3">
      <c r="A301" s="78"/>
      <c r="B301" s="78"/>
      <c r="C301" s="78"/>
      <c r="D301" s="78"/>
      <c r="E301" s="78"/>
      <c r="F301" s="78"/>
      <c r="G301" s="78"/>
      <c r="H301" s="78"/>
      <c r="I301" s="78"/>
      <c r="J301" s="78"/>
      <c r="K301" s="79"/>
      <c r="L301" s="78"/>
      <c r="M301" s="78"/>
      <c r="N301" s="78"/>
      <c r="O301" s="78"/>
      <c r="P301" s="78"/>
      <c r="Q301" s="78"/>
      <c r="R301" s="78"/>
      <c r="S301" s="78"/>
      <c r="T301" s="79"/>
      <c r="U301" s="79"/>
      <c r="V301" s="79"/>
      <c r="W301" s="79"/>
      <c r="X301" s="79"/>
      <c r="Y301" s="79"/>
      <c r="Z301" s="79"/>
      <c r="AA301" s="79"/>
      <c r="AB301" s="79"/>
      <c r="AC301" s="79"/>
      <c r="AD301" s="79"/>
      <c r="AE301" s="79"/>
      <c r="AF301" s="79"/>
      <c r="AG301" s="79"/>
      <c r="AH301" s="79"/>
      <c r="AI301" s="79"/>
      <c r="AJ301" s="79"/>
      <c r="AK301" s="79"/>
    </row>
    <row r="302" spans="1:37" ht="13.8" x14ac:dyDescent="0.3">
      <c r="A302" s="78"/>
      <c r="B302" s="78"/>
      <c r="C302" s="78"/>
      <c r="D302" s="78"/>
      <c r="E302" s="78"/>
      <c r="F302" s="78"/>
      <c r="G302" s="78"/>
      <c r="H302" s="78"/>
      <c r="I302" s="78"/>
      <c r="J302" s="78"/>
      <c r="K302" s="79"/>
      <c r="L302" s="78"/>
      <c r="M302" s="78"/>
      <c r="N302" s="78"/>
      <c r="O302" s="78"/>
      <c r="P302" s="78"/>
      <c r="Q302" s="78"/>
      <c r="R302" s="78"/>
      <c r="S302" s="78"/>
      <c r="T302" s="79"/>
      <c r="U302" s="79"/>
      <c r="V302" s="79"/>
      <c r="W302" s="79"/>
      <c r="X302" s="79"/>
      <c r="Y302" s="79"/>
      <c r="Z302" s="79"/>
      <c r="AA302" s="79"/>
      <c r="AB302" s="79"/>
      <c r="AC302" s="79"/>
      <c r="AD302" s="79"/>
      <c r="AE302" s="79"/>
      <c r="AF302" s="79"/>
      <c r="AG302" s="79"/>
      <c r="AH302" s="79"/>
      <c r="AI302" s="79"/>
      <c r="AJ302" s="79"/>
      <c r="AK302" s="79"/>
    </row>
    <row r="303" spans="1:37" ht="13.8" x14ac:dyDescent="0.3">
      <c r="A303" s="78"/>
      <c r="B303" s="78"/>
      <c r="C303" s="78"/>
      <c r="D303" s="78"/>
      <c r="E303" s="78"/>
      <c r="F303" s="78"/>
      <c r="G303" s="78"/>
      <c r="H303" s="78"/>
      <c r="I303" s="78"/>
      <c r="J303" s="78"/>
      <c r="K303" s="79"/>
      <c r="L303" s="78"/>
      <c r="M303" s="78"/>
      <c r="N303" s="78"/>
      <c r="O303" s="78"/>
      <c r="P303" s="78"/>
      <c r="Q303" s="78"/>
      <c r="R303" s="78"/>
      <c r="S303" s="78"/>
      <c r="T303" s="79"/>
      <c r="U303" s="79"/>
      <c r="V303" s="79"/>
      <c r="W303" s="79"/>
      <c r="X303" s="79"/>
      <c r="Y303" s="79"/>
      <c r="Z303" s="79"/>
      <c r="AA303" s="79"/>
      <c r="AB303" s="79"/>
      <c r="AC303" s="79"/>
      <c r="AD303" s="79"/>
      <c r="AE303" s="79"/>
      <c r="AF303" s="79"/>
      <c r="AG303" s="79"/>
      <c r="AH303" s="79"/>
      <c r="AI303" s="79"/>
      <c r="AJ303" s="79"/>
      <c r="AK303" s="79"/>
    </row>
    <row r="304" spans="1:37" ht="13.8" x14ac:dyDescent="0.3">
      <c r="A304" s="78"/>
      <c r="B304" s="78"/>
      <c r="C304" s="78"/>
      <c r="D304" s="78"/>
      <c r="E304" s="78"/>
      <c r="F304" s="78"/>
      <c r="G304" s="78"/>
      <c r="H304" s="78"/>
      <c r="I304" s="78"/>
      <c r="J304" s="78"/>
      <c r="K304" s="79"/>
      <c r="L304" s="78"/>
      <c r="M304" s="78"/>
      <c r="N304" s="78"/>
      <c r="O304" s="78"/>
      <c r="P304" s="78"/>
      <c r="Q304" s="78"/>
      <c r="R304" s="78"/>
      <c r="S304" s="78"/>
      <c r="T304" s="79"/>
      <c r="U304" s="79"/>
      <c r="V304" s="79"/>
      <c r="W304" s="79"/>
      <c r="X304" s="79"/>
      <c r="Y304" s="79"/>
      <c r="Z304" s="79"/>
      <c r="AA304" s="79"/>
      <c r="AB304" s="79"/>
      <c r="AC304" s="79"/>
      <c r="AD304" s="79"/>
      <c r="AE304" s="79"/>
      <c r="AF304" s="79"/>
      <c r="AG304" s="79"/>
      <c r="AH304" s="79"/>
      <c r="AI304" s="79"/>
      <c r="AJ304" s="79"/>
      <c r="AK304" s="79"/>
    </row>
    <row r="305" spans="1:37" ht="13.8" x14ac:dyDescent="0.3">
      <c r="A305" s="78"/>
      <c r="B305" s="78"/>
      <c r="C305" s="78"/>
      <c r="D305" s="78"/>
      <c r="E305" s="78"/>
      <c r="F305" s="78"/>
      <c r="G305" s="78"/>
      <c r="H305" s="78"/>
      <c r="I305" s="78"/>
      <c r="J305" s="78"/>
      <c r="K305" s="79"/>
      <c r="L305" s="78"/>
      <c r="M305" s="78"/>
      <c r="N305" s="78"/>
      <c r="O305" s="78"/>
      <c r="P305" s="78"/>
      <c r="Q305" s="78"/>
      <c r="R305" s="78"/>
      <c r="S305" s="78"/>
      <c r="T305" s="79"/>
      <c r="U305" s="79"/>
      <c r="V305" s="79"/>
      <c r="W305" s="79"/>
      <c r="X305" s="79"/>
      <c r="Y305" s="79"/>
      <c r="Z305" s="79"/>
      <c r="AA305" s="79"/>
      <c r="AB305" s="79"/>
      <c r="AC305" s="79"/>
      <c r="AD305" s="79"/>
      <c r="AE305" s="79"/>
      <c r="AF305" s="79"/>
      <c r="AG305" s="79"/>
      <c r="AH305" s="79"/>
      <c r="AI305" s="79"/>
      <c r="AJ305" s="79"/>
      <c r="AK305" s="79"/>
    </row>
    <row r="306" spans="1:37" ht="13.8" x14ac:dyDescent="0.3">
      <c r="A306" s="78"/>
      <c r="B306" s="78"/>
      <c r="C306" s="78"/>
      <c r="D306" s="78"/>
      <c r="E306" s="78"/>
      <c r="F306" s="78"/>
      <c r="G306" s="78"/>
      <c r="H306" s="78"/>
      <c r="I306" s="78"/>
      <c r="J306" s="78"/>
      <c r="K306" s="79"/>
      <c r="L306" s="78"/>
      <c r="M306" s="78"/>
      <c r="N306" s="78"/>
      <c r="O306" s="78"/>
      <c r="P306" s="78"/>
      <c r="Q306" s="78"/>
      <c r="R306" s="78"/>
      <c r="S306" s="78"/>
      <c r="T306" s="79"/>
      <c r="U306" s="79"/>
      <c r="V306" s="79"/>
      <c r="W306" s="79"/>
      <c r="X306" s="79"/>
      <c r="Y306" s="79"/>
      <c r="Z306" s="79"/>
      <c r="AA306" s="79"/>
      <c r="AB306" s="79"/>
      <c r="AC306" s="79"/>
      <c r="AD306" s="79"/>
      <c r="AE306" s="79"/>
      <c r="AF306" s="79"/>
      <c r="AG306" s="79"/>
      <c r="AH306" s="79"/>
      <c r="AI306" s="79"/>
      <c r="AJ306" s="79"/>
      <c r="AK306" s="79"/>
    </row>
    <row r="307" spans="1:37" ht="13.8" x14ac:dyDescent="0.3">
      <c r="A307" s="78"/>
      <c r="B307" s="78"/>
      <c r="C307" s="78"/>
      <c r="D307" s="78"/>
      <c r="E307" s="78"/>
      <c r="F307" s="78"/>
      <c r="G307" s="78"/>
      <c r="H307" s="78"/>
      <c r="I307" s="78"/>
      <c r="J307" s="78"/>
      <c r="K307" s="79"/>
      <c r="L307" s="78"/>
      <c r="M307" s="78"/>
      <c r="N307" s="78"/>
      <c r="O307" s="78"/>
      <c r="P307" s="78"/>
      <c r="Q307" s="78"/>
      <c r="R307" s="78"/>
      <c r="S307" s="78"/>
      <c r="T307" s="79"/>
      <c r="U307" s="79"/>
      <c r="V307" s="79"/>
      <c r="W307" s="79"/>
      <c r="X307" s="79"/>
      <c r="Y307" s="79"/>
      <c r="Z307" s="79"/>
      <c r="AA307" s="79"/>
      <c r="AB307" s="79"/>
      <c r="AC307" s="79"/>
      <c r="AD307" s="79"/>
      <c r="AE307" s="79"/>
      <c r="AF307" s="79"/>
      <c r="AG307" s="79"/>
      <c r="AH307" s="79"/>
      <c r="AI307" s="79"/>
      <c r="AJ307" s="79"/>
      <c r="AK307" s="79"/>
    </row>
    <row r="308" spans="1:37" ht="13.8" x14ac:dyDescent="0.3">
      <c r="A308" s="78"/>
      <c r="B308" s="78"/>
      <c r="C308" s="78"/>
      <c r="D308" s="78"/>
      <c r="E308" s="78"/>
      <c r="F308" s="78"/>
      <c r="G308" s="78"/>
      <c r="H308" s="78"/>
      <c r="I308" s="78"/>
      <c r="J308" s="78"/>
      <c r="K308" s="79"/>
      <c r="L308" s="78"/>
      <c r="M308" s="78"/>
      <c r="N308" s="78"/>
      <c r="O308" s="78"/>
      <c r="P308" s="78"/>
      <c r="Q308" s="78"/>
      <c r="R308" s="78"/>
      <c r="S308" s="78"/>
      <c r="T308" s="79"/>
      <c r="U308" s="79"/>
      <c r="V308" s="79"/>
      <c r="W308" s="79"/>
      <c r="X308" s="79"/>
      <c r="Y308" s="79"/>
      <c r="Z308" s="79"/>
      <c r="AA308" s="79"/>
      <c r="AB308" s="79"/>
      <c r="AC308" s="79"/>
      <c r="AD308" s="79"/>
      <c r="AE308" s="79"/>
      <c r="AF308" s="79"/>
      <c r="AG308" s="79"/>
      <c r="AH308" s="79"/>
      <c r="AI308" s="79"/>
      <c r="AJ308" s="79"/>
      <c r="AK308" s="79"/>
    </row>
    <row r="309" spans="1:37" ht="13.8" x14ac:dyDescent="0.3">
      <c r="A309" s="78"/>
      <c r="B309" s="78"/>
      <c r="C309" s="78"/>
      <c r="D309" s="78"/>
      <c r="E309" s="78"/>
      <c r="F309" s="78"/>
      <c r="G309" s="78"/>
      <c r="H309" s="78"/>
      <c r="I309" s="78"/>
      <c r="J309" s="78"/>
      <c r="K309" s="79"/>
      <c r="L309" s="78"/>
      <c r="M309" s="78"/>
      <c r="N309" s="78"/>
      <c r="O309" s="78"/>
      <c r="P309" s="78"/>
      <c r="Q309" s="78"/>
      <c r="R309" s="78"/>
      <c r="S309" s="78"/>
      <c r="T309" s="79"/>
      <c r="U309" s="79"/>
      <c r="V309" s="79"/>
      <c r="W309" s="79"/>
      <c r="X309" s="79"/>
      <c r="Y309" s="79"/>
      <c r="Z309" s="79"/>
      <c r="AA309" s="79"/>
      <c r="AB309" s="79"/>
      <c r="AC309" s="79"/>
      <c r="AD309" s="79"/>
      <c r="AE309" s="79"/>
      <c r="AF309" s="79"/>
      <c r="AG309" s="79"/>
      <c r="AH309" s="79"/>
      <c r="AI309" s="79"/>
      <c r="AJ309" s="79"/>
      <c r="AK309" s="79"/>
    </row>
    <row r="310" spans="1:37" ht="13.8" x14ac:dyDescent="0.3">
      <c r="A310" s="78"/>
      <c r="B310" s="78"/>
      <c r="C310" s="78"/>
      <c r="D310" s="78"/>
      <c r="E310" s="78"/>
      <c r="F310" s="78"/>
      <c r="G310" s="78"/>
      <c r="H310" s="78"/>
      <c r="I310" s="78"/>
      <c r="J310" s="78"/>
      <c r="K310" s="79"/>
      <c r="L310" s="78"/>
      <c r="M310" s="78"/>
      <c r="N310" s="78"/>
      <c r="O310" s="78"/>
      <c r="P310" s="78"/>
      <c r="Q310" s="78"/>
      <c r="R310" s="78"/>
      <c r="S310" s="78"/>
      <c r="T310" s="79"/>
      <c r="U310" s="79"/>
      <c r="V310" s="79"/>
      <c r="W310" s="79"/>
      <c r="X310" s="79"/>
      <c r="Y310" s="79"/>
      <c r="Z310" s="79"/>
      <c r="AA310" s="79"/>
      <c r="AB310" s="79"/>
      <c r="AC310" s="79"/>
      <c r="AD310" s="79"/>
      <c r="AE310" s="79"/>
      <c r="AF310" s="79"/>
      <c r="AG310" s="79"/>
      <c r="AH310" s="79"/>
      <c r="AI310" s="79"/>
      <c r="AJ310" s="79"/>
      <c r="AK310" s="79"/>
    </row>
    <row r="311" spans="1:37" ht="13.8" x14ac:dyDescent="0.3">
      <c r="A311" s="78"/>
      <c r="B311" s="78"/>
      <c r="C311" s="78"/>
      <c r="D311" s="78"/>
      <c r="E311" s="78"/>
      <c r="F311" s="78"/>
      <c r="G311" s="78"/>
      <c r="H311" s="78"/>
      <c r="I311" s="78"/>
      <c r="J311" s="78"/>
      <c r="K311" s="79"/>
      <c r="L311" s="78"/>
      <c r="M311" s="78"/>
      <c r="N311" s="78"/>
      <c r="O311" s="78"/>
      <c r="P311" s="78"/>
      <c r="Q311" s="78"/>
      <c r="R311" s="78"/>
      <c r="S311" s="78"/>
      <c r="T311" s="79"/>
      <c r="U311" s="79"/>
      <c r="V311" s="79"/>
      <c r="W311" s="79"/>
      <c r="X311" s="79"/>
      <c r="Y311" s="79"/>
      <c r="Z311" s="79"/>
      <c r="AA311" s="79"/>
      <c r="AB311" s="79"/>
      <c r="AC311" s="79"/>
      <c r="AD311" s="79"/>
      <c r="AE311" s="79"/>
      <c r="AF311" s="79"/>
      <c r="AG311" s="79"/>
      <c r="AH311" s="79"/>
      <c r="AI311" s="79"/>
      <c r="AJ311" s="79"/>
      <c r="AK311" s="79"/>
    </row>
    <row r="312" spans="1:37" ht="13.8" x14ac:dyDescent="0.3">
      <c r="A312" s="78"/>
      <c r="B312" s="78"/>
      <c r="C312" s="78"/>
      <c r="D312" s="78"/>
      <c r="E312" s="78"/>
      <c r="F312" s="78"/>
      <c r="G312" s="78"/>
      <c r="H312" s="78"/>
      <c r="I312" s="78"/>
      <c r="J312" s="78"/>
      <c r="K312" s="79"/>
      <c r="L312" s="78"/>
      <c r="M312" s="78"/>
      <c r="N312" s="78"/>
      <c r="O312" s="78"/>
      <c r="P312" s="78"/>
      <c r="Q312" s="78"/>
      <c r="R312" s="78"/>
      <c r="S312" s="78"/>
      <c r="T312" s="79"/>
      <c r="U312" s="79"/>
      <c r="V312" s="79"/>
      <c r="W312" s="79"/>
      <c r="X312" s="79"/>
      <c r="Y312" s="79"/>
      <c r="Z312" s="79"/>
      <c r="AA312" s="79"/>
      <c r="AB312" s="79"/>
      <c r="AC312" s="79"/>
      <c r="AD312" s="79"/>
      <c r="AE312" s="79"/>
      <c r="AF312" s="79"/>
      <c r="AG312" s="79"/>
      <c r="AH312" s="79"/>
      <c r="AI312" s="79"/>
      <c r="AJ312" s="79"/>
      <c r="AK312" s="79"/>
    </row>
    <row r="313" spans="1:37" ht="13.8" x14ac:dyDescent="0.3">
      <c r="A313" s="78"/>
      <c r="B313" s="78"/>
      <c r="C313" s="78"/>
      <c r="D313" s="78"/>
      <c r="E313" s="78"/>
      <c r="F313" s="78"/>
      <c r="G313" s="78"/>
      <c r="H313" s="78"/>
      <c r="I313" s="78"/>
      <c r="J313" s="78"/>
      <c r="K313" s="79"/>
      <c r="L313" s="78"/>
      <c r="M313" s="78"/>
      <c r="N313" s="78"/>
      <c r="O313" s="78"/>
      <c r="P313" s="78"/>
      <c r="Q313" s="78"/>
      <c r="R313" s="78"/>
      <c r="S313" s="78"/>
      <c r="T313" s="79"/>
      <c r="U313" s="79"/>
      <c r="V313" s="79"/>
      <c r="W313" s="79"/>
      <c r="X313" s="79"/>
      <c r="Y313" s="79"/>
      <c r="Z313" s="79"/>
      <c r="AA313" s="79"/>
      <c r="AB313" s="79"/>
      <c r="AC313" s="79"/>
      <c r="AD313" s="79"/>
      <c r="AE313" s="79"/>
      <c r="AF313" s="79"/>
      <c r="AG313" s="79"/>
      <c r="AH313" s="79"/>
      <c r="AI313" s="79"/>
      <c r="AJ313" s="79"/>
      <c r="AK313" s="79"/>
    </row>
    <row r="314" spans="1:37" ht="13.8" x14ac:dyDescent="0.3">
      <c r="A314" s="78"/>
      <c r="B314" s="78"/>
      <c r="C314" s="78"/>
      <c r="D314" s="78"/>
      <c r="E314" s="78"/>
      <c r="F314" s="78"/>
      <c r="G314" s="78"/>
      <c r="H314" s="78"/>
      <c r="I314" s="78"/>
      <c r="J314" s="78"/>
      <c r="K314" s="79"/>
      <c r="L314" s="78"/>
      <c r="M314" s="78"/>
      <c r="N314" s="78"/>
      <c r="O314" s="78"/>
      <c r="P314" s="78"/>
      <c r="Q314" s="78"/>
      <c r="R314" s="78"/>
      <c r="S314" s="78"/>
      <c r="T314" s="79"/>
      <c r="U314" s="79"/>
      <c r="V314" s="79"/>
      <c r="W314" s="79"/>
      <c r="X314" s="79"/>
      <c r="Y314" s="79"/>
      <c r="Z314" s="79"/>
      <c r="AA314" s="79"/>
      <c r="AB314" s="79"/>
      <c r="AC314" s="79"/>
      <c r="AD314" s="79"/>
      <c r="AE314" s="79"/>
      <c r="AF314" s="79"/>
      <c r="AG314" s="79"/>
      <c r="AH314" s="79"/>
      <c r="AI314" s="79"/>
      <c r="AJ314" s="79"/>
      <c r="AK314" s="79"/>
    </row>
    <row r="315" spans="1:37" ht="13.8" x14ac:dyDescent="0.3">
      <c r="A315" s="78"/>
      <c r="B315" s="78"/>
      <c r="C315" s="78"/>
      <c r="D315" s="78"/>
      <c r="E315" s="78"/>
      <c r="F315" s="78"/>
      <c r="G315" s="78"/>
      <c r="H315" s="78"/>
      <c r="I315" s="78"/>
      <c r="J315" s="78"/>
      <c r="K315" s="79"/>
      <c r="L315" s="78"/>
      <c r="M315" s="78"/>
      <c r="N315" s="78"/>
      <c r="O315" s="78"/>
      <c r="P315" s="78"/>
      <c r="Q315" s="78"/>
      <c r="R315" s="78"/>
      <c r="S315" s="78"/>
      <c r="T315" s="79"/>
      <c r="U315" s="79"/>
      <c r="V315" s="79"/>
      <c r="W315" s="79"/>
      <c r="X315" s="79"/>
      <c r="Y315" s="79"/>
      <c r="Z315" s="79"/>
      <c r="AA315" s="79"/>
      <c r="AB315" s="79"/>
      <c r="AC315" s="79"/>
      <c r="AD315" s="79"/>
      <c r="AE315" s="79"/>
      <c r="AF315" s="79"/>
      <c r="AG315" s="79"/>
      <c r="AH315" s="79"/>
      <c r="AI315" s="79"/>
      <c r="AJ315" s="79"/>
      <c r="AK315" s="79"/>
    </row>
    <row r="316" spans="1:37" ht="13.8" x14ac:dyDescent="0.3">
      <c r="A316" s="78"/>
      <c r="B316" s="78"/>
      <c r="C316" s="78"/>
      <c r="D316" s="78"/>
      <c r="E316" s="78"/>
      <c r="F316" s="78"/>
      <c r="G316" s="78"/>
      <c r="H316" s="78"/>
      <c r="I316" s="78"/>
      <c r="J316" s="78"/>
      <c r="K316" s="79"/>
      <c r="L316" s="78"/>
      <c r="M316" s="78"/>
      <c r="N316" s="78"/>
      <c r="O316" s="78"/>
      <c r="P316" s="78"/>
      <c r="Q316" s="78"/>
      <c r="R316" s="78"/>
      <c r="S316" s="78"/>
      <c r="T316" s="79"/>
      <c r="U316" s="79"/>
      <c r="V316" s="79"/>
      <c r="W316" s="79"/>
      <c r="X316" s="79"/>
      <c r="Y316" s="79"/>
      <c r="Z316" s="79"/>
      <c r="AA316" s="79"/>
      <c r="AB316" s="79"/>
      <c r="AC316" s="79"/>
      <c r="AD316" s="79"/>
      <c r="AE316" s="79"/>
      <c r="AF316" s="79"/>
      <c r="AG316" s="79"/>
      <c r="AH316" s="79"/>
      <c r="AI316" s="79"/>
      <c r="AJ316" s="79"/>
      <c r="AK316" s="79"/>
    </row>
    <row r="317" spans="1:37" ht="13.8" x14ac:dyDescent="0.3">
      <c r="A317" s="78"/>
      <c r="B317" s="78"/>
      <c r="C317" s="78"/>
      <c r="D317" s="78"/>
      <c r="E317" s="78"/>
      <c r="F317" s="78"/>
      <c r="G317" s="78"/>
      <c r="H317" s="78"/>
      <c r="I317" s="78"/>
      <c r="J317" s="78"/>
      <c r="K317" s="79"/>
      <c r="L317" s="78"/>
      <c r="M317" s="78"/>
      <c r="N317" s="78"/>
      <c r="O317" s="78"/>
      <c r="P317" s="78"/>
      <c r="Q317" s="78"/>
      <c r="R317" s="78"/>
      <c r="S317" s="78"/>
      <c r="T317" s="79"/>
      <c r="U317" s="79"/>
      <c r="V317" s="79"/>
      <c r="W317" s="79"/>
      <c r="X317" s="79"/>
      <c r="Y317" s="79"/>
      <c r="Z317" s="79"/>
      <c r="AA317" s="79"/>
      <c r="AB317" s="79"/>
      <c r="AC317" s="79"/>
      <c r="AD317" s="79"/>
      <c r="AE317" s="79"/>
      <c r="AF317" s="79"/>
      <c r="AG317" s="79"/>
      <c r="AH317" s="79"/>
      <c r="AI317" s="79"/>
      <c r="AJ317" s="79"/>
      <c r="AK317" s="79"/>
    </row>
    <row r="318" spans="1:37" ht="13.8" x14ac:dyDescent="0.3">
      <c r="A318" s="78"/>
      <c r="B318" s="78"/>
      <c r="C318" s="78"/>
      <c r="D318" s="78"/>
      <c r="E318" s="78"/>
      <c r="F318" s="78"/>
      <c r="G318" s="78"/>
      <c r="H318" s="78"/>
      <c r="I318" s="78"/>
      <c r="J318" s="78"/>
      <c r="K318" s="79"/>
      <c r="L318" s="78"/>
      <c r="M318" s="78"/>
      <c r="N318" s="78"/>
      <c r="O318" s="78"/>
      <c r="P318" s="78"/>
      <c r="Q318" s="78"/>
      <c r="R318" s="78"/>
      <c r="S318" s="78"/>
      <c r="T318" s="79"/>
      <c r="U318" s="79"/>
      <c r="V318" s="79"/>
      <c r="W318" s="79"/>
      <c r="X318" s="79"/>
      <c r="Y318" s="79"/>
      <c r="Z318" s="79"/>
      <c r="AA318" s="79"/>
      <c r="AB318" s="79"/>
      <c r="AC318" s="79"/>
      <c r="AD318" s="79"/>
      <c r="AE318" s="79"/>
      <c r="AF318" s="79"/>
      <c r="AG318" s="79"/>
      <c r="AH318" s="79"/>
      <c r="AI318" s="79"/>
      <c r="AJ318" s="79"/>
      <c r="AK318" s="79"/>
    </row>
    <row r="319" spans="1:37" ht="13.8" x14ac:dyDescent="0.3">
      <c r="A319" s="78"/>
      <c r="B319" s="78"/>
      <c r="C319" s="78"/>
      <c r="D319" s="78"/>
      <c r="E319" s="78"/>
      <c r="F319" s="78"/>
      <c r="G319" s="78"/>
      <c r="H319" s="78"/>
      <c r="I319" s="78"/>
      <c r="J319" s="78"/>
      <c r="K319" s="79"/>
      <c r="L319" s="78"/>
      <c r="M319" s="78"/>
      <c r="N319" s="78"/>
      <c r="O319" s="78"/>
      <c r="P319" s="78"/>
      <c r="Q319" s="78"/>
      <c r="R319" s="78"/>
      <c r="S319" s="78"/>
      <c r="T319" s="79"/>
      <c r="U319" s="79"/>
      <c r="V319" s="79"/>
      <c r="W319" s="79"/>
      <c r="X319" s="79"/>
      <c r="Y319" s="79"/>
      <c r="Z319" s="79"/>
      <c r="AA319" s="79"/>
      <c r="AB319" s="79"/>
      <c r="AC319" s="79"/>
      <c r="AD319" s="79"/>
      <c r="AE319" s="79"/>
      <c r="AF319" s="79"/>
      <c r="AG319" s="79"/>
      <c r="AH319" s="79"/>
      <c r="AI319" s="79"/>
      <c r="AJ319" s="79"/>
      <c r="AK319" s="79"/>
    </row>
    <row r="320" spans="1:37" ht="13.8" x14ac:dyDescent="0.3">
      <c r="A320" s="78"/>
      <c r="B320" s="78"/>
      <c r="C320" s="78"/>
      <c r="D320" s="78"/>
      <c r="E320" s="78"/>
      <c r="F320" s="78"/>
      <c r="G320" s="78"/>
      <c r="H320" s="78"/>
      <c r="I320" s="78"/>
      <c r="J320" s="78"/>
      <c r="K320" s="79"/>
      <c r="L320" s="78"/>
      <c r="M320" s="78"/>
      <c r="N320" s="78"/>
      <c r="O320" s="78"/>
      <c r="P320" s="78"/>
      <c r="Q320" s="78"/>
      <c r="R320" s="78"/>
      <c r="S320" s="78"/>
      <c r="T320" s="79"/>
      <c r="U320" s="79"/>
      <c r="V320" s="79"/>
      <c r="W320" s="79"/>
      <c r="X320" s="79"/>
      <c r="Y320" s="79"/>
      <c r="Z320" s="79"/>
      <c r="AA320" s="79"/>
      <c r="AB320" s="79"/>
      <c r="AC320" s="79"/>
      <c r="AD320" s="79"/>
      <c r="AE320" s="79"/>
      <c r="AF320" s="79"/>
      <c r="AG320" s="79"/>
      <c r="AH320" s="79"/>
      <c r="AI320" s="79"/>
      <c r="AJ320" s="79"/>
      <c r="AK320" s="79"/>
    </row>
    <row r="321" spans="1:37" ht="13.8" x14ac:dyDescent="0.3">
      <c r="A321" s="78"/>
      <c r="B321" s="78"/>
      <c r="C321" s="78"/>
      <c r="D321" s="78"/>
      <c r="E321" s="78"/>
      <c r="F321" s="78"/>
      <c r="G321" s="78"/>
      <c r="H321" s="78"/>
      <c r="I321" s="78"/>
      <c r="J321" s="78"/>
      <c r="K321" s="79"/>
      <c r="L321" s="78"/>
      <c r="M321" s="78"/>
      <c r="N321" s="78"/>
      <c r="O321" s="78"/>
      <c r="P321" s="78"/>
      <c r="Q321" s="78"/>
      <c r="R321" s="78"/>
      <c r="S321" s="78"/>
      <c r="T321" s="79"/>
      <c r="U321" s="79"/>
      <c r="V321" s="79"/>
      <c r="W321" s="79"/>
      <c r="X321" s="79"/>
      <c r="Y321" s="79"/>
      <c r="Z321" s="79"/>
      <c r="AA321" s="79"/>
      <c r="AB321" s="79"/>
      <c r="AC321" s="79"/>
      <c r="AD321" s="79"/>
      <c r="AE321" s="79"/>
      <c r="AF321" s="79"/>
      <c r="AG321" s="79"/>
      <c r="AH321" s="79"/>
      <c r="AI321" s="79"/>
      <c r="AJ321" s="79"/>
      <c r="AK321" s="79"/>
    </row>
    <row r="322" spans="1:37" ht="13.8" x14ac:dyDescent="0.3">
      <c r="A322" s="78"/>
      <c r="B322" s="78"/>
      <c r="C322" s="78"/>
      <c r="D322" s="78"/>
      <c r="E322" s="78"/>
      <c r="F322" s="78"/>
      <c r="G322" s="78"/>
      <c r="H322" s="78"/>
      <c r="I322" s="78"/>
      <c r="J322" s="78"/>
      <c r="K322" s="79"/>
      <c r="L322" s="78"/>
      <c r="M322" s="78"/>
      <c r="N322" s="78"/>
      <c r="O322" s="78"/>
      <c r="P322" s="78"/>
      <c r="Q322" s="78"/>
      <c r="R322" s="78"/>
      <c r="S322" s="78"/>
      <c r="T322" s="79"/>
      <c r="U322" s="79"/>
      <c r="V322" s="79"/>
      <c r="W322" s="79"/>
      <c r="X322" s="79"/>
      <c r="Y322" s="79"/>
      <c r="Z322" s="79"/>
      <c r="AA322" s="79"/>
      <c r="AB322" s="79"/>
      <c r="AC322" s="79"/>
      <c r="AD322" s="79"/>
      <c r="AE322" s="79"/>
      <c r="AF322" s="79"/>
      <c r="AG322" s="79"/>
      <c r="AH322" s="79"/>
      <c r="AI322" s="79"/>
      <c r="AJ322" s="79"/>
      <c r="AK322" s="79"/>
    </row>
    <row r="323" spans="1:37" ht="13.8" x14ac:dyDescent="0.3">
      <c r="A323" s="78"/>
      <c r="B323" s="78"/>
      <c r="C323" s="78"/>
      <c r="D323" s="78"/>
      <c r="E323" s="78"/>
      <c r="F323" s="78"/>
      <c r="G323" s="78"/>
      <c r="H323" s="78"/>
      <c r="I323" s="78"/>
      <c r="J323" s="78"/>
      <c r="K323" s="79"/>
      <c r="L323" s="78"/>
      <c r="M323" s="78"/>
      <c r="N323" s="78"/>
      <c r="O323" s="78"/>
      <c r="P323" s="78"/>
      <c r="Q323" s="78"/>
      <c r="R323" s="78"/>
      <c r="S323" s="78"/>
      <c r="T323" s="79"/>
      <c r="U323" s="79"/>
      <c r="V323" s="79"/>
      <c r="W323" s="79"/>
      <c r="X323" s="79"/>
      <c r="Y323" s="79"/>
      <c r="Z323" s="79"/>
      <c r="AA323" s="79"/>
      <c r="AB323" s="79"/>
      <c r="AC323" s="79"/>
      <c r="AD323" s="79"/>
      <c r="AE323" s="79"/>
      <c r="AF323" s="79"/>
      <c r="AG323" s="79"/>
      <c r="AH323" s="79"/>
      <c r="AI323" s="79"/>
      <c r="AJ323" s="79"/>
      <c r="AK323" s="79"/>
    </row>
    <row r="324" spans="1:37" ht="13.8" x14ac:dyDescent="0.3">
      <c r="A324" s="78"/>
      <c r="B324" s="78"/>
      <c r="C324" s="78"/>
      <c r="D324" s="78"/>
      <c r="E324" s="78"/>
      <c r="F324" s="78"/>
      <c r="G324" s="78"/>
      <c r="H324" s="78"/>
      <c r="I324" s="78"/>
      <c r="J324" s="78"/>
      <c r="K324" s="79"/>
      <c r="L324" s="78"/>
      <c r="M324" s="78"/>
      <c r="N324" s="78"/>
      <c r="O324" s="78"/>
      <c r="P324" s="78"/>
      <c r="Q324" s="78"/>
      <c r="R324" s="78"/>
      <c r="S324" s="78"/>
      <c r="T324" s="79"/>
      <c r="U324" s="79"/>
      <c r="V324" s="79"/>
      <c r="W324" s="79"/>
      <c r="X324" s="79"/>
      <c r="Y324" s="79"/>
      <c r="Z324" s="79"/>
      <c r="AA324" s="79"/>
      <c r="AB324" s="79"/>
      <c r="AC324" s="79"/>
      <c r="AD324" s="79"/>
      <c r="AE324" s="79"/>
      <c r="AF324" s="79"/>
      <c r="AG324" s="79"/>
      <c r="AH324" s="79"/>
      <c r="AI324" s="79"/>
      <c r="AJ324" s="79"/>
      <c r="AK324" s="79"/>
    </row>
    <row r="325" spans="1:37" ht="13.8" x14ac:dyDescent="0.3">
      <c r="A325" s="78"/>
      <c r="B325" s="78"/>
      <c r="C325" s="78"/>
      <c r="D325" s="78"/>
      <c r="E325" s="78"/>
      <c r="F325" s="78"/>
      <c r="G325" s="78"/>
      <c r="H325" s="78"/>
      <c r="I325" s="78"/>
      <c r="J325" s="78"/>
      <c r="K325" s="79"/>
      <c r="L325" s="78"/>
      <c r="M325" s="78"/>
      <c r="N325" s="78"/>
      <c r="O325" s="78"/>
      <c r="P325" s="78"/>
      <c r="Q325" s="78"/>
      <c r="R325" s="78"/>
      <c r="S325" s="78"/>
      <c r="T325" s="79"/>
      <c r="U325" s="79"/>
      <c r="V325" s="79"/>
      <c r="W325" s="79"/>
      <c r="X325" s="79"/>
      <c r="Y325" s="79"/>
      <c r="Z325" s="79"/>
      <c r="AA325" s="79"/>
      <c r="AB325" s="79"/>
      <c r="AC325" s="79"/>
      <c r="AD325" s="79"/>
      <c r="AE325" s="79"/>
      <c r="AF325" s="79"/>
      <c r="AG325" s="79"/>
      <c r="AH325" s="79"/>
      <c r="AI325" s="79"/>
      <c r="AJ325" s="79"/>
      <c r="AK325" s="79"/>
    </row>
    <row r="326" spans="1:37" ht="13.8" x14ac:dyDescent="0.3">
      <c r="A326" s="78"/>
      <c r="B326" s="78"/>
      <c r="C326" s="78"/>
      <c r="D326" s="78"/>
      <c r="E326" s="78"/>
      <c r="F326" s="78"/>
      <c r="G326" s="78"/>
      <c r="H326" s="78"/>
      <c r="I326" s="78"/>
      <c r="J326" s="78"/>
      <c r="K326" s="79"/>
      <c r="L326" s="78"/>
      <c r="M326" s="78"/>
      <c r="N326" s="78"/>
      <c r="O326" s="78"/>
      <c r="P326" s="78"/>
      <c r="Q326" s="78"/>
      <c r="R326" s="78"/>
      <c r="S326" s="78"/>
      <c r="T326" s="79"/>
      <c r="U326" s="79"/>
      <c r="V326" s="79"/>
      <c r="W326" s="79"/>
      <c r="X326" s="79"/>
      <c r="Y326" s="79"/>
      <c r="Z326" s="79"/>
      <c r="AA326" s="79"/>
      <c r="AB326" s="79"/>
      <c r="AC326" s="79"/>
      <c r="AD326" s="79"/>
      <c r="AE326" s="79"/>
      <c r="AF326" s="79"/>
      <c r="AG326" s="79"/>
      <c r="AH326" s="79"/>
      <c r="AI326" s="79"/>
      <c r="AJ326" s="79"/>
      <c r="AK326" s="79"/>
    </row>
    <row r="327" spans="1:37" ht="13.8" x14ac:dyDescent="0.3">
      <c r="A327" s="78"/>
      <c r="B327" s="78"/>
      <c r="C327" s="78"/>
      <c r="D327" s="78"/>
      <c r="E327" s="78"/>
      <c r="F327" s="78"/>
      <c r="G327" s="78"/>
      <c r="H327" s="78"/>
      <c r="I327" s="78"/>
      <c r="J327" s="78"/>
      <c r="K327" s="79"/>
      <c r="L327" s="78"/>
      <c r="M327" s="78"/>
      <c r="N327" s="78"/>
      <c r="O327" s="78"/>
      <c r="P327" s="78"/>
      <c r="Q327" s="78"/>
      <c r="R327" s="78"/>
      <c r="S327" s="78"/>
      <c r="T327" s="79"/>
      <c r="U327" s="79"/>
      <c r="V327" s="79"/>
      <c r="W327" s="79"/>
      <c r="X327" s="79"/>
      <c r="Y327" s="79"/>
      <c r="Z327" s="79"/>
      <c r="AA327" s="79"/>
      <c r="AB327" s="79"/>
      <c r="AC327" s="79"/>
      <c r="AD327" s="79"/>
      <c r="AE327" s="79"/>
      <c r="AF327" s="79"/>
      <c r="AG327" s="79"/>
      <c r="AH327" s="79"/>
      <c r="AI327" s="79"/>
      <c r="AJ327" s="79"/>
      <c r="AK327" s="79"/>
    </row>
    <row r="328" spans="1:37" ht="13.8" x14ac:dyDescent="0.3">
      <c r="A328" s="78"/>
      <c r="B328" s="78"/>
      <c r="C328" s="78"/>
      <c r="D328" s="78"/>
      <c r="E328" s="78"/>
      <c r="F328" s="78"/>
      <c r="G328" s="78"/>
      <c r="H328" s="78"/>
      <c r="I328" s="78"/>
      <c r="J328" s="78"/>
      <c r="K328" s="79"/>
      <c r="L328" s="78"/>
      <c r="M328" s="78"/>
      <c r="N328" s="78"/>
      <c r="O328" s="78"/>
      <c r="P328" s="78"/>
      <c r="Q328" s="78"/>
      <c r="R328" s="78"/>
      <c r="S328" s="78"/>
      <c r="T328" s="79"/>
      <c r="U328" s="79"/>
      <c r="V328" s="79"/>
      <c r="W328" s="79"/>
      <c r="X328" s="79"/>
      <c r="Y328" s="79"/>
      <c r="Z328" s="79"/>
      <c r="AA328" s="79"/>
      <c r="AB328" s="79"/>
      <c r="AC328" s="79"/>
      <c r="AD328" s="79"/>
      <c r="AE328" s="79"/>
      <c r="AF328" s="79"/>
      <c r="AG328" s="79"/>
      <c r="AH328" s="79"/>
      <c r="AI328" s="79"/>
      <c r="AJ328" s="79"/>
      <c r="AK328" s="79"/>
    </row>
    <row r="329" spans="1:37" ht="13.8" x14ac:dyDescent="0.3">
      <c r="A329" s="78"/>
      <c r="B329" s="78"/>
      <c r="C329" s="78"/>
      <c r="D329" s="78"/>
      <c r="E329" s="78"/>
      <c r="F329" s="78"/>
      <c r="G329" s="78"/>
      <c r="H329" s="78"/>
      <c r="I329" s="78"/>
      <c r="J329" s="78"/>
      <c r="K329" s="79"/>
      <c r="L329" s="78"/>
      <c r="M329" s="78"/>
      <c r="N329" s="78"/>
      <c r="O329" s="78"/>
      <c r="P329" s="78"/>
      <c r="Q329" s="78"/>
      <c r="R329" s="78"/>
      <c r="S329" s="78"/>
      <c r="T329" s="79"/>
      <c r="U329" s="79"/>
      <c r="V329" s="79"/>
      <c r="W329" s="79"/>
      <c r="X329" s="79"/>
      <c r="Y329" s="79"/>
      <c r="Z329" s="79"/>
      <c r="AA329" s="79"/>
      <c r="AB329" s="79"/>
      <c r="AC329" s="79"/>
      <c r="AD329" s="79"/>
      <c r="AE329" s="79"/>
      <c r="AF329" s="79"/>
      <c r="AG329" s="79"/>
      <c r="AH329" s="79"/>
      <c r="AI329" s="79"/>
      <c r="AJ329" s="79"/>
      <c r="AK329" s="79"/>
    </row>
    <row r="330" spans="1:37" ht="13.8" x14ac:dyDescent="0.3">
      <c r="A330" s="78"/>
      <c r="B330" s="78"/>
      <c r="C330" s="78"/>
      <c r="D330" s="78"/>
      <c r="E330" s="78"/>
      <c r="F330" s="78"/>
      <c r="G330" s="78"/>
      <c r="H330" s="78"/>
      <c r="I330" s="78"/>
      <c r="J330" s="78"/>
      <c r="K330" s="79"/>
      <c r="L330" s="78"/>
      <c r="M330" s="78"/>
      <c r="N330" s="78"/>
      <c r="O330" s="78"/>
      <c r="P330" s="78"/>
      <c r="Q330" s="78"/>
      <c r="R330" s="78"/>
      <c r="S330" s="78"/>
      <c r="T330" s="79"/>
      <c r="U330" s="79"/>
      <c r="V330" s="79"/>
      <c r="W330" s="79"/>
      <c r="X330" s="79"/>
      <c r="Y330" s="79"/>
      <c r="Z330" s="79"/>
      <c r="AA330" s="79"/>
      <c r="AB330" s="79"/>
      <c r="AC330" s="79"/>
      <c r="AD330" s="79"/>
      <c r="AE330" s="79"/>
      <c r="AF330" s="79"/>
      <c r="AG330" s="79"/>
      <c r="AH330" s="79"/>
      <c r="AI330" s="79"/>
      <c r="AJ330" s="79"/>
      <c r="AK330" s="79"/>
    </row>
    <row r="331" spans="1:37" ht="13.8" x14ac:dyDescent="0.3">
      <c r="A331" s="78"/>
      <c r="B331" s="78"/>
      <c r="C331" s="78"/>
      <c r="D331" s="78"/>
      <c r="E331" s="78"/>
      <c r="F331" s="78"/>
      <c r="G331" s="78"/>
      <c r="H331" s="78"/>
      <c r="I331" s="78"/>
      <c r="J331" s="78"/>
      <c r="K331" s="79"/>
      <c r="L331" s="78"/>
      <c r="M331" s="78"/>
      <c r="N331" s="78"/>
      <c r="O331" s="78"/>
      <c r="P331" s="78"/>
      <c r="Q331" s="78"/>
      <c r="R331" s="78"/>
      <c r="S331" s="78"/>
      <c r="T331" s="79"/>
      <c r="U331" s="79"/>
      <c r="V331" s="79"/>
      <c r="W331" s="79"/>
      <c r="X331" s="79"/>
      <c r="Y331" s="79"/>
      <c r="Z331" s="79"/>
      <c r="AA331" s="79"/>
      <c r="AB331" s="79"/>
      <c r="AC331" s="79"/>
      <c r="AD331" s="79"/>
      <c r="AE331" s="79"/>
      <c r="AF331" s="79"/>
      <c r="AG331" s="79"/>
      <c r="AH331" s="79"/>
      <c r="AI331" s="79"/>
      <c r="AJ331" s="79"/>
      <c r="AK331" s="79"/>
    </row>
    <row r="332" spans="1:37" ht="13.8" x14ac:dyDescent="0.3">
      <c r="A332" s="78"/>
      <c r="B332" s="78"/>
      <c r="C332" s="78"/>
      <c r="D332" s="78"/>
      <c r="E332" s="78"/>
      <c r="F332" s="78"/>
      <c r="G332" s="78"/>
      <c r="H332" s="78"/>
      <c r="I332" s="78"/>
      <c r="J332" s="78"/>
      <c r="K332" s="79"/>
      <c r="L332" s="78"/>
      <c r="M332" s="78"/>
      <c r="N332" s="78"/>
      <c r="O332" s="78"/>
      <c r="P332" s="78"/>
      <c r="Q332" s="78"/>
      <c r="R332" s="78"/>
      <c r="S332" s="78"/>
      <c r="T332" s="79"/>
      <c r="U332" s="79"/>
      <c r="V332" s="79"/>
      <c r="W332" s="79"/>
      <c r="X332" s="79"/>
      <c r="Y332" s="79"/>
      <c r="Z332" s="79"/>
      <c r="AA332" s="79"/>
      <c r="AB332" s="79"/>
      <c r="AC332" s="79"/>
      <c r="AD332" s="79"/>
      <c r="AE332" s="79"/>
      <c r="AF332" s="79"/>
      <c r="AG332" s="79"/>
      <c r="AH332" s="79"/>
      <c r="AI332" s="79"/>
      <c r="AJ332" s="79"/>
      <c r="AK332" s="79"/>
    </row>
    <row r="333" spans="1:37" ht="13.8" x14ac:dyDescent="0.3">
      <c r="A333" s="78"/>
      <c r="B333" s="78"/>
      <c r="C333" s="78"/>
      <c r="D333" s="78"/>
      <c r="E333" s="78"/>
      <c r="F333" s="78"/>
      <c r="G333" s="78"/>
      <c r="H333" s="78"/>
      <c r="I333" s="78"/>
      <c r="J333" s="78"/>
      <c r="K333" s="79"/>
      <c r="L333" s="78"/>
      <c r="M333" s="78"/>
      <c r="N333" s="78"/>
      <c r="O333" s="78"/>
      <c r="P333" s="78"/>
      <c r="Q333" s="78"/>
      <c r="R333" s="78"/>
      <c r="S333" s="78"/>
      <c r="T333" s="79"/>
      <c r="U333" s="79"/>
      <c r="V333" s="79"/>
      <c r="W333" s="79"/>
      <c r="X333" s="79"/>
      <c r="Y333" s="79"/>
      <c r="Z333" s="79"/>
      <c r="AA333" s="79"/>
      <c r="AB333" s="79"/>
      <c r="AC333" s="79"/>
      <c r="AD333" s="79"/>
      <c r="AE333" s="79"/>
      <c r="AF333" s="79"/>
      <c r="AG333" s="79"/>
      <c r="AH333" s="79"/>
      <c r="AI333" s="79"/>
      <c r="AJ333" s="79"/>
      <c r="AK333" s="79"/>
    </row>
    <row r="334" spans="1:37" ht="13.8" x14ac:dyDescent="0.3">
      <c r="A334" s="78"/>
      <c r="B334" s="78"/>
      <c r="C334" s="78"/>
      <c r="D334" s="78"/>
      <c r="E334" s="78"/>
      <c r="F334" s="78"/>
      <c r="G334" s="78"/>
      <c r="H334" s="78"/>
      <c r="I334" s="78"/>
      <c r="J334" s="78"/>
      <c r="K334" s="79"/>
      <c r="L334" s="78"/>
      <c r="M334" s="78"/>
      <c r="N334" s="78"/>
      <c r="O334" s="78"/>
      <c r="P334" s="78"/>
      <c r="Q334" s="78"/>
      <c r="R334" s="78"/>
      <c r="S334" s="78"/>
      <c r="T334" s="79"/>
      <c r="U334" s="79"/>
      <c r="V334" s="79"/>
      <c r="W334" s="79"/>
      <c r="X334" s="79"/>
      <c r="Y334" s="79"/>
      <c r="Z334" s="79"/>
      <c r="AA334" s="79"/>
      <c r="AB334" s="79"/>
      <c r="AC334" s="79"/>
      <c r="AD334" s="79"/>
      <c r="AE334" s="79"/>
      <c r="AF334" s="79"/>
      <c r="AG334" s="79"/>
      <c r="AH334" s="79"/>
      <c r="AI334" s="79"/>
      <c r="AJ334" s="79"/>
      <c r="AK334" s="79"/>
    </row>
    <row r="335" spans="1:37" ht="13.8" x14ac:dyDescent="0.3">
      <c r="A335" s="78"/>
      <c r="B335" s="78"/>
      <c r="C335" s="78"/>
      <c r="D335" s="78"/>
      <c r="E335" s="78"/>
      <c r="F335" s="78"/>
      <c r="G335" s="78"/>
      <c r="H335" s="78"/>
      <c r="I335" s="78"/>
      <c r="J335" s="78"/>
      <c r="K335" s="79"/>
      <c r="L335" s="78"/>
      <c r="M335" s="78"/>
      <c r="N335" s="78"/>
      <c r="O335" s="78"/>
      <c r="P335" s="78"/>
      <c r="Q335" s="78"/>
      <c r="R335" s="78"/>
      <c r="S335" s="78"/>
      <c r="T335" s="79"/>
      <c r="U335" s="79"/>
      <c r="V335" s="79"/>
      <c r="W335" s="79"/>
      <c r="X335" s="79"/>
      <c r="Y335" s="79"/>
      <c r="Z335" s="79"/>
      <c r="AA335" s="79"/>
      <c r="AB335" s="79"/>
      <c r="AC335" s="79"/>
      <c r="AD335" s="79"/>
      <c r="AE335" s="79"/>
      <c r="AF335" s="79"/>
      <c r="AG335" s="79"/>
      <c r="AH335" s="79"/>
      <c r="AI335" s="79"/>
      <c r="AJ335" s="79"/>
      <c r="AK335" s="79"/>
    </row>
    <row r="336" spans="1:37" ht="13.8" x14ac:dyDescent="0.3">
      <c r="A336" s="78"/>
      <c r="B336" s="78"/>
      <c r="C336" s="78"/>
      <c r="D336" s="78"/>
      <c r="E336" s="78"/>
      <c r="F336" s="78"/>
      <c r="G336" s="78"/>
      <c r="H336" s="78"/>
      <c r="I336" s="78"/>
      <c r="J336" s="78"/>
      <c r="K336" s="79"/>
      <c r="L336" s="78"/>
      <c r="M336" s="78"/>
      <c r="N336" s="78"/>
      <c r="O336" s="78"/>
      <c r="P336" s="78"/>
      <c r="Q336" s="78"/>
      <c r="R336" s="78"/>
      <c r="S336" s="78"/>
      <c r="T336" s="79"/>
      <c r="U336" s="79"/>
      <c r="V336" s="79"/>
      <c r="W336" s="79"/>
      <c r="X336" s="79"/>
      <c r="Y336" s="79"/>
      <c r="Z336" s="79"/>
      <c r="AA336" s="79"/>
      <c r="AB336" s="79"/>
      <c r="AC336" s="79"/>
      <c r="AD336" s="79"/>
      <c r="AE336" s="79"/>
      <c r="AF336" s="79"/>
      <c r="AG336" s="79"/>
      <c r="AH336" s="79"/>
      <c r="AI336" s="79"/>
      <c r="AJ336" s="79"/>
      <c r="AK336" s="79"/>
    </row>
    <row r="337" spans="1:37" ht="13.8" x14ac:dyDescent="0.3">
      <c r="A337" s="78"/>
      <c r="B337" s="78"/>
      <c r="C337" s="78"/>
      <c r="D337" s="78"/>
      <c r="E337" s="78"/>
      <c r="F337" s="78"/>
      <c r="G337" s="78"/>
      <c r="H337" s="78"/>
      <c r="I337" s="78"/>
      <c r="J337" s="78"/>
      <c r="K337" s="79"/>
      <c r="L337" s="78"/>
      <c r="M337" s="78"/>
      <c r="N337" s="78"/>
      <c r="O337" s="78"/>
      <c r="P337" s="78"/>
      <c r="Q337" s="78"/>
      <c r="R337" s="78"/>
      <c r="S337" s="78"/>
      <c r="T337" s="79"/>
      <c r="U337" s="79"/>
      <c r="V337" s="79"/>
      <c r="W337" s="79"/>
      <c r="X337" s="79"/>
      <c r="Y337" s="79"/>
      <c r="Z337" s="79"/>
      <c r="AA337" s="79"/>
      <c r="AB337" s="79"/>
      <c r="AC337" s="79"/>
      <c r="AD337" s="79"/>
      <c r="AE337" s="79"/>
      <c r="AF337" s="79"/>
      <c r="AG337" s="79"/>
      <c r="AH337" s="79"/>
      <c r="AI337" s="79"/>
      <c r="AJ337" s="79"/>
      <c r="AK337" s="79"/>
    </row>
    <row r="338" spans="1:37" ht="13.8" x14ac:dyDescent="0.3">
      <c r="A338" s="78"/>
      <c r="B338" s="78"/>
      <c r="C338" s="78"/>
      <c r="D338" s="78"/>
      <c r="E338" s="78"/>
      <c r="F338" s="78"/>
      <c r="G338" s="78"/>
      <c r="H338" s="78"/>
      <c r="I338" s="78"/>
      <c r="J338" s="78"/>
      <c r="K338" s="79"/>
      <c r="L338" s="78"/>
      <c r="M338" s="78"/>
      <c r="N338" s="78"/>
      <c r="O338" s="78"/>
      <c r="P338" s="78"/>
      <c r="Q338" s="78"/>
      <c r="R338" s="78"/>
      <c r="S338" s="78"/>
      <c r="T338" s="79"/>
      <c r="U338" s="79"/>
      <c r="V338" s="79"/>
      <c r="W338" s="79"/>
      <c r="X338" s="79"/>
      <c r="Y338" s="79"/>
      <c r="Z338" s="79"/>
      <c r="AA338" s="79"/>
      <c r="AB338" s="79"/>
      <c r="AC338" s="79"/>
      <c r="AD338" s="79"/>
      <c r="AE338" s="79"/>
      <c r="AF338" s="79"/>
      <c r="AG338" s="79"/>
      <c r="AH338" s="79"/>
      <c r="AI338" s="79"/>
      <c r="AJ338" s="79"/>
      <c r="AK338" s="79"/>
    </row>
    <row r="339" spans="1:37" ht="13.8" x14ac:dyDescent="0.3">
      <c r="A339" s="78"/>
      <c r="B339" s="78"/>
      <c r="C339" s="78"/>
      <c r="D339" s="78"/>
      <c r="E339" s="78"/>
      <c r="F339" s="78"/>
      <c r="G339" s="78"/>
      <c r="H339" s="78"/>
      <c r="I339" s="78"/>
      <c r="J339" s="78"/>
      <c r="K339" s="79"/>
      <c r="L339" s="78"/>
      <c r="M339" s="78"/>
      <c r="N339" s="78"/>
      <c r="O339" s="78"/>
      <c r="P339" s="78"/>
      <c r="Q339" s="78"/>
      <c r="R339" s="78"/>
      <c r="S339" s="78"/>
      <c r="T339" s="79"/>
      <c r="U339" s="79"/>
      <c r="V339" s="79"/>
      <c r="W339" s="79"/>
      <c r="X339" s="79"/>
      <c r="Y339" s="79"/>
      <c r="Z339" s="79"/>
      <c r="AA339" s="79"/>
      <c r="AB339" s="79"/>
      <c r="AC339" s="79"/>
      <c r="AD339" s="79"/>
      <c r="AE339" s="79"/>
      <c r="AF339" s="79"/>
      <c r="AG339" s="79"/>
      <c r="AH339" s="79"/>
      <c r="AI339" s="79"/>
      <c r="AJ339" s="79"/>
      <c r="AK339" s="79"/>
    </row>
    <row r="340" spans="1:37" ht="13.8" x14ac:dyDescent="0.3">
      <c r="A340" s="78"/>
      <c r="B340" s="78"/>
      <c r="C340" s="78"/>
      <c r="D340" s="78"/>
      <c r="E340" s="78"/>
      <c r="F340" s="78"/>
      <c r="G340" s="78"/>
      <c r="H340" s="78"/>
      <c r="I340" s="78"/>
      <c r="J340" s="78"/>
      <c r="K340" s="79"/>
      <c r="L340" s="78"/>
      <c r="M340" s="78"/>
      <c r="N340" s="78"/>
      <c r="O340" s="78"/>
      <c r="P340" s="78"/>
      <c r="Q340" s="78"/>
      <c r="R340" s="78"/>
      <c r="S340" s="78"/>
      <c r="T340" s="79"/>
      <c r="U340" s="79"/>
      <c r="V340" s="79"/>
      <c r="W340" s="79"/>
      <c r="X340" s="79"/>
      <c r="Y340" s="79"/>
      <c r="Z340" s="79"/>
      <c r="AA340" s="79"/>
      <c r="AB340" s="79"/>
      <c r="AC340" s="79"/>
      <c r="AD340" s="79"/>
      <c r="AE340" s="79"/>
      <c r="AF340" s="79"/>
      <c r="AG340" s="79"/>
      <c r="AH340" s="79"/>
      <c r="AI340" s="79"/>
      <c r="AJ340" s="79"/>
      <c r="AK340" s="79"/>
    </row>
    <row r="341" spans="1:37" ht="13.8" x14ac:dyDescent="0.3">
      <c r="A341" s="78"/>
      <c r="B341" s="78"/>
      <c r="C341" s="78"/>
      <c r="D341" s="78"/>
      <c r="E341" s="78"/>
      <c r="F341" s="78"/>
      <c r="G341" s="78"/>
      <c r="H341" s="78"/>
      <c r="I341" s="78"/>
      <c r="J341" s="78"/>
      <c r="K341" s="79"/>
      <c r="L341" s="78"/>
      <c r="M341" s="78"/>
      <c r="N341" s="78"/>
      <c r="O341" s="78"/>
      <c r="P341" s="78"/>
      <c r="Q341" s="78"/>
      <c r="R341" s="78"/>
      <c r="S341" s="78"/>
      <c r="T341" s="79"/>
      <c r="U341" s="79"/>
      <c r="V341" s="79"/>
      <c r="W341" s="79"/>
      <c r="X341" s="79"/>
      <c r="Y341" s="79"/>
      <c r="Z341" s="79"/>
      <c r="AA341" s="79"/>
      <c r="AB341" s="79"/>
      <c r="AC341" s="79"/>
      <c r="AD341" s="79"/>
      <c r="AE341" s="79"/>
      <c r="AF341" s="79"/>
      <c r="AG341" s="79"/>
      <c r="AH341" s="79"/>
      <c r="AI341" s="79"/>
      <c r="AJ341" s="79"/>
      <c r="AK341" s="79"/>
    </row>
    <row r="342" spans="1:37" ht="13.8" x14ac:dyDescent="0.3">
      <c r="A342" s="78"/>
      <c r="B342" s="78"/>
      <c r="C342" s="78"/>
      <c r="D342" s="78"/>
      <c r="E342" s="78"/>
      <c r="F342" s="78"/>
      <c r="G342" s="78"/>
      <c r="H342" s="78"/>
      <c r="I342" s="78"/>
      <c r="J342" s="78"/>
      <c r="K342" s="79"/>
      <c r="L342" s="78"/>
      <c r="M342" s="78"/>
      <c r="N342" s="78"/>
      <c r="O342" s="78"/>
      <c r="P342" s="78"/>
      <c r="Q342" s="78"/>
      <c r="R342" s="78"/>
      <c r="S342" s="78"/>
      <c r="T342" s="79"/>
      <c r="U342" s="79"/>
      <c r="V342" s="79"/>
      <c r="W342" s="79"/>
      <c r="X342" s="79"/>
      <c r="Y342" s="79"/>
      <c r="Z342" s="79"/>
      <c r="AA342" s="79"/>
      <c r="AB342" s="79"/>
      <c r="AC342" s="79"/>
      <c r="AD342" s="79"/>
      <c r="AE342" s="79"/>
      <c r="AF342" s="79"/>
      <c r="AG342" s="79"/>
      <c r="AH342" s="79"/>
      <c r="AI342" s="79"/>
      <c r="AJ342" s="79"/>
      <c r="AK342" s="79"/>
    </row>
    <row r="343" spans="1:37" ht="13.8" x14ac:dyDescent="0.3">
      <c r="A343" s="78"/>
      <c r="B343" s="78"/>
      <c r="C343" s="78"/>
      <c r="D343" s="78"/>
      <c r="E343" s="78"/>
      <c r="F343" s="78"/>
      <c r="G343" s="78"/>
      <c r="H343" s="78"/>
      <c r="I343" s="78"/>
      <c r="J343" s="78"/>
      <c r="K343" s="79"/>
      <c r="L343" s="78"/>
      <c r="M343" s="78"/>
      <c r="N343" s="78"/>
      <c r="O343" s="78"/>
      <c r="P343" s="78"/>
      <c r="Q343" s="78"/>
      <c r="R343" s="78"/>
      <c r="S343" s="78"/>
      <c r="T343" s="79"/>
      <c r="U343" s="79"/>
      <c r="V343" s="79"/>
      <c r="W343" s="79"/>
      <c r="X343" s="79"/>
      <c r="Y343" s="79"/>
      <c r="Z343" s="79"/>
      <c r="AA343" s="79"/>
      <c r="AB343" s="79"/>
      <c r="AC343" s="79"/>
      <c r="AD343" s="79"/>
      <c r="AE343" s="79"/>
      <c r="AF343" s="79"/>
      <c r="AG343" s="79"/>
      <c r="AH343" s="79"/>
      <c r="AI343" s="79"/>
      <c r="AJ343" s="79"/>
      <c r="AK343" s="79"/>
    </row>
    <row r="344" spans="1:37" ht="13.8" x14ac:dyDescent="0.3">
      <c r="A344" s="78"/>
      <c r="B344" s="78"/>
      <c r="C344" s="78"/>
      <c r="D344" s="78"/>
      <c r="E344" s="78"/>
      <c r="F344" s="78"/>
      <c r="G344" s="78"/>
      <c r="H344" s="78"/>
      <c r="I344" s="78"/>
      <c r="J344" s="78"/>
      <c r="K344" s="79"/>
      <c r="L344" s="78"/>
      <c r="M344" s="78"/>
      <c r="N344" s="78"/>
      <c r="O344" s="78"/>
      <c r="P344" s="78"/>
      <c r="Q344" s="78"/>
      <c r="R344" s="78"/>
      <c r="S344" s="78"/>
      <c r="T344" s="79"/>
      <c r="U344" s="79"/>
      <c r="V344" s="79"/>
      <c r="W344" s="79"/>
      <c r="X344" s="79"/>
      <c r="Y344" s="79"/>
      <c r="Z344" s="79"/>
      <c r="AA344" s="79"/>
      <c r="AB344" s="79"/>
      <c r="AC344" s="79"/>
      <c r="AD344" s="79"/>
      <c r="AE344" s="79"/>
      <c r="AF344" s="79"/>
      <c r="AG344" s="79"/>
      <c r="AH344" s="79"/>
      <c r="AI344" s="79"/>
      <c r="AJ344" s="79"/>
      <c r="AK344" s="79"/>
    </row>
    <row r="345" spans="1:37" ht="13.8" x14ac:dyDescent="0.3">
      <c r="A345" s="78"/>
      <c r="B345" s="78"/>
      <c r="C345" s="78"/>
      <c r="D345" s="78"/>
      <c r="E345" s="78"/>
      <c r="F345" s="78"/>
      <c r="G345" s="78"/>
      <c r="H345" s="78"/>
      <c r="I345" s="78"/>
      <c r="J345" s="78"/>
      <c r="K345" s="79"/>
      <c r="L345" s="78"/>
      <c r="M345" s="78"/>
      <c r="N345" s="78"/>
      <c r="O345" s="78"/>
      <c r="P345" s="78"/>
      <c r="Q345" s="78"/>
      <c r="R345" s="78"/>
      <c r="S345" s="78"/>
      <c r="T345" s="79"/>
      <c r="U345" s="79"/>
      <c r="V345" s="79"/>
      <c r="W345" s="79"/>
      <c r="X345" s="79"/>
      <c r="Y345" s="79"/>
      <c r="Z345" s="79"/>
      <c r="AA345" s="79"/>
      <c r="AB345" s="79"/>
      <c r="AC345" s="79"/>
      <c r="AD345" s="79"/>
      <c r="AE345" s="79"/>
      <c r="AF345" s="79"/>
      <c r="AG345" s="79"/>
      <c r="AH345" s="79"/>
      <c r="AI345" s="79"/>
      <c r="AJ345" s="79"/>
      <c r="AK345" s="79"/>
    </row>
    <row r="346" spans="1:37" ht="13.8" x14ac:dyDescent="0.3">
      <c r="A346" s="78"/>
      <c r="B346" s="78"/>
      <c r="C346" s="78"/>
      <c r="D346" s="78"/>
      <c r="E346" s="78"/>
      <c r="F346" s="78"/>
      <c r="G346" s="78"/>
      <c r="H346" s="78"/>
      <c r="I346" s="78"/>
      <c r="J346" s="78"/>
      <c r="K346" s="79"/>
      <c r="L346" s="78"/>
      <c r="M346" s="78"/>
      <c r="N346" s="78"/>
      <c r="O346" s="78"/>
      <c r="P346" s="78"/>
      <c r="Q346" s="78"/>
      <c r="R346" s="78"/>
      <c r="S346" s="78"/>
      <c r="T346" s="79"/>
      <c r="U346" s="79"/>
      <c r="V346" s="79"/>
      <c r="W346" s="79"/>
      <c r="X346" s="79"/>
      <c r="Y346" s="79"/>
      <c r="Z346" s="79"/>
      <c r="AA346" s="79"/>
      <c r="AB346" s="79"/>
      <c r="AC346" s="79"/>
      <c r="AD346" s="79"/>
      <c r="AE346" s="79"/>
      <c r="AF346" s="79"/>
      <c r="AG346" s="79"/>
      <c r="AH346" s="79"/>
      <c r="AI346" s="79"/>
      <c r="AJ346" s="79"/>
      <c r="AK346" s="79"/>
    </row>
    <row r="347" spans="1:37" ht="13.8" x14ac:dyDescent="0.3">
      <c r="A347" s="78"/>
      <c r="B347" s="78"/>
      <c r="C347" s="78"/>
      <c r="D347" s="78"/>
      <c r="E347" s="78"/>
      <c r="F347" s="78"/>
      <c r="G347" s="78"/>
      <c r="H347" s="78"/>
      <c r="I347" s="78"/>
      <c r="J347" s="78"/>
      <c r="K347" s="79"/>
      <c r="L347" s="78"/>
      <c r="M347" s="78"/>
      <c r="N347" s="78"/>
      <c r="O347" s="78"/>
      <c r="P347" s="78"/>
      <c r="Q347" s="78"/>
      <c r="R347" s="78"/>
      <c r="S347" s="78"/>
      <c r="T347" s="79"/>
      <c r="U347" s="79"/>
      <c r="V347" s="79"/>
      <c r="W347" s="79"/>
      <c r="X347" s="79"/>
      <c r="Y347" s="79"/>
      <c r="Z347" s="79"/>
      <c r="AA347" s="79"/>
      <c r="AB347" s="79"/>
      <c r="AC347" s="79"/>
      <c r="AD347" s="79"/>
      <c r="AE347" s="79"/>
      <c r="AF347" s="79"/>
      <c r="AG347" s="79"/>
      <c r="AH347" s="79"/>
      <c r="AI347" s="79"/>
      <c r="AJ347" s="79"/>
      <c r="AK347" s="79"/>
    </row>
    <row r="348" spans="1:37" ht="13.8" x14ac:dyDescent="0.3">
      <c r="A348" s="78"/>
      <c r="B348" s="78"/>
      <c r="C348" s="78"/>
      <c r="D348" s="78"/>
      <c r="E348" s="78"/>
      <c r="F348" s="78"/>
      <c r="G348" s="78"/>
      <c r="H348" s="78"/>
      <c r="I348" s="78"/>
      <c r="J348" s="78"/>
      <c r="K348" s="79"/>
      <c r="L348" s="78"/>
      <c r="M348" s="78"/>
      <c r="N348" s="78"/>
      <c r="O348" s="78"/>
      <c r="P348" s="78"/>
      <c r="Q348" s="78"/>
      <c r="R348" s="78"/>
      <c r="S348" s="78"/>
      <c r="T348" s="79"/>
      <c r="U348" s="79"/>
      <c r="V348" s="79"/>
      <c r="W348" s="79"/>
      <c r="X348" s="79"/>
      <c r="Y348" s="79"/>
      <c r="Z348" s="79"/>
      <c r="AA348" s="79"/>
      <c r="AB348" s="79"/>
      <c r="AC348" s="79"/>
      <c r="AD348" s="79"/>
      <c r="AE348" s="79"/>
      <c r="AF348" s="79"/>
      <c r="AG348" s="79"/>
      <c r="AH348" s="79"/>
      <c r="AI348" s="79"/>
      <c r="AJ348" s="79"/>
      <c r="AK348" s="79"/>
    </row>
    <row r="349" spans="1:37" ht="13.8" x14ac:dyDescent="0.3">
      <c r="A349" s="78"/>
      <c r="B349" s="78"/>
      <c r="C349" s="78"/>
      <c r="D349" s="78"/>
      <c r="E349" s="78"/>
      <c r="F349" s="78"/>
      <c r="G349" s="78"/>
      <c r="H349" s="78"/>
      <c r="I349" s="78"/>
      <c r="J349" s="78"/>
      <c r="K349" s="79"/>
      <c r="L349" s="78"/>
      <c r="M349" s="78"/>
      <c r="N349" s="78"/>
      <c r="O349" s="78"/>
      <c r="P349" s="78"/>
      <c r="Q349" s="78"/>
      <c r="R349" s="78"/>
      <c r="S349" s="78"/>
      <c r="T349" s="79"/>
      <c r="U349" s="79"/>
      <c r="V349" s="79"/>
      <c r="W349" s="79"/>
      <c r="X349" s="79"/>
      <c r="Y349" s="79"/>
      <c r="Z349" s="79"/>
      <c r="AA349" s="79"/>
      <c r="AB349" s="79"/>
      <c r="AC349" s="79"/>
      <c r="AD349" s="79"/>
      <c r="AE349" s="79"/>
      <c r="AF349" s="79"/>
      <c r="AG349" s="79"/>
      <c r="AH349" s="79"/>
      <c r="AI349" s="79"/>
      <c r="AJ349" s="79"/>
      <c r="AK349" s="79"/>
    </row>
    <row r="350" spans="1:37" ht="13.8" x14ac:dyDescent="0.3">
      <c r="A350" s="78"/>
      <c r="B350" s="78"/>
      <c r="C350" s="78"/>
      <c r="D350" s="78"/>
      <c r="E350" s="78"/>
      <c r="F350" s="78"/>
      <c r="G350" s="78"/>
      <c r="H350" s="78"/>
      <c r="I350" s="78"/>
      <c r="J350" s="78"/>
      <c r="K350" s="79"/>
      <c r="L350" s="78"/>
      <c r="M350" s="78"/>
      <c r="N350" s="78"/>
      <c r="O350" s="78"/>
      <c r="P350" s="78"/>
      <c r="Q350" s="78"/>
      <c r="R350" s="78"/>
      <c r="S350" s="78"/>
      <c r="T350" s="79"/>
      <c r="U350" s="79"/>
      <c r="V350" s="79"/>
      <c r="W350" s="79"/>
      <c r="X350" s="79"/>
      <c r="Y350" s="79"/>
      <c r="Z350" s="79"/>
      <c r="AA350" s="79"/>
      <c r="AB350" s="79"/>
      <c r="AC350" s="79"/>
      <c r="AD350" s="79"/>
      <c r="AE350" s="79"/>
      <c r="AF350" s="79"/>
      <c r="AG350" s="79"/>
      <c r="AH350" s="79"/>
      <c r="AI350" s="79"/>
      <c r="AJ350" s="79"/>
      <c r="AK350" s="79"/>
    </row>
    <row r="351" spans="1:37" ht="13.8" x14ac:dyDescent="0.3">
      <c r="A351" s="78"/>
      <c r="B351" s="78"/>
      <c r="C351" s="78"/>
      <c r="D351" s="78"/>
      <c r="E351" s="78"/>
      <c r="F351" s="78"/>
      <c r="G351" s="78"/>
      <c r="H351" s="78"/>
      <c r="I351" s="78"/>
      <c r="J351" s="78"/>
      <c r="K351" s="79"/>
      <c r="L351" s="78"/>
      <c r="M351" s="78"/>
      <c r="N351" s="78"/>
      <c r="O351" s="78"/>
      <c r="P351" s="78"/>
      <c r="Q351" s="78"/>
      <c r="R351" s="78"/>
      <c r="S351" s="78"/>
      <c r="T351" s="79"/>
      <c r="U351" s="79"/>
      <c r="V351" s="79"/>
      <c r="W351" s="79"/>
      <c r="X351" s="79"/>
      <c r="Y351" s="79"/>
      <c r="Z351" s="79"/>
      <c r="AA351" s="79"/>
      <c r="AB351" s="79"/>
      <c r="AC351" s="79"/>
      <c r="AD351" s="79"/>
      <c r="AE351" s="79"/>
      <c r="AF351" s="79"/>
      <c r="AG351" s="79"/>
      <c r="AH351" s="79"/>
      <c r="AI351" s="79"/>
      <c r="AJ351" s="79"/>
      <c r="AK351" s="79"/>
    </row>
    <row r="352" spans="1:37" ht="13.8" x14ac:dyDescent="0.3">
      <c r="A352" s="78"/>
      <c r="B352" s="78"/>
      <c r="C352" s="78"/>
      <c r="D352" s="78"/>
      <c r="E352" s="78"/>
      <c r="F352" s="78"/>
      <c r="G352" s="78"/>
      <c r="H352" s="78"/>
      <c r="I352" s="78"/>
      <c r="J352" s="78"/>
      <c r="K352" s="79"/>
      <c r="L352" s="78"/>
      <c r="M352" s="78"/>
      <c r="N352" s="78"/>
      <c r="O352" s="78"/>
      <c r="P352" s="78"/>
      <c r="Q352" s="78"/>
      <c r="R352" s="78"/>
      <c r="S352" s="78"/>
      <c r="T352" s="79"/>
      <c r="U352" s="79"/>
      <c r="V352" s="79"/>
      <c r="W352" s="79"/>
      <c r="X352" s="79"/>
      <c r="Y352" s="79"/>
      <c r="Z352" s="79"/>
      <c r="AA352" s="79"/>
      <c r="AB352" s="79"/>
      <c r="AC352" s="79"/>
      <c r="AD352" s="79"/>
      <c r="AE352" s="79"/>
      <c r="AF352" s="79"/>
      <c r="AG352" s="79"/>
      <c r="AH352" s="79"/>
      <c r="AI352" s="79"/>
      <c r="AJ352" s="79"/>
      <c r="AK352" s="79"/>
    </row>
    <row r="353" spans="1:37" ht="13.8" x14ac:dyDescent="0.3">
      <c r="A353" s="78"/>
      <c r="B353" s="78"/>
      <c r="C353" s="78"/>
      <c r="D353" s="78"/>
      <c r="E353" s="78"/>
      <c r="F353" s="78"/>
      <c r="G353" s="78"/>
      <c r="H353" s="78"/>
      <c r="I353" s="78"/>
      <c r="J353" s="78"/>
      <c r="K353" s="79"/>
      <c r="L353" s="78"/>
      <c r="M353" s="78"/>
      <c r="N353" s="78"/>
      <c r="O353" s="78"/>
      <c r="P353" s="78"/>
      <c r="Q353" s="78"/>
      <c r="R353" s="78"/>
      <c r="S353" s="78"/>
      <c r="T353" s="79"/>
      <c r="U353" s="79"/>
      <c r="V353" s="79"/>
      <c r="W353" s="79"/>
      <c r="X353" s="79"/>
      <c r="Y353" s="79"/>
      <c r="Z353" s="79"/>
      <c r="AA353" s="79"/>
      <c r="AB353" s="79"/>
      <c r="AC353" s="79"/>
      <c r="AD353" s="79"/>
      <c r="AE353" s="79"/>
      <c r="AF353" s="79"/>
      <c r="AG353" s="79"/>
      <c r="AH353" s="79"/>
      <c r="AI353" s="79"/>
      <c r="AJ353" s="79"/>
      <c r="AK353" s="79"/>
    </row>
    <row r="354" spans="1:37" ht="13.8" x14ac:dyDescent="0.3">
      <c r="A354" s="78"/>
      <c r="B354" s="78"/>
      <c r="C354" s="78"/>
      <c r="D354" s="78"/>
      <c r="E354" s="78"/>
      <c r="F354" s="78"/>
      <c r="G354" s="78"/>
      <c r="H354" s="78"/>
      <c r="I354" s="78"/>
      <c r="J354" s="78"/>
      <c r="K354" s="79"/>
      <c r="L354" s="78"/>
      <c r="M354" s="78"/>
      <c r="N354" s="78"/>
      <c r="O354" s="78"/>
      <c r="P354" s="78"/>
      <c r="Q354" s="78"/>
      <c r="R354" s="78"/>
      <c r="S354" s="78"/>
      <c r="T354" s="79"/>
      <c r="U354" s="79"/>
      <c r="V354" s="79"/>
      <c r="W354" s="79"/>
      <c r="X354" s="79"/>
      <c r="Y354" s="79"/>
      <c r="Z354" s="79"/>
      <c r="AA354" s="79"/>
      <c r="AB354" s="79"/>
      <c r="AC354" s="79"/>
      <c r="AD354" s="79"/>
      <c r="AE354" s="79"/>
      <c r="AF354" s="79"/>
      <c r="AG354" s="79"/>
      <c r="AH354" s="79"/>
      <c r="AI354" s="79"/>
      <c r="AJ354" s="79"/>
      <c r="AK354" s="79"/>
    </row>
    <row r="355" spans="1:37" ht="13.8" x14ac:dyDescent="0.3">
      <c r="A355" s="78"/>
      <c r="B355" s="78"/>
      <c r="C355" s="78"/>
      <c r="D355" s="78"/>
      <c r="E355" s="78"/>
      <c r="F355" s="78"/>
      <c r="G355" s="78"/>
      <c r="H355" s="78"/>
      <c r="I355" s="78"/>
      <c r="J355" s="78"/>
      <c r="K355" s="79"/>
      <c r="L355" s="78"/>
      <c r="M355" s="78"/>
      <c r="N355" s="78"/>
      <c r="O355" s="78"/>
      <c r="P355" s="78"/>
      <c r="Q355" s="78"/>
      <c r="R355" s="78"/>
      <c r="S355" s="78"/>
      <c r="T355" s="79"/>
      <c r="U355" s="79"/>
      <c r="V355" s="79"/>
      <c r="W355" s="79"/>
      <c r="X355" s="79"/>
      <c r="Y355" s="79"/>
      <c r="Z355" s="79"/>
      <c r="AA355" s="79"/>
      <c r="AB355" s="79"/>
      <c r="AC355" s="79"/>
      <c r="AD355" s="79"/>
      <c r="AE355" s="79"/>
      <c r="AF355" s="79"/>
      <c r="AG355" s="79"/>
      <c r="AH355" s="79"/>
      <c r="AI355" s="79"/>
      <c r="AJ355" s="79"/>
      <c r="AK355" s="79"/>
    </row>
    <row r="356" spans="1:37" ht="13.8" x14ac:dyDescent="0.3">
      <c r="A356" s="78"/>
      <c r="B356" s="78"/>
      <c r="C356" s="78"/>
      <c r="D356" s="78"/>
      <c r="E356" s="78"/>
      <c r="F356" s="78"/>
      <c r="G356" s="78"/>
      <c r="H356" s="78"/>
      <c r="I356" s="78"/>
      <c r="J356" s="78"/>
      <c r="K356" s="79"/>
      <c r="L356" s="78"/>
      <c r="M356" s="78"/>
      <c r="N356" s="78"/>
      <c r="O356" s="78"/>
      <c r="P356" s="78"/>
      <c r="Q356" s="78"/>
      <c r="R356" s="78"/>
      <c r="S356" s="78"/>
      <c r="T356" s="79"/>
      <c r="U356" s="79"/>
      <c r="V356" s="79"/>
      <c r="W356" s="79"/>
      <c r="X356" s="79"/>
      <c r="Y356" s="79"/>
      <c r="Z356" s="79"/>
      <c r="AA356" s="79"/>
      <c r="AB356" s="79"/>
      <c r="AC356" s="79"/>
      <c r="AD356" s="79"/>
      <c r="AE356" s="79"/>
      <c r="AF356" s="79"/>
      <c r="AG356" s="79"/>
      <c r="AH356" s="79"/>
      <c r="AI356" s="79"/>
      <c r="AJ356" s="79"/>
      <c r="AK356" s="79"/>
    </row>
    <row r="357" spans="1:37" ht="13.8" x14ac:dyDescent="0.3">
      <c r="A357" s="78"/>
      <c r="B357" s="78"/>
      <c r="C357" s="78"/>
      <c r="D357" s="78"/>
      <c r="E357" s="78"/>
      <c r="F357" s="78"/>
      <c r="G357" s="78"/>
      <c r="H357" s="78"/>
      <c r="I357" s="78"/>
      <c r="J357" s="78"/>
      <c r="K357" s="79"/>
      <c r="L357" s="78"/>
      <c r="M357" s="78"/>
      <c r="N357" s="78"/>
      <c r="O357" s="78"/>
      <c r="P357" s="78"/>
      <c r="Q357" s="78"/>
      <c r="R357" s="78"/>
      <c r="S357" s="78"/>
      <c r="T357" s="79"/>
      <c r="U357" s="79"/>
      <c r="V357" s="79"/>
      <c r="W357" s="79"/>
      <c r="X357" s="79"/>
      <c r="Y357" s="79"/>
      <c r="Z357" s="79"/>
      <c r="AA357" s="79"/>
      <c r="AB357" s="79"/>
      <c r="AC357" s="79"/>
      <c r="AD357" s="79"/>
      <c r="AE357" s="79"/>
      <c r="AF357" s="79"/>
      <c r="AG357" s="79"/>
      <c r="AH357" s="79"/>
      <c r="AI357" s="79"/>
      <c r="AJ357" s="79"/>
      <c r="AK357" s="79"/>
    </row>
    <row r="358" spans="1:37" ht="13.8" x14ac:dyDescent="0.3">
      <c r="A358" s="78"/>
      <c r="B358" s="78"/>
      <c r="C358" s="78"/>
      <c r="D358" s="78"/>
      <c r="E358" s="78"/>
      <c r="F358" s="78"/>
      <c r="G358" s="78"/>
      <c r="H358" s="78"/>
      <c r="I358" s="78"/>
      <c r="J358" s="78"/>
      <c r="K358" s="79"/>
      <c r="L358" s="78"/>
      <c r="M358" s="78"/>
      <c r="N358" s="78"/>
      <c r="O358" s="78"/>
      <c r="P358" s="78"/>
      <c r="Q358" s="78"/>
      <c r="R358" s="78"/>
      <c r="S358" s="78"/>
      <c r="T358" s="79"/>
      <c r="U358" s="79"/>
      <c r="V358" s="79"/>
      <c r="W358" s="79"/>
      <c r="X358" s="79"/>
      <c r="Y358" s="79"/>
      <c r="Z358" s="79"/>
      <c r="AA358" s="79"/>
      <c r="AB358" s="79"/>
      <c r="AC358" s="79"/>
      <c r="AD358" s="79"/>
      <c r="AE358" s="79"/>
      <c r="AF358" s="79"/>
      <c r="AG358" s="79"/>
      <c r="AH358" s="79"/>
      <c r="AI358" s="79"/>
      <c r="AJ358" s="79"/>
      <c r="AK358" s="79"/>
    </row>
    <row r="359" spans="1:37" ht="13.8" x14ac:dyDescent="0.3">
      <c r="A359" s="78"/>
      <c r="B359" s="78"/>
      <c r="C359" s="78"/>
      <c r="D359" s="78"/>
      <c r="E359" s="78"/>
      <c r="F359" s="78"/>
      <c r="G359" s="78"/>
      <c r="H359" s="78"/>
      <c r="I359" s="78"/>
      <c r="J359" s="78"/>
      <c r="K359" s="79"/>
      <c r="L359" s="78"/>
      <c r="M359" s="78"/>
      <c r="N359" s="78"/>
      <c r="O359" s="78"/>
      <c r="P359" s="78"/>
      <c r="Q359" s="78"/>
      <c r="R359" s="78"/>
      <c r="S359" s="78"/>
      <c r="T359" s="79"/>
      <c r="U359" s="79"/>
      <c r="V359" s="79"/>
      <c r="W359" s="79"/>
      <c r="X359" s="79"/>
      <c r="Y359" s="79"/>
      <c r="Z359" s="79"/>
      <c r="AA359" s="79"/>
      <c r="AB359" s="79"/>
      <c r="AC359" s="79"/>
      <c r="AD359" s="79"/>
      <c r="AE359" s="79"/>
      <c r="AF359" s="79"/>
      <c r="AG359" s="79"/>
      <c r="AH359" s="79"/>
      <c r="AI359" s="79"/>
      <c r="AJ359" s="79"/>
      <c r="AK359" s="79"/>
    </row>
    <row r="360" spans="1:37" ht="13.8" x14ac:dyDescent="0.3">
      <c r="A360" s="78"/>
      <c r="B360" s="78"/>
      <c r="C360" s="78"/>
      <c r="D360" s="78"/>
      <c r="E360" s="78"/>
      <c r="F360" s="78"/>
      <c r="G360" s="78"/>
      <c r="H360" s="78"/>
      <c r="I360" s="78"/>
      <c r="J360" s="78"/>
      <c r="K360" s="79"/>
      <c r="L360" s="78"/>
      <c r="M360" s="78"/>
      <c r="N360" s="78"/>
      <c r="O360" s="78"/>
      <c r="P360" s="78"/>
      <c r="Q360" s="78"/>
      <c r="R360" s="78"/>
      <c r="S360" s="78"/>
      <c r="T360" s="79"/>
      <c r="U360" s="79"/>
      <c r="V360" s="79"/>
      <c r="W360" s="79"/>
      <c r="X360" s="79"/>
      <c r="Y360" s="79"/>
      <c r="Z360" s="79"/>
      <c r="AA360" s="79"/>
      <c r="AB360" s="79"/>
      <c r="AC360" s="79"/>
      <c r="AD360" s="79"/>
      <c r="AE360" s="79"/>
      <c r="AF360" s="79"/>
      <c r="AG360" s="79"/>
      <c r="AH360" s="79"/>
      <c r="AI360" s="79"/>
      <c r="AJ360" s="79"/>
      <c r="AK360" s="79"/>
    </row>
    <row r="361" spans="1:37" ht="13.8" x14ac:dyDescent="0.3">
      <c r="A361" s="78"/>
      <c r="B361" s="78"/>
      <c r="C361" s="78"/>
      <c r="D361" s="78"/>
      <c r="E361" s="78"/>
      <c r="F361" s="78"/>
      <c r="G361" s="78"/>
      <c r="H361" s="78"/>
      <c r="I361" s="78"/>
      <c r="J361" s="78"/>
      <c r="K361" s="79"/>
      <c r="L361" s="78"/>
      <c r="M361" s="78"/>
      <c r="N361" s="78"/>
      <c r="O361" s="78"/>
      <c r="P361" s="78"/>
      <c r="Q361" s="78"/>
      <c r="R361" s="78"/>
      <c r="S361" s="78"/>
      <c r="T361" s="79"/>
      <c r="U361" s="79"/>
      <c r="V361" s="79"/>
      <c r="W361" s="79"/>
      <c r="X361" s="79"/>
      <c r="Y361" s="79"/>
      <c r="Z361" s="79"/>
      <c r="AA361" s="79"/>
      <c r="AB361" s="79"/>
      <c r="AC361" s="79"/>
      <c r="AD361" s="79"/>
      <c r="AE361" s="79"/>
      <c r="AF361" s="79"/>
      <c r="AG361" s="79"/>
      <c r="AH361" s="79"/>
      <c r="AI361" s="79"/>
      <c r="AJ361" s="79"/>
      <c r="AK361" s="79"/>
    </row>
    <row r="362" spans="1:37" ht="13.8" x14ac:dyDescent="0.3">
      <c r="A362" s="78"/>
      <c r="B362" s="78"/>
      <c r="C362" s="78"/>
      <c r="D362" s="78"/>
      <c r="E362" s="78"/>
      <c r="F362" s="78"/>
      <c r="G362" s="78"/>
      <c r="H362" s="78"/>
      <c r="I362" s="78"/>
      <c r="J362" s="78"/>
      <c r="K362" s="79"/>
      <c r="L362" s="78"/>
      <c r="M362" s="78"/>
      <c r="N362" s="78"/>
      <c r="O362" s="78"/>
      <c r="P362" s="78"/>
      <c r="Q362" s="78"/>
      <c r="R362" s="78"/>
      <c r="S362" s="78"/>
      <c r="T362" s="79"/>
      <c r="U362" s="79"/>
      <c r="V362" s="79"/>
      <c r="W362" s="79"/>
      <c r="X362" s="79"/>
      <c r="Y362" s="79"/>
      <c r="Z362" s="79"/>
      <c r="AA362" s="79"/>
      <c r="AB362" s="79"/>
      <c r="AC362" s="79"/>
      <c r="AD362" s="79"/>
      <c r="AE362" s="79"/>
      <c r="AF362" s="79"/>
      <c r="AG362" s="79"/>
      <c r="AH362" s="79"/>
      <c r="AI362" s="79"/>
      <c r="AJ362" s="79"/>
      <c r="AK362" s="79"/>
    </row>
    <row r="363" spans="1:37" ht="13.8" x14ac:dyDescent="0.3">
      <c r="A363" s="78"/>
      <c r="B363" s="78"/>
      <c r="C363" s="78"/>
      <c r="D363" s="78"/>
      <c r="E363" s="78"/>
      <c r="F363" s="78"/>
      <c r="G363" s="78"/>
      <c r="H363" s="78"/>
      <c r="I363" s="78"/>
      <c r="J363" s="78"/>
      <c r="K363" s="79"/>
      <c r="L363" s="78"/>
      <c r="M363" s="78"/>
      <c r="N363" s="78"/>
      <c r="O363" s="78"/>
      <c r="P363" s="78"/>
      <c r="Q363" s="78"/>
      <c r="R363" s="78"/>
      <c r="S363" s="78"/>
      <c r="T363" s="79"/>
      <c r="U363" s="79"/>
      <c r="V363" s="79"/>
      <c r="W363" s="79"/>
      <c r="X363" s="79"/>
      <c r="Y363" s="79"/>
      <c r="Z363" s="79"/>
      <c r="AA363" s="79"/>
      <c r="AB363" s="79"/>
      <c r="AC363" s="79"/>
      <c r="AD363" s="79"/>
      <c r="AE363" s="79"/>
      <c r="AF363" s="79"/>
      <c r="AG363" s="79"/>
      <c r="AH363" s="79"/>
      <c r="AI363" s="79"/>
      <c r="AJ363" s="79"/>
      <c r="AK363" s="79"/>
    </row>
    <row r="364" spans="1:37" ht="13.8" x14ac:dyDescent="0.3">
      <c r="A364" s="78"/>
      <c r="B364" s="78"/>
      <c r="C364" s="78"/>
      <c r="D364" s="78"/>
      <c r="E364" s="78"/>
      <c r="F364" s="78"/>
      <c r="G364" s="78"/>
      <c r="H364" s="78"/>
      <c r="I364" s="78"/>
      <c r="J364" s="78"/>
      <c r="K364" s="79"/>
      <c r="L364" s="78"/>
      <c r="M364" s="78"/>
      <c r="N364" s="78"/>
      <c r="O364" s="78"/>
      <c r="P364" s="78"/>
      <c r="Q364" s="78"/>
      <c r="R364" s="78"/>
      <c r="S364" s="78"/>
      <c r="T364" s="79"/>
      <c r="U364" s="79"/>
      <c r="V364" s="79"/>
      <c r="W364" s="79"/>
      <c r="X364" s="79"/>
      <c r="Y364" s="79"/>
      <c r="Z364" s="79"/>
      <c r="AA364" s="79"/>
      <c r="AB364" s="79"/>
      <c r="AC364" s="79"/>
      <c r="AD364" s="79"/>
      <c r="AE364" s="79"/>
      <c r="AF364" s="79"/>
      <c r="AG364" s="79"/>
      <c r="AH364" s="79"/>
      <c r="AI364" s="79"/>
      <c r="AJ364" s="79"/>
      <c r="AK364" s="79"/>
    </row>
    <row r="365" spans="1:37" ht="13.8" x14ac:dyDescent="0.3">
      <c r="A365" s="78"/>
      <c r="B365" s="78"/>
      <c r="C365" s="78"/>
      <c r="D365" s="78"/>
      <c r="E365" s="78"/>
      <c r="F365" s="78"/>
      <c r="G365" s="78"/>
      <c r="H365" s="78"/>
      <c r="I365" s="78"/>
      <c r="J365" s="78"/>
      <c r="K365" s="79"/>
      <c r="L365" s="78"/>
      <c r="M365" s="78"/>
      <c r="N365" s="78"/>
      <c r="O365" s="78"/>
      <c r="P365" s="78"/>
      <c r="Q365" s="78"/>
      <c r="R365" s="78"/>
      <c r="S365" s="78"/>
      <c r="T365" s="79"/>
      <c r="U365" s="79"/>
      <c r="V365" s="79"/>
      <c r="W365" s="79"/>
      <c r="X365" s="79"/>
      <c r="Y365" s="79"/>
      <c r="Z365" s="79"/>
      <c r="AA365" s="79"/>
      <c r="AB365" s="79"/>
      <c r="AC365" s="79"/>
      <c r="AD365" s="79"/>
      <c r="AE365" s="79"/>
      <c r="AF365" s="79"/>
      <c r="AG365" s="79"/>
      <c r="AH365" s="79"/>
      <c r="AI365" s="79"/>
      <c r="AJ365" s="79"/>
      <c r="AK365" s="79"/>
    </row>
    <row r="366" spans="1:37" ht="13.8" x14ac:dyDescent="0.3">
      <c r="A366" s="78"/>
      <c r="B366" s="78"/>
      <c r="C366" s="78"/>
      <c r="D366" s="78"/>
      <c r="E366" s="78"/>
      <c r="F366" s="78"/>
      <c r="G366" s="78"/>
      <c r="H366" s="78"/>
      <c r="I366" s="78"/>
      <c r="J366" s="78"/>
      <c r="K366" s="79"/>
      <c r="L366" s="78"/>
      <c r="M366" s="78"/>
      <c r="N366" s="78"/>
      <c r="O366" s="78"/>
      <c r="P366" s="78"/>
      <c r="Q366" s="78"/>
      <c r="R366" s="78"/>
      <c r="S366" s="78"/>
      <c r="T366" s="79"/>
      <c r="U366" s="79"/>
      <c r="V366" s="79"/>
      <c r="W366" s="79"/>
      <c r="X366" s="79"/>
      <c r="Y366" s="79"/>
      <c r="Z366" s="79"/>
      <c r="AA366" s="79"/>
      <c r="AB366" s="79"/>
      <c r="AC366" s="79"/>
      <c r="AD366" s="79"/>
      <c r="AE366" s="79"/>
      <c r="AF366" s="79"/>
      <c r="AG366" s="79"/>
      <c r="AH366" s="79"/>
      <c r="AI366" s="79"/>
      <c r="AJ366" s="79"/>
      <c r="AK366" s="79"/>
    </row>
    <row r="367" spans="1:37" ht="13.8" x14ac:dyDescent="0.3">
      <c r="A367" s="78"/>
      <c r="B367" s="78"/>
      <c r="C367" s="78"/>
      <c r="D367" s="78"/>
      <c r="E367" s="78"/>
      <c r="F367" s="78"/>
      <c r="G367" s="78"/>
      <c r="H367" s="78"/>
      <c r="I367" s="78"/>
      <c r="J367" s="78"/>
      <c r="K367" s="79"/>
      <c r="L367" s="78"/>
      <c r="M367" s="78"/>
      <c r="N367" s="78"/>
      <c r="O367" s="78"/>
      <c r="P367" s="78"/>
      <c r="Q367" s="78"/>
      <c r="R367" s="78"/>
      <c r="S367" s="78"/>
      <c r="T367" s="79"/>
      <c r="U367" s="79"/>
      <c r="V367" s="79"/>
      <c r="W367" s="79"/>
      <c r="X367" s="79"/>
      <c r="Y367" s="79"/>
      <c r="Z367" s="79"/>
      <c r="AA367" s="79"/>
      <c r="AB367" s="79"/>
      <c r="AC367" s="79"/>
      <c r="AD367" s="79"/>
      <c r="AE367" s="79"/>
      <c r="AF367" s="79"/>
      <c r="AG367" s="79"/>
      <c r="AH367" s="79"/>
      <c r="AI367" s="79"/>
      <c r="AJ367" s="79"/>
      <c r="AK367" s="79"/>
    </row>
    <row r="368" spans="1:37" ht="13.8" x14ac:dyDescent="0.3">
      <c r="A368" s="78"/>
      <c r="B368" s="78"/>
      <c r="C368" s="78"/>
      <c r="D368" s="78"/>
      <c r="E368" s="78"/>
      <c r="F368" s="78"/>
      <c r="G368" s="78"/>
      <c r="H368" s="78"/>
      <c r="I368" s="78"/>
      <c r="J368" s="78"/>
      <c r="K368" s="79"/>
      <c r="L368" s="78"/>
      <c r="M368" s="78"/>
      <c r="N368" s="78"/>
      <c r="O368" s="78"/>
      <c r="P368" s="78"/>
      <c r="Q368" s="78"/>
      <c r="R368" s="78"/>
      <c r="S368" s="78"/>
      <c r="T368" s="79"/>
      <c r="U368" s="79"/>
      <c r="V368" s="79"/>
      <c r="W368" s="79"/>
      <c r="X368" s="79"/>
      <c r="Y368" s="79"/>
      <c r="Z368" s="79"/>
      <c r="AA368" s="79"/>
      <c r="AB368" s="79"/>
      <c r="AC368" s="79"/>
      <c r="AD368" s="79"/>
      <c r="AE368" s="79"/>
      <c r="AF368" s="79"/>
      <c r="AG368" s="79"/>
      <c r="AH368" s="79"/>
      <c r="AI368" s="79"/>
      <c r="AJ368" s="79"/>
      <c r="AK368" s="79"/>
    </row>
    <row r="369" spans="1:37" ht="13.8" x14ac:dyDescent="0.3">
      <c r="A369" s="78"/>
      <c r="B369" s="78"/>
      <c r="C369" s="78"/>
      <c r="D369" s="78"/>
      <c r="E369" s="78"/>
      <c r="F369" s="78"/>
      <c r="G369" s="78"/>
      <c r="H369" s="78"/>
      <c r="I369" s="78"/>
      <c r="J369" s="78"/>
      <c r="K369" s="79"/>
      <c r="L369" s="78"/>
      <c r="M369" s="78"/>
      <c r="N369" s="78"/>
      <c r="O369" s="78"/>
      <c r="P369" s="78"/>
      <c r="Q369" s="78"/>
      <c r="R369" s="78"/>
      <c r="S369" s="78"/>
      <c r="T369" s="79"/>
      <c r="U369" s="79"/>
      <c r="V369" s="79"/>
      <c r="W369" s="79"/>
      <c r="X369" s="79"/>
      <c r="Y369" s="79"/>
      <c r="Z369" s="79"/>
      <c r="AA369" s="79"/>
      <c r="AB369" s="79"/>
      <c r="AC369" s="79"/>
      <c r="AD369" s="79"/>
      <c r="AE369" s="79"/>
      <c r="AF369" s="79"/>
      <c r="AG369" s="79"/>
      <c r="AH369" s="79"/>
      <c r="AI369" s="79"/>
      <c r="AJ369" s="79"/>
      <c r="AK369" s="79"/>
    </row>
    <row r="370" spans="1:37" ht="13.8" x14ac:dyDescent="0.3">
      <c r="A370" s="78"/>
      <c r="B370" s="78"/>
      <c r="C370" s="78"/>
      <c r="D370" s="78"/>
      <c r="E370" s="78"/>
      <c r="F370" s="78"/>
      <c r="G370" s="78"/>
      <c r="H370" s="78"/>
      <c r="I370" s="78"/>
      <c r="J370" s="78"/>
      <c r="K370" s="79"/>
      <c r="L370" s="78"/>
      <c r="M370" s="78"/>
      <c r="N370" s="78"/>
      <c r="O370" s="78"/>
      <c r="P370" s="78"/>
      <c r="Q370" s="78"/>
      <c r="R370" s="78"/>
      <c r="S370" s="78"/>
      <c r="T370" s="79"/>
      <c r="U370" s="79"/>
      <c r="V370" s="79"/>
      <c r="W370" s="79"/>
      <c r="X370" s="79"/>
      <c r="Y370" s="79"/>
      <c r="Z370" s="79"/>
      <c r="AA370" s="79"/>
      <c r="AB370" s="79"/>
      <c r="AC370" s="79"/>
      <c r="AD370" s="79"/>
      <c r="AE370" s="79"/>
      <c r="AF370" s="79"/>
      <c r="AG370" s="79"/>
      <c r="AH370" s="79"/>
      <c r="AI370" s="79"/>
      <c r="AJ370" s="79"/>
      <c r="AK370" s="79"/>
    </row>
    <row r="371" spans="1:37" ht="13.8" x14ac:dyDescent="0.3">
      <c r="A371" s="78"/>
      <c r="B371" s="78"/>
      <c r="C371" s="78"/>
      <c r="D371" s="78"/>
      <c r="E371" s="78"/>
      <c r="F371" s="78"/>
      <c r="G371" s="78"/>
      <c r="H371" s="78"/>
      <c r="I371" s="78"/>
      <c r="J371" s="78"/>
      <c r="K371" s="79"/>
      <c r="L371" s="78"/>
      <c r="M371" s="78"/>
      <c r="N371" s="78"/>
      <c r="O371" s="78"/>
      <c r="P371" s="78"/>
      <c r="Q371" s="78"/>
      <c r="R371" s="78"/>
      <c r="S371" s="78"/>
      <c r="T371" s="79"/>
      <c r="U371" s="79"/>
      <c r="V371" s="79"/>
      <c r="W371" s="79"/>
      <c r="X371" s="79"/>
      <c r="Y371" s="79"/>
      <c r="Z371" s="79"/>
      <c r="AA371" s="79"/>
      <c r="AB371" s="79"/>
      <c r="AC371" s="79"/>
      <c r="AD371" s="79"/>
      <c r="AE371" s="79"/>
      <c r="AF371" s="79"/>
      <c r="AG371" s="79"/>
      <c r="AH371" s="79"/>
      <c r="AI371" s="79"/>
      <c r="AJ371" s="79"/>
      <c r="AK371" s="79"/>
    </row>
    <row r="372" spans="1:37" ht="13.8" x14ac:dyDescent="0.3">
      <c r="A372" s="78"/>
      <c r="B372" s="78"/>
      <c r="C372" s="78"/>
      <c r="D372" s="78"/>
      <c r="E372" s="78"/>
      <c r="F372" s="78"/>
      <c r="G372" s="78"/>
      <c r="H372" s="78"/>
      <c r="I372" s="78"/>
      <c r="J372" s="78"/>
      <c r="K372" s="79"/>
      <c r="L372" s="78"/>
      <c r="M372" s="78"/>
      <c r="N372" s="78"/>
      <c r="O372" s="78"/>
      <c r="P372" s="78"/>
      <c r="Q372" s="78"/>
      <c r="R372" s="78"/>
      <c r="S372" s="78"/>
      <c r="T372" s="79"/>
      <c r="U372" s="79"/>
      <c r="V372" s="79"/>
      <c r="W372" s="79"/>
      <c r="X372" s="79"/>
      <c r="Y372" s="79"/>
      <c r="Z372" s="79"/>
      <c r="AA372" s="79"/>
      <c r="AB372" s="79"/>
      <c r="AC372" s="79"/>
      <c r="AD372" s="79"/>
      <c r="AE372" s="79"/>
      <c r="AF372" s="79"/>
      <c r="AG372" s="79"/>
      <c r="AH372" s="79"/>
      <c r="AI372" s="79"/>
      <c r="AJ372" s="79"/>
      <c r="AK372" s="79"/>
    </row>
    <row r="373" spans="1:37" ht="13.8" x14ac:dyDescent="0.3">
      <c r="A373" s="78"/>
      <c r="B373" s="78"/>
      <c r="C373" s="78"/>
      <c r="D373" s="78"/>
      <c r="E373" s="78"/>
      <c r="F373" s="78"/>
      <c r="G373" s="78"/>
      <c r="H373" s="78"/>
      <c r="I373" s="78"/>
      <c r="J373" s="78"/>
      <c r="K373" s="79"/>
      <c r="L373" s="78"/>
      <c r="M373" s="78"/>
      <c r="N373" s="78"/>
      <c r="O373" s="78"/>
      <c r="P373" s="78"/>
      <c r="Q373" s="78"/>
      <c r="R373" s="78"/>
      <c r="S373" s="78"/>
      <c r="T373" s="79"/>
      <c r="U373" s="79"/>
      <c r="V373" s="79"/>
      <c r="W373" s="79"/>
      <c r="X373" s="79"/>
      <c r="Y373" s="79"/>
      <c r="Z373" s="79"/>
      <c r="AA373" s="79"/>
      <c r="AB373" s="79"/>
      <c r="AC373" s="79"/>
      <c r="AD373" s="79"/>
      <c r="AE373" s="79"/>
      <c r="AF373" s="79"/>
      <c r="AG373" s="79"/>
      <c r="AH373" s="79"/>
      <c r="AI373" s="79"/>
      <c r="AJ373" s="79"/>
      <c r="AK373" s="79"/>
    </row>
    <row r="374" spans="1:37" ht="13.8" x14ac:dyDescent="0.3">
      <c r="A374" s="78"/>
      <c r="B374" s="78"/>
      <c r="C374" s="78"/>
      <c r="D374" s="78"/>
      <c r="E374" s="78"/>
      <c r="F374" s="78"/>
      <c r="G374" s="78"/>
      <c r="H374" s="78"/>
      <c r="I374" s="78"/>
      <c r="J374" s="78"/>
      <c r="K374" s="79"/>
      <c r="L374" s="78"/>
      <c r="M374" s="78"/>
      <c r="N374" s="78"/>
      <c r="O374" s="78"/>
      <c r="P374" s="78"/>
      <c r="Q374" s="78"/>
      <c r="R374" s="78"/>
      <c r="S374" s="78"/>
      <c r="T374" s="79"/>
      <c r="U374" s="79"/>
      <c r="V374" s="79"/>
      <c r="W374" s="79"/>
      <c r="X374" s="79"/>
      <c r="Y374" s="79"/>
      <c r="Z374" s="79"/>
      <c r="AA374" s="79"/>
      <c r="AB374" s="79"/>
      <c r="AC374" s="79"/>
      <c r="AD374" s="79"/>
      <c r="AE374" s="79"/>
      <c r="AF374" s="79"/>
      <c r="AG374" s="79"/>
      <c r="AH374" s="79"/>
      <c r="AI374" s="79"/>
      <c r="AJ374" s="79"/>
      <c r="AK374" s="79"/>
    </row>
    <row r="375" spans="1:37" ht="13.8" x14ac:dyDescent="0.3">
      <c r="A375" s="78"/>
      <c r="B375" s="78"/>
      <c r="C375" s="78"/>
      <c r="D375" s="78"/>
      <c r="E375" s="78"/>
      <c r="F375" s="78"/>
      <c r="G375" s="78"/>
      <c r="H375" s="78"/>
      <c r="I375" s="78"/>
      <c r="J375" s="78"/>
      <c r="K375" s="79"/>
      <c r="L375" s="78"/>
      <c r="M375" s="78"/>
      <c r="N375" s="78"/>
      <c r="O375" s="78"/>
      <c r="P375" s="78"/>
      <c r="Q375" s="78"/>
      <c r="R375" s="78"/>
      <c r="S375" s="78"/>
      <c r="T375" s="79"/>
      <c r="U375" s="79"/>
      <c r="V375" s="79"/>
      <c r="W375" s="79"/>
      <c r="X375" s="79"/>
      <c r="Y375" s="79"/>
      <c r="Z375" s="79"/>
      <c r="AA375" s="79"/>
      <c r="AB375" s="79"/>
      <c r="AC375" s="79"/>
      <c r="AD375" s="79"/>
      <c r="AE375" s="79"/>
      <c r="AF375" s="79"/>
      <c r="AG375" s="79"/>
      <c r="AH375" s="79"/>
      <c r="AI375" s="79"/>
      <c r="AJ375" s="79"/>
      <c r="AK375" s="79"/>
    </row>
    <row r="376" spans="1:37" ht="13.8" x14ac:dyDescent="0.3">
      <c r="A376" s="78"/>
      <c r="B376" s="78"/>
      <c r="C376" s="78"/>
      <c r="D376" s="78"/>
      <c r="E376" s="78"/>
      <c r="F376" s="78"/>
      <c r="G376" s="78"/>
      <c r="H376" s="78"/>
      <c r="I376" s="78"/>
      <c r="J376" s="78"/>
      <c r="K376" s="79"/>
      <c r="L376" s="78"/>
      <c r="M376" s="78"/>
      <c r="N376" s="78"/>
      <c r="O376" s="78"/>
      <c r="P376" s="78"/>
      <c r="Q376" s="78"/>
      <c r="R376" s="78"/>
      <c r="S376" s="78"/>
      <c r="T376" s="79"/>
      <c r="U376" s="79"/>
      <c r="V376" s="79"/>
      <c r="W376" s="79"/>
      <c r="X376" s="79"/>
      <c r="Y376" s="79"/>
      <c r="Z376" s="79"/>
      <c r="AA376" s="79"/>
      <c r="AB376" s="79"/>
      <c r="AC376" s="79"/>
      <c r="AD376" s="79"/>
      <c r="AE376" s="79"/>
      <c r="AF376" s="79"/>
      <c r="AG376" s="79"/>
      <c r="AH376" s="79"/>
      <c r="AI376" s="79"/>
      <c r="AJ376" s="79"/>
      <c r="AK376" s="79"/>
    </row>
    <row r="377" spans="1:37" ht="13.8" x14ac:dyDescent="0.3">
      <c r="A377" s="78"/>
      <c r="B377" s="78"/>
      <c r="C377" s="78"/>
      <c r="D377" s="78"/>
      <c r="E377" s="78"/>
      <c r="F377" s="78"/>
      <c r="G377" s="78"/>
      <c r="H377" s="78"/>
      <c r="I377" s="78"/>
      <c r="J377" s="78"/>
      <c r="K377" s="79"/>
      <c r="L377" s="78"/>
      <c r="M377" s="78"/>
      <c r="N377" s="78"/>
      <c r="O377" s="78"/>
      <c r="P377" s="78"/>
      <c r="Q377" s="78"/>
      <c r="R377" s="78"/>
      <c r="S377" s="78"/>
      <c r="T377" s="79"/>
      <c r="U377" s="79"/>
      <c r="V377" s="79"/>
      <c r="W377" s="79"/>
      <c r="X377" s="79"/>
      <c r="Y377" s="79"/>
      <c r="Z377" s="79"/>
      <c r="AA377" s="79"/>
      <c r="AB377" s="79"/>
      <c r="AC377" s="79"/>
      <c r="AD377" s="79"/>
      <c r="AE377" s="79"/>
      <c r="AF377" s="79"/>
      <c r="AG377" s="79"/>
      <c r="AH377" s="79"/>
      <c r="AI377" s="79"/>
      <c r="AJ377" s="79"/>
      <c r="AK377" s="79"/>
    </row>
    <row r="378" spans="1:37" ht="13.8" x14ac:dyDescent="0.3">
      <c r="A378" s="78"/>
      <c r="B378" s="78"/>
      <c r="C378" s="78"/>
      <c r="D378" s="78"/>
      <c r="E378" s="78"/>
      <c r="F378" s="78"/>
      <c r="G378" s="78"/>
      <c r="H378" s="78"/>
      <c r="I378" s="78"/>
      <c r="J378" s="78"/>
      <c r="K378" s="79"/>
      <c r="L378" s="78"/>
      <c r="M378" s="78"/>
      <c r="N378" s="78"/>
      <c r="O378" s="78"/>
      <c r="P378" s="78"/>
      <c r="Q378" s="78"/>
      <c r="R378" s="78"/>
      <c r="S378" s="78"/>
      <c r="T378" s="79"/>
      <c r="U378" s="79"/>
      <c r="V378" s="79"/>
      <c r="W378" s="79"/>
      <c r="X378" s="79"/>
      <c r="Y378" s="79"/>
      <c r="Z378" s="79"/>
      <c r="AA378" s="79"/>
      <c r="AB378" s="79"/>
      <c r="AC378" s="79"/>
      <c r="AD378" s="79"/>
      <c r="AE378" s="79"/>
      <c r="AF378" s="79"/>
      <c r="AG378" s="79"/>
      <c r="AH378" s="79"/>
      <c r="AI378" s="79"/>
      <c r="AJ378" s="79"/>
      <c r="AK378" s="79"/>
    </row>
    <row r="379" spans="1:37" ht="13.8" x14ac:dyDescent="0.3">
      <c r="A379" s="78"/>
      <c r="B379" s="78"/>
      <c r="C379" s="78"/>
      <c r="D379" s="78"/>
      <c r="E379" s="78"/>
      <c r="F379" s="78"/>
      <c r="G379" s="78"/>
      <c r="H379" s="78"/>
      <c r="I379" s="78"/>
      <c r="J379" s="78"/>
      <c r="K379" s="79"/>
      <c r="L379" s="78"/>
      <c r="M379" s="78"/>
      <c r="N379" s="78"/>
      <c r="O379" s="78"/>
      <c r="P379" s="78"/>
      <c r="Q379" s="78"/>
      <c r="R379" s="78"/>
      <c r="S379" s="78"/>
      <c r="T379" s="79"/>
      <c r="U379" s="79"/>
      <c r="V379" s="79"/>
      <c r="W379" s="79"/>
      <c r="X379" s="79"/>
      <c r="Y379" s="79"/>
      <c r="Z379" s="79"/>
      <c r="AA379" s="79"/>
      <c r="AB379" s="79"/>
      <c r="AC379" s="79"/>
      <c r="AD379" s="79"/>
      <c r="AE379" s="79"/>
      <c r="AF379" s="79"/>
      <c r="AG379" s="79"/>
      <c r="AH379" s="79"/>
      <c r="AI379" s="79"/>
      <c r="AJ379" s="79"/>
      <c r="AK379" s="79"/>
    </row>
    <row r="380" spans="1:37" ht="13.8" x14ac:dyDescent="0.3">
      <c r="A380" s="78"/>
      <c r="B380" s="78"/>
      <c r="C380" s="78"/>
      <c r="D380" s="78"/>
      <c r="E380" s="78"/>
      <c r="F380" s="78"/>
      <c r="G380" s="78"/>
      <c r="H380" s="78"/>
      <c r="I380" s="78"/>
      <c r="J380" s="78"/>
      <c r="K380" s="79"/>
      <c r="L380" s="78"/>
      <c r="M380" s="78"/>
      <c r="N380" s="78"/>
      <c r="O380" s="78"/>
      <c r="P380" s="78"/>
      <c r="Q380" s="78"/>
      <c r="R380" s="78"/>
      <c r="S380" s="78"/>
      <c r="T380" s="79"/>
      <c r="U380" s="79"/>
      <c r="V380" s="79"/>
      <c r="W380" s="79"/>
      <c r="X380" s="79"/>
      <c r="Y380" s="79"/>
      <c r="Z380" s="79"/>
      <c r="AA380" s="79"/>
      <c r="AB380" s="79"/>
      <c r="AC380" s="79"/>
      <c r="AD380" s="79"/>
      <c r="AE380" s="79"/>
      <c r="AF380" s="79"/>
      <c r="AG380" s="79"/>
      <c r="AH380" s="79"/>
      <c r="AI380" s="79"/>
      <c r="AJ380" s="79"/>
      <c r="AK380" s="79"/>
    </row>
  </sheetData>
  <sheetProtection password="896E" sheet="1" formatCells="0" formatColumns="0" formatRows="0"/>
  <dataConsolidate/>
  <mergeCells count="113">
    <mergeCell ref="H9:J9"/>
    <mergeCell ref="C10:F10"/>
    <mergeCell ref="C9:F9"/>
    <mergeCell ref="L41:S43"/>
    <mergeCell ref="B23:I23"/>
    <mergeCell ref="B24:I24"/>
    <mergeCell ref="C45:J45"/>
    <mergeCell ref="L46:M46"/>
    <mergeCell ref="A46:B46"/>
    <mergeCell ref="N45:S45"/>
    <mergeCell ref="M38:N38"/>
    <mergeCell ref="A41:J43"/>
    <mergeCell ref="N44:S44"/>
    <mergeCell ref="P21:R21"/>
    <mergeCell ref="A45:B45"/>
    <mergeCell ref="B30:I30"/>
    <mergeCell ref="B29:I29"/>
    <mergeCell ref="J53:L53"/>
    <mergeCell ref="J52:L52"/>
    <mergeCell ref="J51:L51"/>
    <mergeCell ref="J50:L50"/>
    <mergeCell ref="J49:L49"/>
    <mergeCell ref="R49:S54"/>
    <mergeCell ref="I11:J11"/>
    <mergeCell ref="C11:E11"/>
    <mergeCell ref="N47:S47"/>
    <mergeCell ref="B31:I31"/>
    <mergeCell ref="C36:I36"/>
    <mergeCell ref="C35:I35"/>
    <mergeCell ref="I16:J16"/>
    <mergeCell ref="I14:J14"/>
    <mergeCell ref="B22:I22"/>
    <mergeCell ref="J22:L22"/>
    <mergeCell ref="J38:L38"/>
    <mergeCell ref="J36:L36"/>
    <mergeCell ref="J23:L23"/>
    <mergeCell ref="J35:L35"/>
    <mergeCell ref="J34:L34"/>
    <mergeCell ref="J31:L31"/>
    <mergeCell ref="J30:L30"/>
    <mergeCell ref="J29:L29"/>
    <mergeCell ref="A47:B47"/>
    <mergeCell ref="C8:F8"/>
    <mergeCell ref="H8:J8"/>
    <mergeCell ref="G10:J10"/>
    <mergeCell ref="G57:L57"/>
    <mergeCell ref="N57:P57"/>
    <mergeCell ref="C57:F57"/>
    <mergeCell ref="R57:S57"/>
    <mergeCell ref="B27:I27"/>
    <mergeCell ref="J27:L27"/>
    <mergeCell ref="B28:I28"/>
    <mergeCell ref="J28:L28"/>
    <mergeCell ref="B49:C49"/>
    <mergeCell ref="D49:I49"/>
    <mergeCell ref="E50:I50"/>
    <mergeCell ref="E51:I51"/>
    <mergeCell ref="E52:I52"/>
    <mergeCell ref="E53:I53"/>
    <mergeCell ref="E54:I54"/>
    <mergeCell ref="E55:I55"/>
    <mergeCell ref="J55:L55"/>
    <mergeCell ref="J54:L54"/>
    <mergeCell ref="L47:M47"/>
    <mergeCell ref="B32:I32"/>
    <mergeCell ref="A1:J2"/>
    <mergeCell ref="A5:J5"/>
    <mergeCell ref="O3:Q3"/>
    <mergeCell ref="Q38:R38"/>
    <mergeCell ref="A38:B38"/>
    <mergeCell ref="A35:B35"/>
    <mergeCell ref="A36:B36"/>
    <mergeCell ref="C18:D18"/>
    <mergeCell ref="A40:J40"/>
    <mergeCell ref="A3:J3"/>
    <mergeCell ref="E18:J18"/>
    <mergeCell ref="J24:L24"/>
    <mergeCell ref="J25:L25"/>
    <mergeCell ref="J26:L26"/>
    <mergeCell ref="J32:L32"/>
    <mergeCell ref="L1:M3"/>
    <mergeCell ref="O1:Q1"/>
    <mergeCell ref="O2:Q2"/>
    <mergeCell ref="B26:I26"/>
    <mergeCell ref="B25:I25"/>
    <mergeCell ref="A6:B6"/>
    <mergeCell ref="A9:B9"/>
    <mergeCell ref="A11:B11"/>
    <mergeCell ref="A10:B10"/>
    <mergeCell ref="C47:J47"/>
    <mergeCell ref="N46:S46"/>
    <mergeCell ref="L45:M45"/>
    <mergeCell ref="M11:S11"/>
    <mergeCell ref="L5:S5"/>
    <mergeCell ref="C6:J6"/>
    <mergeCell ref="C7:J7"/>
    <mergeCell ref="A44:B44"/>
    <mergeCell ref="C44:J44"/>
    <mergeCell ref="M6:S6"/>
    <mergeCell ref="M7:S7"/>
    <mergeCell ref="L40:S40"/>
    <mergeCell ref="M8:S8"/>
    <mergeCell ref="M9:S9"/>
    <mergeCell ref="M10:S10"/>
    <mergeCell ref="A13:J13"/>
    <mergeCell ref="C46:J46"/>
    <mergeCell ref="L13:S13"/>
    <mergeCell ref="L14:S19"/>
    <mergeCell ref="L44:M44"/>
    <mergeCell ref="A8:B8"/>
    <mergeCell ref="A7:B7"/>
    <mergeCell ref="A34:I34"/>
    <mergeCell ref="C38:I38"/>
  </mergeCells>
  <phoneticPr fontId="5" type="noConversion"/>
  <dataValidations count="3">
    <dataValidation type="textLength" allowBlank="1" showInputMessage="1" showErrorMessage="1" sqref="G10">
      <formula1>9</formula1>
      <formula2>9</formula2>
    </dataValidation>
    <dataValidation type="textLength" allowBlank="1" showInputMessage="1" showErrorMessage="1" promptTitle="Employee ID #" prompt="Must be 9 digits" sqref="C10:F10">
      <formula1>9</formula1>
      <formula2>9</formula2>
    </dataValidation>
    <dataValidation type="whole" allowBlank="1" showInputMessage="1" showErrorMessage="1" promptTitle="Whole Numbers ONLY" prompt="Must enter a whole number rounded to the nearest mile (i.e. 20.4 = 20; 20.8 = 21)" sqref="J23:L32">
      <formula1>0</formula1>
      <formula2>999999999999</formula2>
    </dataValidation>
  </dataValidations>
  <printOptions horizontalCentered="1" verticalCentered="1"/>
  <pageMargins left="0.15" right="0.15" top="0.15" bottom="0.15" header="0" footer="0"/>
  <pageSetup scale="51" orientation="portrait" cellComments="atEnd" horizontalDpi="360" verticalDpi="36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'Cost Codes'!$G$2:$G$3</xm:f>
          </x14:formula1>
          <xm:sqref>C9:F9</xm:sqref>
        </x14:dataValidation>
        <x14:dataValidation type="list" allowBlank="1" showInputMessage="1" showErrorMessage="1">
          <x14:formula1>
            <xm:f>'Cost Codes'!$A$6:$A$409</xm:f>
          </x14:formula1>
          <xm:sqref>H9:J9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R364"/>
  <sheetViews>
    <sheetView showGridLines="0" zoomScale="80" zoomScaleNormal="80" zoomScaleSheetLayoutView="85" workbookViewId="0">
      <pane ySplit="10" topLeftCell="A31" activePane="bottomLeft" state="frozen"/>
      <selection sqref="A1:J2"/>
      <selection pane="bottomLeft" activeCell="J31" sqref="J31:L31"/>
    </sheetView>
  </sheetViews>
  <sheetFormatPr defaultColWidth="9.5546875" defaultRowHeight="13.8" x14ac:dyDescent="0.3"/>
  <cols>
    <col min="1" max="1" width="13.5546875" style="79" customWidth="1"/>
    <col min="2" max="2" width="6.5546875" style="79" customWidth="1"/>
    <col min="3" max="3" width="12.5546875" style="79" customWidth="1"/>
    <col min="4" max="4" width="6.5546875" style="79" customWidth="1"/>
    <col min="5" max="5" width="12.5546875" style="79" customWidth="1"/>
    <col min="6" max="6" width="6.5546875" style="79" customWidth="1"/>
    <col min="7" max="7" width="12.5546875" style="79" customWidth="1"/>
    <col min="8" max="10" width="6.5546875" style="79" customWidth="1"/>
    <col min="11" max="11" width="1.5546875" style="79" customWidth="1"/>
    <col min="12" max="12" width="5.5546875" style="79" customWidth="1"/>
    <col min="13" max="15" width="12.5546875" style="79" customWidth="1"/>
    <col min="16" max="17" width="16.5546875" style="79" customWidth="1"/>
    <col min="18" max="18" width="16.5546875" style="78" customWidth="1"/>
    <col min="19" max="19" width="13.5546875" style="78" customWidth="1"/>
    <col min="20" max="34" width="9.5546875" style="78"/>
    <col min="35" max="16384" width="9.5546875" style="79"/>
  </cols>
  <sheetData>
    <row r="1" spans="1:44" s="66" customFormat="1" ht="10.8" thickBot="1" x14ac:dyDescent="0.25">
      <c r="J1" s="484"/>
      <c r="K1" s="484"/>
      <c r="L1" s="114"/>
      <c r="M1" s="484"/>
      <c r="N1" s="484"/>
      <c r="O1" s="484"/>
      <c r="P1" s="115"/>
      <c r="Q1" s="116"/>
      <c r="R1" s="65"/>
      <c r="S1" s="65"/>
      <c r="T1" s="65"/>
      <c r="U1" s="65"/>
      <c r="V1" s="65"/>
      <c r="W1" s="65"/>
      <c r="X1" s="65"/>
      <c r="Y1" s="65"/>
      <c r="Z1" s="65"/>
      <c r="AA1" s="65"/>
      <c r="AB1" s="65"/>
      <c r="AC1" s="65"/>
      <c r="AD1" s="65"/>
      <c r="AE1" s="65"/>
      <c r="AF1" s="65"/>
      <c r="AG1" s="65"/>
      <c r="AH1" s="65"/>
    </row>
    <row r="2" spans="1:44" s="58" customFormat="1" ht="30" customHeight="1" thickBot="1" x14ac:dyDescent="0.25">
      <c r="A2" s="80"/>
      <c r="B2" s="80"/>
      <c r="C2" s="511" t="s">
        <v>41</v>
      </c>
      <c r="D2" s="511"/>
      <c r="E2" s="117"/>
      <c r="F2" s="80" t="s">
        <v>40</v>
      </c>
      <c r="G2" s="117"/>
      <c r="H2" s="80"/>
      <c r="I2" s="80"/>
      <c r="L2" s="485" t="s">
        <v>10</v>
      </c>
      <c r="M2" s="486"/>
      <c r="N2" s="486"/>
      <c r="O2" s="486"/>
      <c r="P2" s="486"/>
      <c r="Q2" s="486"/>
      <c r="R2" s="486"/>
      <c r="S2" s="487"/>
      <c r="AB2" s="57"/>
      <c r="AC2" s="57"/>
      <c r="AD2" s="57"/>
      <c r="AE2" s="57"/>
      <c r="AF2" s="57"/>
      <c r="AG2" s="57"/>
      <c r="AH2" s="57"/>
    </row>
    <row r="3" spans="1:44" s="60" customFormat="1" ht="30" customHeight="1" x14ac:dyDescent="0.2">
      <c r="A3" s="332" t="s">
        <v>12</v>
      </c>
      <c r="B3" s="500"/>
      <c r="C3" s="500"/>
      <c r="D3" s="500"/>
      <c r="E3" s="500"/>
      <c r="F3" s="500"/>
      <c r="G3" s="500"/>
      <c r="H3" s="500"/>
      <c r="I3" s="500"/>
      <c r="J3" s="501"/>
      <c r="L3" s="94" t="str">
        <f>IF('TERV Main Page'!L6 = "x", "x", " ")</f>
        <v xml:space="preserve"> </v>
      </c>
      <c r="M3" s="492" t="str">
        <f>'TERV Main Page'!M6:S6</f>
        <v>DRIVING 200 MILES OR LESS - CURRENT IRS RATE</v>
      </c>
      <c r="N3" s="492"/>
      <c r="O3" s="492"/>
      <c r="P3" s="492"/>
      <c r="Q3" s="492"/>
      <c r="R3" s="492"/>
      <c r="S3" s="493"/>
      <c r="AB3" s="59"/>
      <c r="AC3" s="59"/>
      <c r="AD3" s="59"/>
      <c r="AE3" s="59"/>
      <c r="AF3" s="59"/>
      <c r="AG3" s="59"/>
      <c r="AH3" s="59"/>
    </row>
    <row r="4" spans="1:44" s="60" customFormat="1" ht="30" customHeight="1" x14ac:dyDescent="0.2">
      <c r="A4" s="502"/>
      <c r="B4" s="503"/>
      <c r="C4" s="503"/>
      <c r="D4" s="503"/>
      <c r="E4" s="503"/>
      <c r="F4" s="503"/>
      <c r="G4" s="503"/>
      <c r="H4" s="503"/>
      <c r="I4" s="503"/>
      <c r="J4" s="504"/>
      <c r="L4" s="95" t="str">
        <f>IF('TERV Main Page'!L7 = "x", "x", " ")</f>
        <v xml:space="preserve"> </v>
      </c>
      <c r="M4" s="488" t="str">
        <f>'TERV Main Page'!M7:S7</f>
        <v>DRIVING MORE THAN 200 MILES - STATE/OFMS VEHICLE NOT AVAILABLE - CURRENT IRS RATE</v>
      </c>
      <c r="N4" s="488"/>
      <c r="O4" s="488"/>
      <c r="P4" s="488"/>
      <c r="Q4" s="488"/>
      <c r="R4" s="488"/>
      <c r="S4" s="489"/>
      <c r="AB4" s="59"/>
      <c r="AC4" s="59"/>
      <c r="AD4" s="59"/>
      <c r="AE4" s="59"/>
      <c r="AF4" s="59"/>
      <c r="AG4" s="59"/>
      <c r="AH4" s="59"/>
    </row>
    <row r="5" spans="1:44" s="60" customFormat="1" ht="30" customHeight="1" x14ac:dyDescent="0.2">
      <c r="A5" s="502"/>
      <c r="B5" s="503"/>
      <c r="C5" s="503"/>
      <c r="D5" s="503"/>
      <c r="E5" s="503"/>
      <c r="F5" s="503"/>
      <c r="G5" s="503"/>
      <c r="H5" s="503"/>
      <c r="I5" s="503"/>
      <c r="J5" s="504"/>
      <c r="L5" s="95" t="str">
        <f>IF('TERV Main Page'!L8 = "x", "x", " ")</f>
        <v xml:space="preserve"> </v>
      </c>
      <c r="M5" s="488" t="str">
        <f>'TERV Main Page'!M8:S8</f>
        <v>DRIVING MORE THAN 200 MILES - PERSONAL VEHICLE COST BENEFICIAL TO DMV - CURRENT IRS RATE</v>
      </c>
      <c r="N5" s="488"/>
      <c r="O5" s="488"/>
      <c r="P5" s="488"/>
      <c r="Q5" s="488"/>
      <c r="R5" s="488"/>
      <c r="S5" s="489"/>
      <c r="AB5" s="59"/>
      <c r="AC5" s="59"/>
      <c r="AD5" s="59"/>
      <c r="AE5" s="59"/>
      <c r="AF5" s="59"/>
      <c r="AG5" s="59"/>
      <c r="AH5" s="59"/>
    </row>
    <row r="6" spans="1:44" s="60" customFormat="1" ht="30" customHeight="1" x14ac:dyDescent="0.2">
      <c r="A6" s="494" t="s">
        <v>42</v>
      </c>
      <c r="B6" s="495"/>
      <c r="C6" s="495"/>
      <c r="D6" s="495"/>
      <c r="E6" s="495"/>
      <c r="F6" s="495"/>
      <c r="G6" s="495"/>
      <c r="H6" s="495"/>
      <c r="I6" s="495"/>
      <c r="J6" s="496"/>
      <c r="L6" s="95" t="str">
        <f>IF('TERV Main Page'!L9 = "x", "x", " ")</f>
        <v xml:space="preserve"> </v>
      </c>
      <c r="M6" s="488" t="str">
        <f>'TERV Main Page'!M9:S9</f>
        <v>DRIVING MORE THAN 200 MILES - STATE/OFMS VEHICLE AVAILABLE, BUT NOT USED - FLEET RATE</v>
      </c>
      <c r="N6" s="488"/>
      <c r="O6" s="488"/>
      <c r="P6" s="488"/>
      <c r="Q6" s="488"/>
      <c r="R6" s="488"/>
      <c r="S6" s="489"/>
      <c r="AB6" s="59"/>
      <c r="AC6" s="59"/>
      <c r="AD6" s="59"/>
      <c r="AE6" s="59"/>
      <c r="AF6" s="59"/>
      <c r="AG6" s="59"/>
      <c r="AH6" s="59"/>
    </row>
    <row r="7" spans="1:44" s="60" customFormat="1" ht="30" customHeight="1" x14ac:dyDescent="0.2">
      <c r="A7" s="494"/>
      <c r="B7" s="495"/>
      <c r="C7" s="495"/>
      <c r="D7" s="495"/>
      <c r="E7" s="495"/>
      <c r="F7" s="495"/>
      <c r="G7" s="495"/>
      <c r="H7" s="495"/>
      <c r="I7" s="495"/>
      <c r="J7" s="496"/>
      <c r="L7" s="95" t="str">
        <f>IF('TERV Main Page'!L10 = "x", "x", " ")</f>
        <v xml:space="preserve"> </v>
      </c>
      <c r="M7" s="488" t="str">
        <f>'TERV Main Page'!M10:S10</f>
        <v>DRIVING MORE THAN 200 MILES - FLEET MANAGEMENT NOT CONTACTED PRIOR TO TRAVEL - FLEET RATE</v>
      </c>
      <c r="N7" s="488"/>
      <c r="O7" s="488"/>
      <c r="P7" s="488"/>
      <c r="Q7" s="488"/>
      <c r="R7" s="488"/>
      <c r="S7" s="489"/>
      <c r="AB7" s="59"/>
      <c r="AC7" s="59"/>
      <c r="AD7" s="59"/>
      <c r="AE7" s="59"/>
      <c r="AF7" s="59"/>
      <c r="AG7" s="59"/>
      <c r="AH7" s="59"/>
    </row>
    <row r="8" spans="1:44" s="60" customFormat="1" ht="30" customHeight="1" thickBot="1" x14ac:dyDescent="0.25">
      <c r="A8" s="497"/>
      <c r="B8" s="498"/>
      <c r="C8" s="498"/>
      <c r="D8" s="498"/>
      <c r="E8" s="498"/>
      <c r="F8" s="498"/>
      <c r="G8" s="498"/>
      <c r="H8" s="498"/>
      <c r="I8" s="498"/>
      <c r="J8" s="499"/>
      <c r="L8" s="96" t="str">
        <f>IF('TERV Main Page'!L11 = "x", "x", " ")</f>
        <v xml:space="preserve"> </v>
      </c>
      <c r="M8" s="490" t="str">
        <f>'TERV Main Page'!M11:S11</f>
        <v>NON-EMPLOYEE OR SATURDAY/HOLIDAY TRAVEL - CURRENT IRS RATE</v>
      </c>
      <c r="N8" s="490"/>
      <c r="O8" s="490"/>
      <c r="P8" s="490"/>
      <c r="Q8" s="490"/>
      <c r="R8" s="490"/>
      <c r="S8" s="491"/>
      <c r="AB8" s="59"/>
      <c r="AC8" s="59"/>
      <c r="AD8" s="59"/>
      <c r="AE8" s="59"/>
      <c r="AF8" s="59"/>
      <c r="AG8" s="59"/>
      <c r="AH8" s="59"/>
    </row>
    <row r="9" spans="1:44" s="54" customFormat="1" ht="10.8" thickBot="1" x14ac:dyDescent="0.25">
      <c r="D9" s="55"/>
      <c r="E9" s="55"/>
      <c r="F9" s="55"/>
      <c r="G9" s="55"/>
      <c r="H9" s="55"/>
      <c r="I9" s="55"/>
      <c r="J9" s="56"/>
      <c r="K9" s="56"/>
    </row>
    <row r="10" spans="1:44" s="90" customFormat="1" ht="62.55" customHeight="1" thickBot="1" x14ac:dyDescent="0.25">
      <c r="A10" s="160" t="s">
        <v>1392</v>
      </c>
      <c r="B10" s="433" t="s">
        <v>1423</v>
      </c>
      <c r="C10" s="433"/>
      <c r="D10" s="433"/>
      <c r="E10" s="433"/>
      <c r="F10" s="433"/>
      <c r="G10" s="433"/>
      <c r="H10" s="433"/>
      <c r="I10" s="434"/>
      <c r="J10" s="505" t="s">
        <v>1393</v>
      </c>
      <c r="K10" s="506"/>
      <c r="L10" s="507"/>
      <c r="M10" s="176" t="s">
        <v>1394</v>
      </c>
      <c r="N10" s="177" t="s">
        <v>1395</v>
      </c>
      <c r="O10" s="177" t="s">
        <v>1396</v>
      </c>
      <c r="P10" s="178" t="s">
        <v>1424</v>
      </c>
      <c r="Q10" s="178" t="s">
        <v>1425</v>
      </c>
      <c r="R10" s="179" t="s">
        <v>1397</v>
      </c>
      <c r="S10" s="87" t="s">
        <v>2</v>
      </c>
      <c r="T10" s="89"/>
      <c r="AB10" s="89"/>
      <c r="AC10" s="89"/>
      <c r="AD10" s="89"/>
      <c r="AE10" s="89"/>
      <c r="AF10" s="89"/>
      <c r="AG10" s="89"/>
      <c r="AH10" s="89"/>
      <c r="AI10" s="89"/>
      <c r="AJ10" s="89"/>
      <c r="AK10" s="89"/>
      <c r="AL10" s="89"/>
      <c r="AM10" s="89"/>
      <c r="AN10" s="89"/>
      <c r="AO10" s="89"/>
      <c r="AP10" s="89"/>
      <c r="AQ10" s="89"/>
      <c r="AR10" s="89"/>
    </row>
    <row r="11" spans="1:44" s="72" customFormat="1" ht="40.049999999999997" customHeight="1" x14ac:dyDescent="0.35">
      <c r="A11" s="2"/>
      <c r="B11" s="461"/>
      <c r="C11" s="461"/>
      <c r="D11" s="461"/>
      <c r="E11" s="461"/>
      <c r="F11" s="461"/>
      <c r="G11" s="461"/>
      <c r="H11" s="461"/>
      <c r="I11" s="462"/>
      <c r="J11" s="508"/>
      <c r="K11" s="509"/>
      <c r="L11" s="510"/>
      <c r="M11" s="172" t="str">
        <f t="shared" ref="M11:M31" si="0">IF($L$3="x",J11*$M$38,IF($L$4="x",J11*$M$38,IF($L$5="x",J11*$M$38,IF($L$8="x",J11*$M$38,IF($L$6="x",J11*$Q$38,IF($L$7="x",J11*$Q$38,"  "))))))</f>
        <v xml:space="preserve">  </v>
      </c>
      <c r="N11" s="173"/>
      <c r="O11" s="173"/>
      <c r="P11" s="173"/>
      <c r="Q11" s="173"/>
      <c r="R11" s="174"/>
      <c r="S11" s="175">
        <f t="shared" ref="S11:S35" si="1">SUM(M11:R11)</f>
        <v>0</v>
      </c>
      <c r="T11" s="71"/>
      <c r="AB11" s="71"/>
      <c r="AC11" s="71"/>
      <c r="AD11" s="71"/>
      <c r="AE11" s="71"/>
      <c r="AF11" s="71"/>
      <c r="AG11" s="71"/>
      <c r="AH11" s="71"/>
      <c r="AI11" s="71"/>
      <c r="AJ11" s="71"/>
      <c r="AK11" s="71"/>
      <c r="AL11" s="71"/>
      <c r="AM11" s="71"/>
      <c r="AN11" s="71"/>
      <c r="AO11" s="71"/>
      <c r="AP11" s="71"/>
      <c r="AQ11" s="71"/>
      <c r="AR11" s="71"/>
    </row>
    <row r="12" spans="1:44" s="72" customFormat="1" ht="40.049999999999997" customHeight="1" x14ac:dyDescent="0.35">
      <c r="A12" s="4"/>
      <c r="B12" s="374"/>
      <c r="C12" s="374"/>
      <c r="D12" s="374"/>
      <c r="E12" s="374"/>
      <c r="F12" s="374"/>
      <c r="G12" s="374"/>
      <c r="H12" s="374"/>
      <c r="I12" s="375"/>
      <c r="J12" s="356"/>
      <c r="K12" s="357"/>
      <c r="L12" s="358"/>
      <c r="M12" s="109" t="str">
        <f t="shared" si="0"/>
        <v xml:space="preserve">  </v>
      </c>
      <c r="N12" s="3"/>
      <c r="O12" s="3"/>
      <c r="P12" s="3"/>
      <c r="Q12" s="3"/>
      <c r="R12" s="9"/>
      <c r="S12" s="85">
        <f t="shared" si="1"/>
        <v>0</v>
      </c>
      <c r="T12" s="71"/>
      <c r="AB12" s="71"/>
      <c r="AC12" s="71"/>
      <c r="AD12" s="71"/>
      <c r="AE12" s="71"/>
      <c r="AF12" s="71"/>
      <c r="AG12" s="71"/>
      <c r="AH12" s="71"/>
      <c r="AI12" s="71"/>
      <c r="AJ12" s="71"/>
      <c r="AK12" s="71"/>
      <c r="AL12" s="71"/>
      <c r="AM12" s="71"/>
      <c r="AN12" s="71"/>
      <c r="AO12" s="71"/>
      <c r="AP12" s="71"/>
      <c r="AQ12" s="71"/>
      <c r="AR12" s="71"/>
    </row>
    <row r="13" spans="1:44" s="53" customFormat="1" ht="40.049999999999997" customHeight="1" x14ac:dyDescent="0.35">
      <c r="A13" s="4"/>
      <c r="B13" s="374"/>
      <c r="C13" s="374"/>
      <c r="D13" s="374"/>
      <c r="E13" s="374"/>
      <c r="F13" s="374"/>
      <c r="G13" s="374"/>
      <c r="H13" s="374"/>
      <c r="I13" s="375"/>
      <c r="J13" s="356"/>
      <c r="K13" s="357"/>
      <c r="L13" s="358"/>
      <c r="M13" s="109" t="str">
        <f t="shared" si="0"/>
        <v xml:space="preserve">  </v>
      </c>
      <c r="N13" s="3"/>
      <c r="O13" s="3"/>
      <c r="P13" s="3"/>
      <c r="Q13" s="3"/>
      <c r="R13" s="9"/>
      <c r="S13" s="85">
        <f t="shared" si="1"/>
        <v>0</v>
      </c>
      <c r="T13" s="73"/>
      <c r="AB13" s="52"/>
      <c r="AC13" s="52"/>
      <c r="AD13" s="52"/>
      <c r="AE13" s="52"/>
      <c r="AF13" s="52"/>
      <c r="AG13" s="52"/>
      <c r="AH13" s="52"/>
      <c r="AI13" s="52"/>
      <c r="AJ13" s="52"/>
      <c r="AK13" s="52"/>
      <c r="AL13" s="52"/>
      <c r="AM13" s="52"/>
      <c r="AN13" s="52"/>
      <c r="AO13" s="52"/>
      <c r="AP13" s="52"/>
      <c r="AQ13" s="52"/>
      <c r="AR13" s="52"/>
    </row>
    <row r="14" spans="1:44" s="53" customFormat="1" ht="40.049999999999997" customHeight="1" x14ac:dyDescent="0.35">
      <c r="A14" s="4"/>
      <c r="B14" s="374"/>
      <c r="C14" s="374"/>
      <c r="D14" s="374"/>
      <c r="E14" s="374"/>
      <c r="F14" s="374"/>
      <c r="G14" s="374"/>
      <c r="H14" s="374"/>
      <c r="I14" s="375"/>
      <c r="J14" s="356"/>
      <c r="K14" s="357"/>
      <c r="L14" s="358"/>
      <c r="M14" s="109" t="str">
        <f t="shared" si="0"/>
        <v xml:space="preserve">  </v>
      </c>
      <c r="N14" s="3"/>
      <c r="O14" s="3"/>
      <c r="P14" s="3"/>
      <c r="Q14" s="3"/>
      <c r="R14" s="9"/>
      <c r="S14" s="85">
        <f t="shared" si="1"/>
        <v>0</v>
      </c>
      <c r="T14" s="73"/>
      <c r="AE14" s="52"/>
      <c r="AF14" s="52"/>
      <c r="AG14" s="52"/>
      <c r="AH14" s="52"/>
      <c r="AI14" s="52"/>
      <c r="AJ14" s="52"/>
      <c r="AK14" s="52"/>
      <c r="AL14" s="52"/>
      <c r="AM14" s="52"/>
      <c r="AN14" s="52"/>
      <c r="AO14" s="52"/>
      <c r="AP14" s="52"/>
      <c r="AQ14" s="52"/>
      <c r="AR14" s="52"/>
    </row>
    <row r="15" spans="1:44" s="53" customFormat="1" ht="40.049999999999997" customHeight="1" x14ac:dyDescent="0.35">
      <c r="A15" s="4"/>
      <c r="B15" s="374"/>
      <c r="C15" s="374"/>
      <c r="D15" s="374"/>
      <c r="E15" s="374"/>
      <c r="F15" s="374"/>
      <c r="G15" s="374"/>
      <c r="H15" s="374"/>
      <c r="I15" s="375"/>
      <c r="J15" s="356"/>
      <c r="K15" s="357"/>
      <c r="L15" s="358"/>
      <c r="M15" s="109" t="str">
        <f t="shared" si="0"/>
        <v xml:space="preserve">  </v>
      </c>
      <c r="N15" s="3"/>
      <c r="O15" s="3"/>
      <c r="P15" s="3"/>
      <c r="Q15" s="3"/>
      <c r="R15" s="9"/>
      <c r="S15" s="85">
        <f t="shared" si="1"/>
        <v>0</v>
      </c>
      <c r="T15" s="73"/>
      <c r="AE15" s="52"/>
      <c r="AF15" s="52"/>
      <c r="AG15" s="52"/>
      <c r="AH15" s="52"/>
      <c r="AI15" s="52"/>
      <c r="AJ15" s="52"/>
      <c r="AK15" s="52"/>
      <c r="AL15" s="52"/>
      <c r="AM15" s="52"/>
      <c r="AN15" s="52"/>
      <c r="AO15" s="52"/>
      <c r="AP15" s="52"/>
      <c r="AQ15" s="52"/>
      <c r="AR15" s="52"/>
    </row>
    <row r="16" spans="1:44" s="53" customFormat="1" ht="40.049999999999997" customHeight="1" x14ac:dyDescent="0.35">
      <c r="A16" s="4"/>
      <c r="B16" s="374"/>
      <c r="C16" s="374"/>
      <c r="D16" s="374"/>
      <c r="E16" s="374"/>
      <c r="F16" s="374"/>
      <c r="G16" s="374"/>
      <c r="H16" s="374"/>
      <c r="I16" s="375"/>
      <c r="J16" s="356"/>
      <c r="K16" s="357"/>
      <c r="L16" s="358"/>
      <c r="M16" s="109" t="str">
        <f t="shared" si="0"/>
        <v xml:space="preserve">  </v>
      </c>
      <c r="N16" s="3"/>
      <c r="O16" s="3"/>
      <c r="P16" s="3"/>
      <c r="Q16" s="3"/>
      <c r="R16" s="9"/>
      <c r="S16" s="85">
        <f t="shared" si="1"/>
        <v>0</v>
      </c>
      <c r="T16" s="73"/>
      <c r="AE16" s="52"/>
      <c r="AF16" s="52"/>
      <c r="AG16" s="52"/>
      <c r="AH16" s="52"/>
      <c r="AI16" s="52"/>
      <c r="AJ16" s="52"/>
      <c r="AK16" s="52"/>
      <c r="AL16" s="52"/>
      <c r="AM16" s="52"/>
      <c r="AN16" s="52"/>
      <c r="AO16" s="52"/>
      <c r="AP16" s="52"/>
      <c r="AQ16" s="52"/>
      <c r="AR16" s="52"/>
    </row>
    <row r="17" spans="1:44" s="229" customFormat="1" ht="40.049999999999997" customHeight="1" x14ac:dyDescent="0.35">
      <c r="A17" s="4"/>
      <c r="B17" s="374"/>
      <c r="C17" s="374"/>
      <c r="D17" s="374"/>
      <c r="E17" s="374"/>
      <c r="F17" s="374"/>
      <c r="G17" s="374"/>
      <c r="H17" s="374"/>
      <c r="I17" s="375"/>
      <c r="J17" s="356"/>
      <c r="K17" s="357"/>
      <c r="L17" s="358"/>
      <c r="M17" s="109" t="str">
        <f t="shared" si="0"/>
        <v xml:space="preserve">  </v>
      </c>
      <c r="N17" s="3"/>
      <c r="O17" s="3"/>
      <c r="P17" s="3"/>
      <c r="Q17" s="3"/>
      <c r="R17" s="9"/>
      <c r="S17" s="85">
        <f t="shared" si="1"/>
        <v>0</v>
      </c>
      <c r="T17" s="228"/>
      <c r="AE17" s="228"/>
      <c r="AF17" s="228"/>
      <c r="AG17" s="228"/>
      <c r="AH17" s="228"/>
      <c r="AI17" s="228"/>
      <c r="AJ17" s="228"/>
      <c r="AK17" s="228"/>
      <c r="AL17" s="228"/>
      <c r="AM17" s="228"/>
      <c r="AN17" s="228"/>
      <c r="AO17" s="228"/>
      <c r="AP17" s="228"/>
      <c r="AQ17" s="228"/>
      <c r="AR17" s="228"/>
    </row>
    <row r="18" spans="1:44" s="229" customFormat="1" ht="40.049999999999997" customHeight="1" x14ac:dyDescent="0.35">
      <c r="A18" s="4"/>
      <c r="B18" s="374"/>
      <c r="C18" s="374"/>
      <c r="D18" s="374"/>
      <c r="E18" s="374"/>
      <c r="F18" s="374"/>
      <c r="G18" s="374"/>
      <c r="H18" s="374"/>
      <c r="I18" s="375"/>
      <c r="J18" s="356"/>
      <c r="K18" s="357"/>
      <c r="L18" s="358"/>
      <c r="M18" s="109" t="str">
        <f t="shared" si="0"/>
        <v xml:space="preserve">  </v>
      </c>
      <c r="N18" s="3"/>
      <c r="O18" s="3"/>
      <c r="P18" s="3"/>
      <c r="Q18" s="3"/>
      <c r="R18" s="9"/>
      <c r="S18" s="85">
        <f t="shared" si="1"/>
        <v>0</v>
      </c>
      <c r="T18" s="228"/>
      <c r="AE18" s="228"/>
      <c r="AF18" s="228"/>
      <c r="AG18" s="228"/>
      <c r="AH18" s="228"/>
      <c r="AI18" s="228"/>
      <c r="AJ18" s="228"/>
      <c r="AK18" s="228"/>
      <c r="AL18" s="228"/>
      <c r="AM18" s="228"/>
      <c r="AN18" s="228"/>
      <c r="AO18" s="228"/>
      <c r="AP18" s="228"/>
      <c r="AQ18" s="228"/>
      <c r="AR18" s="228"/>
    </row>
    <row r="19" spans="1:44" s="271" customFormat="1" ht="40.049999999999997" customHeight="1" x14ac:dyDescent="0.35">
      <c r="A19" s="4"/>
      <c r="B19" s="374"/>
      <c r="C19" s="374"/>
      <c r="D19" s="374"/>
      <c r="E19" s="374"/>
      <c r="F19" s="374"/>
      <c r="G19" s="374"/>
      <c r="H19" s="374"/>
      <c r="I19" s="375"/>
      <c r="J19" s="356"/>
      <c r="K19" s="357"/>
      <c r="L19" s="358"/>
      <c r="M19" s="109" t="str">
        <f t="shared" si="0"/>
        <v xml:space="preserve">  </v>
      </c>
      <c r="N19" s="3"/>
      <c r="O19" s="3"/>
      <c r="P19" s="3"/>
      <c r="Q19" s="3"/>
      <c r="R19" s="9"/>
      <c r="S19" s="85">
        <f t="shared" si="1"/>
        <v>0</v>
      </c>
      <c r="T19" s="270"/>
      <c r="AB19" s="270"/>
      <c r="AC19" s="270"/>
      <c r="AD19" s="270"/>
      <c r="AE19" s="270"/>
      <c r="AF19" s="270"/>
      <c r="AG19" s="270"/>
      <c r="AH19" s="270"/>
      <c r="AI19" s="270"/>
      <c r="AJ19" s="270"/>
      <c r="AK19" s="270"/>
      <c r="AL19" s="270"/>
      <c r="AM19" s="270"/>
      <c r="AN19" s="270"/>
      <c r="AO19" s="270"/>
      <c r="AP19" s="270"/>
      <c r="AQ19" s="270"/>
      <c r="AR19" s="270"/>
    </row>
    <row r="20" spans="1:44" s="271" customFormat="1" ht="40.049999999999997" customHeight="1" x14ac:dyDescent="0.35">
      <c r="A20" s="4"/>
      <c r="B20" s="374"/>
      <c r="C20" s="374"/>
      <c r="D20" s="374"/>
      <c r="E20" s="374"/>
      <c r="F20" s="374"/>
      <c r="G20" s="374"/>
      <c r="H20" s="374"/>
      <c r="I20" s="375"/>
      <c r="J20" s="356"/>
      <c r="K20" s="357"/>
      <c r="L20" s="358"/>
      <c r="M20" s="109" t="str">
        <f t="shared" si="0"/>
        <v xml:space="preserve">  </v>
      </c>
      <c r="N20" s="3"/>
      <c r="O20" s="3"/>
      <c r="P20" s="3"/>
      <c r="Q20" s="3"/>
      <c r="R20" s="9"/>
      <c r="S20" s="85">
        <f t="shared" si="1"/>
        <v>0</v>
      </c>
      <c r="T20" s="73"/>
      <c r="AB20" s="270"/>
      <c r="AC20" s="270"/>
      <c r="AD20" s="270"/>
      <c r="AE20" s="270"/>
      <c r="AF20" s="270"/>
      <c r="AG20" s="270"/>
      <c r="AH20" s="270"/>
      <c r="AI20" s="270"/>
      <c r="AJ20" s="270"/>
      <c r="AK20" s="270"/>
      <c r="AL20" s="270"/>
      <c r="AM20" s="270"/>
      <c r="AN20" s="270"/>
      <c r="AO20" s="270"/>
      <c r="AP20" s="270"/>
      <c r="AQ20" s="270"/>
      <c r="AR20" s="270"/>
    </row>
    <row r="21" spans="1:44" s="229" customFormat="1" ht="40.049999999999997" customHeight="1" x14ac:dyDescent="0.35">
      <c r="A21" s="4"/>
      <c r="B21" s="374"/>
      <c r="C21" s="374"/>
      <c r="D21" s="374"/>
      <c r="E21" s="374"/>
      <c r="F21" s="374"/>
      <c r="G21" s="374"/>
      <c r="H21" s="374"/>
      <c r="I21" s="375"/>
      <c r="J21" s="356"/>
      <c r="K21" s="357"/>
      <c r="L21" s="358"/>
      <c r="M21" s="109" t="str">
        <f t="shared" si="0"/>
        <v xml:space="preserve">  </v>
      </c>
      <c r="N21" s="3"/>
      <c r="O21" s="3"/>
      <c r="P21" s="3"/>
      <c r="Q21" s="3"/>
      <c r="R21" s="9"/>
      <c r="S21" s="85">
        <f t="shared" si="1"/>
        <v>0</v>
      </c>
      <c r="T21" s="73"/>
      <c r="AB21" s="228"/>
      <c r="AC21" s="228"/>
      <c r="AD21" s="228"/>
      <c r="AE21" s="228"/>
      <c r="AF21" s="228"/>
      <c r="AG21" s="228"/>
      <c r="AH21" s="228"/>
      <c r="AI21" s="228"/>
      <c r="AJ21" s="228"/>
      <c r="AK21" s="228"/>
      <c r="AL21" s="228"/>
      <c r="AM21" s="228"/>
      <c r="AN21" s="228"/>
      <c r="AO21" s="228"/>
      <c r="AP21" s="228"/>
      <c r="AQ21" s="228"/>
      <c r="AR21" s="228"/>
    </row>
    <row r="22" spans="1:44" s="229" customFormat="1" ht="40.049999999999997" customHeight="1" x14ac:dyDescent="0.35">
      <c r="A22" s="4"/>
      <c r="B22" s="374"/>
      <c r="C22" s="374"/>
      <c r="D22" s="374"/>
      <c r="E22" s="374"/>
      <c r="F22" s="374"/>
      <c r="G22" s="374"/>
      <c r="H22" s="374"/>
      <c r="I22" s="375"/>
      <c r="J22" s="356"/>
      <c r="K22" s="357"/>
      <c r="L22" s="358"/>
      <c r="M22" s="109" t="str">
        <f t="shared" si="0"/>
        <v xml:space="preserve">  </v>
      </c>
      <c r="N22" s="3"/>
      <c r="O22" s="3"/>
      <c r="P22" s="3"/>
      <c r="Q22" s="3"/>
      <c r="R22" s="9"/>
      <c r="S22" s="85">
        <f t="shared" si="1"/>
        <v>0</v>
      </c>
      <c r="T22" s="73"/>
      <c r="AE22" s="228"/>
      <c r="AF22" s="228"/>
      <c r="AG22" s="228"/>
      <c r="AH22" s="228"/>
      <c r="AI22" s="228"/>
      <c r="AJ22" s="228"/>
      <c r="AK22" s="228"/>
      <c r="AL22" s="228"/>
      <c r="AM22" s="228"/>
      <c r="AN22" s="228"/>
      <c r="AO22" s="228"/>
      <c r="AP22" s="228"/>
      <c r="AQ22" s="228"/>
      <c r="AR22" s="228"/>
    </row>
    <row r="23" spans="1:44" s="229" customFormat="1" ht="40.049999999999997" customHeight="1" x14ac:dyDescent="0.35">
      <c r="A23" s="4"/>
      <c r="B23" s="374"/>
      <c r="C23" s="374"/>
      <c r="D23" s="374"/>
      <c r="E23" s="374"/>
      <c r="F23" s="374"/>
      <c r="G23" s="374"/>
      <c r="H23" s="374"/>
      <c r="I23" s="375"/>
      <c r="J23" s="356"/>
      <c r="K23" s="357"/>
      <c r="L23" s="358"/>
      <c r="M23" s="109" t="str">
        <f t="shared" si="0"/>
        <v xml:space="preserve">  </v>
      </c>
      <c r="N23" s="3"/>
      <c r="O23" s="3"/>
      <c r="P23" s="3"/>
      <c r="Q23" s="3"/>
      <c r="R23" s="9"/>
      <c r="S23" s="85">
        <f t="shared" si="1"/>
        <v>0</v>
      </c>
      <c r="T23" s="73"/>
      <c r="AE23" s="228"/>
      <c r="AF23" s="228"/>
      <c r="AG23" s="228"/>
      <c r="AH23" s="228"/>
      <c r="AI23" s="228"/>
      <c r="AJ23" s="228"/>
      <c r="AK23" s="228"/>
      <c r="AL23" s="228"/>
      <c r="AM23" s="228"/>
      <c r="AN23" s="228"/>
      <c r="AO23" s="228"/>
      <c r="AP23" s="228"/>
      <c r="AQ23" s="228"/>
      <c r="AR23" s="228"/>
    </row>
    <row r="24" spans="1:44" s="229" customFormat="1" ht="40.049999999999997" customHeight="1" x14ac:dyDescent="0.35">
      <c r="A24" s="4"/>
      <c r="B24" s="374"/>
      <c r="C24" s="374"/>
      <c r="D24" s="374"/>
      <c r="E24" s="374"/>
      <c r="F24" s="374"/>
      <c r="G24" s="374"/>
      <c r="H24" s="374"/>
      <c r="I24" s="375"/>
      <c r="J24" s="356"/>
      <c r="K24" s="357"/>
      <c r="L24" s="358"/>
      <c r="M24" s="109" t="str">
        <f t="shared" si="0"/>
        <v xml:space="preserve">  </v>
      </c>
      <c r="N24" s="3"/>
      <c r="O24" s="3"/>
      <c r="P24" s="3"/>
      <c r="Q24" s="3"/>
      <c r="R24" s="9"/>
      <c r="S24" s="85">
        <f t="shared" si="1"/>
        <v>0</v>
      </c>
      <c r="T24" s="73"/>
      <c r="AE24" s="228"/>
      <c r="AF24" s="228"/>
      <c r="AG24" s="228"/>
      <c r="AH24" s="228"/>
      <c r="AI24" s="228"/>
      <c r="AJ24" s="228"/>
      <c r="AK24" s="228"/>
      <c r="AL24" s="228"/>
      <c r="AM24" s="228"/>
      <c r="AN24" s="228"/>
      <c r="AO24" s="228"/>
      <c r="AP24" s="228"/>
      <c r="AQ24" s="228"/>
      <c r="AR24" s="228"/>
    </row>
    <row r="25" spans="1:44" s="229" customFormat="1" ht="40.049999999999997" customHeight="1" x14ac:dyDescent="0.35">
      <c r="A25" s="4"/>
      <c r="B25" s="374"/>
      <c r="C25" s="374"/>
      <c r="D25" s="374"/>
      <c r="E25" s="374"/>
      <c r="F25" s="374"/>
      <c r="G25" s="374"/>
      <c r="H25" s="374"/>
      <c r="I25" s="375"/>
      <c r="J25" s="356"/>
      <c r="K25" s="357"/>
      <c r="L25" s="358"/>
      <c r="M25" s="109" t="str">
        <f t="shared" si="0"/>
        <v xml:space="preserve">  </v>
      </c>
      <c r="N25" s="3"/>
      <c r="O25" s="3"/>
      <c r="P25" s="3"/>
      <c r="Q25" s="3"/>
      <c r="R25" s="9"/>
      <c r="S25" s="85">
        <f t="shared" si="1"/>
        <v>0</v>
      </c>
      <c r="T25" s="228"/>
      <c r="AE25" s="228"/>
      <c r="AF25" s="228"/>
      <c r="AG25" s="228"/>
      <c r="AH25" s="228"/>
      <c r="AI25" s="228"/>
      <c r="AJ25" s="228"/>
      <c r="AK25" s="228"/>
      <c r="AL25" s="228"/>
      <c r="AM25" s="228"/>
      <c r="AN25" s="228"/>
      <c r="AO25" s="228"/>
      <c r="AP25" s="228"/>
      <c r="AQ25" s="228"/>
      <c r="AR25" s="228"/>
    </row>
    <row r="26" spans="1:44" s="229" customFormat="1" ht="40.049999999999997" customHeight="1" x14ac:dyDescent="0.35">
      <c r="A26" s="4"/>
      <c r="B26" s="374"/>
      <c r="C26" s="374"/>
      <c r="D26" s="374"/>
      <c r="E26" s="374"/>
      <c r="F26" s="374"/>
      <c r="G26" s="374"/>
      <c r="H26" s="374"/>
      <c r="I26" s="375"/>
      <c r="J26" s="356"/>
      <c r="K26" s="357"/>
      <c r="L26" s="358"/>
      <c r="M26" s="109" t="str">
        <f t="shared" si="0"/>
        <v xml:space="preserve">  </v>
      </c>
      <c r="N26" s="3"/>
      <c r="O26" s="3"/>
      <c r="P26" s="3"/>
      <c r="Q26" s="3"/>
      <c r="R26" s="9"/>
      <c r="S26" s="85">
        <f t="shared" si="1"/>
        <v>0</v>
      </c>
      <c r="T26" s="228"/>
      <c r="AE26" s="228"/>
      <c r="AF26" s="228"/>
      <c r="AG26" s="228"/>
      <c r="AH26" s="228"/>
      <c r="AI26" s="228"/>
      <c r="AJ26" s="228"/>
      <c r="AK26" s="228"/>
      <c r="AL26" s="228"/>
      <c r="AM26" s="228"/>
      <c r="AN26" s="228"/>
      <c r="AO26" s="228"/>
      <c r="AP26" s="228"/>
      <c r="AQ26" s="228"/>
      <c r="AR26" s="228"/>
    </row>
    <row r="27" spans="1:44" s="271" customFormat="1" ht="40.049999999999997" customHeight="1" x14ac:dyDescent="0.35">
      <c r="A27" s="4"/>
      <c r="B27" s="374"/>
      <c r="C27" s="374"/>
      <c r="D27" s="374"/>
      <c r="E27" s="374"/>
      <c r="F27" s="374"/>
      <c r="G27" s="374"/>
      <c r="H27" s="374"/>
      <c r="I27" s="375"/>
      <c r="J27" s="356"/>
      <c r="K27" s="357"/>
      <c r="L27" s="358"/>
      <c r="M27" s="109" t="str">
        <f t="shared" si="0"/>
        <v xml:space="preserve">  </v>
      </c>
      <c r="N27" s="3"/>
      <c r="O27" s="3"/>
      <c r="P27" s="3"/>
      <c r="Q27" s="3"/>
      <c r="R27" s="9"/>
      <c r="S27" s="85">
        <f t="shared" si="1"/>
        <v>0</v>
      </c>
      <c r="T27" s="270"/>
      <c r="AB27" s="270"/>
      <c r="AC27" s="270"/>
      <c r="AD27" s="270"/>
      <c r="AE27" s="270"/>
      <c r="AF27" s="270"/>
      <c r="AG27" s="270"/>
      <c r="AH27" s="270"/>
      <c r="AI27" s="270"/>
      <c r="AJ27" s="270"/>
      <c r="AK27" s="270"/>
      <c r="AL27" s="270"/>
      <c r="AM27" s="270"/>
      <c r="AN27" s="270"/>
      <c r="AO27" s="270"/>
      <c r="AP27" s="270"/>
      <c r="AQ27" s="270"/>
      <c r="AR27" s="270"/>
    </row>
    <row r="28" spans="1:44" s="271" customFormat="1" ht="40.049999999999997" customHeight="1" x14ac:dyDescent="0.35">
      <c r="A28" s="4"/>
      <c r="B28" s="374"/>
      <c r="C28" s="374"/>
      <c r="D28" s="374"/>
      <c r="E28" s="374"/>
      <c r="F28" s="374"/>
      <c r="G28" s="374"/>
      <c r="H28" s="374"/>
      <c r="I28" s="375"/>
      <c r="J28" s="356"/>
      <c r="K28" s="357"/>
      <c r="L28" s="358"/>
      <c r="M28" s="109" t="str">
        <f t="shared" si="0"/>
        <v xml:space="preserve">  </v>
      </c>
      <c r="N28" s="3"/>
      <c r="O28" s="3"/>
      <c r="P28" s="3"/>
      <c r="Q28" s="3"/>
      <c r="R28" s="9"/>
      <c r="S28" s="85">
        <f t="shared" si="1"/>
        <v>0</v>
      </c>
      <c r="T28" s="73"/>
      <c r="AB28" s="270"/>
      <c r="AC28" s="270"/>
      <c r="AD28" s="270"/>
      <c r="AE28" s="270"/>
      <c r="AF28" s="270"/>
      <c r="AG28" s="270"/>
      <c r="AH28" s="270"/>
      <c r="AI28" s="270"/>
      <c r="AJ28" s="270"/>
      <c r="AK28" s="270"/>
      <c r="AL28" s="270"/>
      <c r="AM28" s="270"/>
      <c r="AN28" s="270"/>
      <c r="AO28" s="270"/>
      <c r="AP28" s="270"/>
      <c r="AQ28" s="270"/>
      <c r="AR28" s="270"/>
    </row>
    <row r="29" spans="1:44" s="229" customFormat="1" ht="40.049999999999997" customHeight="1" x14ac:dyDescent="0.35">
      <c r="A29" s="4"/>
      <c r="B29" s="374"/>
      <c r="C29" s="374"/>
      <c r="D29" s="374"/>
      <c r="E29" s="374"/>
      <c r="F29" s="374"/>
      <c r="G29" s="374"/>
      <c r="H29" s="374"/>
      <c r="I29" s="375"/>
      <c r="J29" s="356"/>
      <c r="K29" s="357"/>
      <c r="L29" s="358"/>
      <c r="M29" s="109" t="str">
        <f t="shared" si="0"/>
        <v xml:space="preserve">  </v>
      </c>
      <c r="N29" s="3"/>
      <c r="O29" s="3"/>
      <c r="P29" s="3"/>
      <c r="Q29" s="3"/>
      <c r="R29" s="9"/>
      <c r="S29" s="85">
        <f t="shared" si="1"/>
        <v>0</v>
      </c>
      <c r="T29" s="73"/>
      <c r="AB29" s="228"/>
      <c r="AC29" s="228"/>
      <c r="AD29" s="228"/>
      <c r="AE29" s="228"/>
      <c r="AF29" s="228"/>
      <c r="AG29" s="228"/>
      <c r="AH29" s="228"/>
      <c r="AI29" s="228"/>
      <c r="AJ29" s="228"/>
      <c r="AK29" s="228"/>
      <c r="AL29" s="228"/>
      <c r="AM29" s="228"/>
      <c r="AN29" s="228"/>
      <c r="AO29" s="228"/>
      <c r="AP29" s="228"/>
      <c r="AQ29" s="228"/>
      <c r="AR29" s="228"/>
    </row>
    <row r="30" spans="1:44" s="229" customFormat="1" ht="40.049999999999997" customHeight="1" x14ac:dyDescent="0.35">
      <c r="A30" s="4"/>
      <c r="B30" s="374"/>
      <c r="C30" s="374"/>
      <c r="D30" s="374"/>
      <c r="E30" s="374"/>
      <c r="F30" s="374"/>
      <c r="G30" s="374"/>
      <c r="H30" s="374"/>
      <c r="I30" s="375"/>
      <c r="J30" s="356"/>
      <c r="K30" s="357"/>
      <c r="L30" s="358"/>
      <c r="M30" s="109" t="str">
        <f t="shared" si="0"/>
        <v xml:space="preserve">  </v>
      </c>
      <c r="N30" s="3"/>
      <c r="O30" s="3"/>
      <c r="P30" s="3"/>
      <c r="Q30" s="3"/>
      <c r="R30" s="9"/>
      <c r="S30" s="85">
        <f t="shared" si="1"/>
        <v>0</v>
      </c>
      <c r="T30" s="73"/>
      <c r="AE30" s="228"/>
      <c r="AF30" s="228"/>
      <c r="AG30" s="228"/>
      <c r="AH30" s="228"/>
      <c r="AI30" s="228"/>
      <c r="AJ30" s="228"/>
      <c r="AK30" s="228"/>
      <c r="AL30" s="228"/>
      <c r="AM30" s="228"/>
      <c r="AN30" s="228"/>
      <c r="AO30" s="228"/>
      <c r="AP30" s="228"/>
      <c r="AQ30" s="228"/>
      <c r="AR30" s="228"/>
    </row>
    <row r="31" spans="1:44" s="229" customFormat="1" ht="40.049999999999997" customHeight="1" x14ac:dyDescent="0.35">
      <c r="A31" s="4"/>
      <c r="B31" s="374"/>
      <c r="C31" s="374"/>
      <c r="D31" s="374"/>
      <c r="E31" s="374"/>
      <c r="F31" s="374"/>
      <c r="G31" s="374"/>
      <c r="H31" s="374"/>
      <c r="I31" s="375"/>
      <c r="J31" s="356"/>
      <c r="K31" s="357"/>
      <c r="L31" s="358"/>
      <c r="M31" s="109" t="str">
        <f t="shared" si="0"/>
        <v xml:space="preserve">  </v>
      </c>
      <c r="N31" s="3"/>
      <c r="O31" s="3"/>
      <c r="P31" s="3"/>
      <c r="Q31" s="3"/>
      <c r="R31" s="9"/>
      <c r="S31" s="85">
        <f t="shared" si="1"/>
        <v>0</v>
      </c>
      <c r="T31" s="73"/>
      <c r="AE31" s="228"/>
      <c r="AF31" s="228"/>
      <c r="AG31" s="228"/>
      <c r="AH31" s="228"/>
      <c r="AI31" s="228"/>
      <c r="AJ31" s="228"/>
      <c r="AK31" s="228"/>
      <c r="AL31" s="228"/>
      <c r="AM31" s="228"/>
      <c r="AN31" s="228"/>
      <c r="AO31" s="228"/>
      <c r="AP31" s="228"/>
      <c r="AQ31" s="228"/>
      <c r="AR31" s="228"/>
    </row>
    <row r="32" spans="1:44" s="229" customFormat="1" ht="40.049999999999997" customHeight="1" x14ac:dyDescent="0.35">
      <c r="A32" s="4"/>
      <c r="B32" s="375"/>
      <c r="C32" s="512"/>
      <c r="D32" s="512"/>
      <c r="E32" s="512"/>
      <c r="F32" s="512"/>
      <c r="G32" s="512"/>
      <c r="H32" s="512"/>
      <c r="I32" s="513"/>
      <c r="J32" s="514"/>
      <c r="K32" s="515"/>
      <c r="L32" s="516"/>
      <c r="M32" s="109" t="str">
        <f t="shared" ref="M32:M34" si="2">IF($L$3="x",J32*$M$38,IF($L$4="x",J32*$M$38,IF($L$5="x",J32*$M$38,IF($L$8="x",J32*$M$38,IF($L$6="x",J32*$Q$38,IF($L$7="x",J32*$Q$38,"  "))))))</f>
        <v xml:space="preserve">  </v>
      </c>
      <c r="N32" s="3"/>
      <c r="O32" s="3"/>
      <c r="P32" s="3"/>
      <c r="Q32" s="3"/>
      <c r="R32" s="9"/>
      <c r="S32" s="85">
        <f t="shared" si="1"/>
        <v>0</v>
      </c>
      <c r="T32" s="73"/>
      <c r="AE32" s="228"/>
      <c r="AF32" s="228"/>
      <c r="AG32" s="228"/>
      <c r="AH32" s="228"/>
      <c r="AI32" s="228"/>
      <c r="AJ32" s="228"/>
      <c r="AK32" s="228"/>
      <c r="AL32" s="228"/>
      <c r="AM32" s="228"/>
      <c r="AN32" s="228"/>
      <c r="AO32" s="228"/>
      <c r="AP32" s="228"/>
      <c r="AQ32" s="228"/>
      <c r="AR32" s="228"/>
    </row>
    <row r="33" spans="1:44" s="229" customFormat="1" ht="40.049999999999997" customHeight="1" x14ac:dyDescent="0.35">
      <c r="A33" s="4"/>
      <c r="B33" s="375"/>
      <c r="C33" s="512"/>
      <c r="D33" s="512"/>
      <c r="E33" s="512"/>
      <c r="F33" s="512"/>
      <c r="G33" s="512"/>
      <c r="H33" s="512"/>
      <c r="I33" s="513"/>
      <c r="J33" s="514"/>
      <c r="K33" s="515"/>
      <c r="L33" s="516"/>
      <c r="M33" s="109" t="str">
        <f t="shared" si="2"/>
        <v xml:space="preserve">  </v>
      </c>
      <c r="N33" s="3"/>
      <c r="O33" s="3"/>
      <c r="P33" s="3"/>
      <c r="Q33" s="3"/>
      <c r="R33" s="9"/>
      <c r="S33" s="85">
        <f t="shared" si="1"/>
        <v>0</v>
      </c>
      <c r="T33" s="228"/>
      <c r="AE33" s="228"/>
      <c r="AF33" s="228"/>
      <c r="AG33" s="228"/>
      <c r="AH33" s="228"/>
      <c r="AI33" s="228"/>
      <c r="AJ33" s="228"/>
      <c r="AK33" s="228"/>
      <c r="AL33" s="228"/>
      <c r="AM33" s="228"/>
      <c r="AN33" s="228"/>
      <c r="AO33" s="228"/>
      <c r="AP33" s="228"/>
      <c r="AQ33" s="228"/>
      <c r="AR33" s="228"/>
    </row>
    <row r="34" spans="1:44" s="229" customFormat="1" ht="40.049999999999997" customHeight="1" x14ac:dyDescent="0.35">
      <c r="A34" s="4"/>
      <c r="B34" s="375"/>
      <c r="C34" s="512"/>
      <c r="D34" s="512"/>
      <c r="E34" s="512"/>
      <c r="F34" s="512"/>
      <c r="G34" s="512"/>
      <c r="H34" s="512"/>
      <c r="I34" s="513"/>
      <c r="J34" s="514"/>
      <c r="K34" s="515"/>
      <c r="L34" s="516"/>
      <c r="M34" s="109" t="str">
        <f t="shared" si="2"/>
        <v xml:space="preserve">  </v>
      </c>
      <c r="N34" s="3"/>
      <c r="O34" s="3"/>
      <c r="P34" s="3"/>
      <c r="Q34" s="3"/>
      <c r="R34" s="9"/>
      <c r="S34" s="85">
        <f t="shared" si="1"/>
        <v>0</v>
      </c>
      <c r="T34" s="228"/>
      <c r="AE34" s="228"/>
      <c r="AF34" s="228"/>
      <c r="AG34" s="228"/>
      <c r="AH34" s="228"/>
      <c r="AI34" s="228"/>
      <c r="AJ34" s="228"/>
      <c r="AK34" s="228"/>
      <c r="AL34" s="228"/>
      <c r="AM34" s="228"/>
      <c r="AN34" s="228"/>
      <c r="AO34" s="228"/>
      <c r="AP34" s="228"/>
      <c r="AQ34" s="228"/>
      <c r="AR34" s="228"/>
    </row>
    <row r="35" spans="1:44" s="229" customFormat="1" ht="40.049999999999997" customHeight="1" thickBot="1" x14ac:dyDescent="0.4">
      <c r="A35" s="5"/>
      <c r="B35" s="414"/>
      <c r="C35" s="414"/>
      <c r="D35" s="414"/>
      <c r="E35" s="414"/>
      <c r="F35" s="414"/>
      <c r="G35" s="414"/>
      <c r="H35" s="414"/>
      <c r="I35" s="415"/>
      <c r="J35" s="517"/>
      <c r="K35" s="518"/>
      <c r="L35" s="519"/>
      <c r="M35" s="109" t="str">
        <f>IF($L$3="x",J35*$M$38,IF($L$4="x",J35*$M$38,IF($L$5="x",J35*$M$38,IF($L$8="x",J35*$M$38,IF($L$6="x",J35*$Q$38,IF($L$7="x",J35*$Q$38,"  "))))))</f>
        <v xml:space="preserve">  </v>
      </c>
      <c r="N35" s="83"/>
      <c r="O35" s="83"/>
      <c r="P35" s="83"/>
      <c r="Q35" s="83"/>
      <c r="R35" s="84"/>
      <c r="S35" s="86">
        <f t="shared" si="1"/>
        <v>0</v>
      </c>
      <c r="T35" s="228"/>
      <c r="AD35" s="228"/>
      <c r="AE35" s="228"/>
      <c r="AF35" s="228"/>
      <c r="AG35" s="228"/>
      <c r="AH35" s="228"/>
      <c r="AI35" s="228"/>
      <c r="AJ35" s="228"/>
      <c r="AK35" s="228"/>
      <c r="AL35" s="228"/>
      <c r="AM35" s="228"/>
      <c r="AN35" s="228"/>
      <c r="AO35" s="228"/>
      <c r="AP35" s="228"/>
      <c r="AQ35" s="228"/>
      <c r="AR35" s="228"/>
    </row>
    <row r="36" spans="1:44" s="229" customFormat="1" ht="30" customHeight="1" thickBot="1" x14ac:dyDescent="0.4">
      <c r="A36" s="522"/>
      <c r="B36" s="522"/>
      <c r="C36" s="522"/>
      <c r="D36" s="522"/>
      <c r="E36" s="522"/>
      <c r="F36" s="522"/>
      <c r="G36" s="522"/>
      <c r="H36" s="522"/>
      <c r="I36" s="523"/>
      <c r="J36" s="438" t="s">
        <v>52</v>
      </c>
      <c r="K36" s="439"/>
      <c r="L36" s="440"/>
      <c r="M36" s="8">
        <f t="shared" ref="M36:S36" si="3">SUM(M11:M35)</f>
        <v>0</v>
      </c>
      <c r="N36" s="7">
        <f t="shared" si="3"/>
        <v>0</v>
      </c>
      <c r="O36" s="7">
        <f t="shared" si="3"/>
        <v>0</v>
      </c>
      <c r="P36" s="7">
        <f t="shared" si="3"/>
        <v>0</v>
      </c>
      <c r="Q36" s="7">
        <f t="shared" si="3"/>
        <v>0</v>
      </c>
      <c r="R36" s="11">
        <f t="shared" si="3"/>
        <v>0</v>
      </c>
      <c r="S36" s="91">
        <f t="shared" si="3"/>
        <v>0</v>
      </c>
      <c r="T36" s="228"/>
      <c r="AD36" s="228"/>
      <c r="AE36" s="228"/>
      <c r="AF36" s="228"/>
      <c r="AG36" s="228"/>
      <c r="AH36" s="228"/>
      <c r="AI36" s="228"/>
      <c r="AJ36" s="228"/>
      <c r="AK36" s="228"/>
      <c r="AL36" s="228"/>
      <c r="AM36" s="228"/>
      <c r="AN36" s="228"/>
      <c r="AO36" s="228"/>
      <c r="AP36" s="228"/>
      <c r="AQ36" s="228"/>
      <c r="AR36" s="228"/>
    </row>
    <row r="37" spans="1:44" s="54" customFormat="1" ht="10.8" thickBot="1" x14ac:dyDescent="0.25">
      <c r="D37" s="55"/>
      <c r="E37" s="55"/>
      <c r="F37" s="55"/>
      <c r="G37" s="55"/>
      <c r="H37" s="55"/>
      <c r="I37" s="55"/>
      <c r="J37" s="56"/>
      <c r="K37" s="56"/>
    </row>
    <row r="38" spans="1:44" s="76" customFormat="1" ht="17.399999999999999" thickBot="1" x14ac:dyDescent="0.35">
      <c r="C38" s="396" t="str">
        <f>'TERV Main Page'!C57:F57</f>
        <v>BEGINNING JULY 1, 2022</v>
      </c>
      <c r="D38" s="397"/>
      <c r="E38" s="397"/>
      <c r="F38" s="398"/>
      <c r="G38" s="391" t="s">
        <v>409</v>
      </c>
      <c r="H38" s="392"/>
      <c r="I38" s="392"/>
      <c r="J38" s="392"/>
      <c r="K38" s="392"/>
      <c r="L38" s="393"/>
      <c r="M38" s="159">
        <f>'TERV Main Page'!M57</f>
        <v>0.625</v>
      </c>
      <c r="N38" s="394" t="s">
        <v>410</v>
      </c>
      <c r="O38" s="395"/>
      <c r="P38" s="395"/>
      <c r="Q38" s="159">
        <f>'TERV Main Page'!Q57</f>
        <v>0.246</v>
      </c>
      <c r="R38" s="520" t="str">
        <f>'TERV Main Page'!R57:S57</f>
        <v>REVISED: June 29, 2022</v>
      </c>
      <c r="S38" s="521"/>
      <c r="T38" s="1"/>
      <c r="U38" s="1"/>
      <c r="V38" s="1"/>
      <c r="W38" s="1"/>
      <c r="X38" s="1"/>
      <c r="Y38" s="1"/>
      <c r="Z38" s="1"/>
      <c r="AA38" s="1"/>
      <c r="AB38" s="1"/>
      <c r="AC38" s="1"/>
      <c r="AD38" s="1"/>
      <c r="AE38" s="1"/>
      <c r="AF38" s="1"/>
      <c r="AG38" s="1"/>
      <c r="AH38" s="1"/>
      <c r="AI38" s="1"/>
      <c r="AJ38" s="1"/>
      <c r="AK38" s="1"/>
    </row>
    <row r="39" spans="1:44" s="76" customFormat="1" ht="15.6" x14ac:dyDescent="0.3">
      <c r="A39" s="1"/>
      <c r="B39" s="1"/>
      <c r="C39" s="1"/>
      <c r="D39" s="1"/>
      <c r="E39" s="1"/>
      <c r="F39" s="1"/>
      <c r="G39" s="1"/>
      <c r="H39" s="1"/>
      <c r="I39" s="1"/>
      <c r="J39" s="1"/>
      <c r="K39" s="1"/>
      <c r="L39" s="1"/>
      <c r="M39" s="1"/>
      <c r="N39" s="77"/>
      <c r="O39" s="77"/>
      <c r="P39" s="77"/>
      <c r="Q39" s="77"/>
      <c r="R39" s="1"/>
      <c r="S39" s="1"/>
      <c r="T39" s="1"/>
      <c r="U39" s="1"/>
      <c r="V39" s="1"/>
      <c r="W39" s="1"/>
      <c r="X39" s="1"/>
      <c r="Y39" s="1"/>
      <c r="Z39" s="1"/>
      <c r="AA39" s="1"/>
      <c r="AB39" s="1"/>
      <c r="AC39" s="1"/>
      <c r="AD39" s="1"/>
      <c r="AE39" s="1"/>
      <c r="AF39" s="1"/>
      <c r="AG39" s="1"/>
      <c r="AH39" s="1"/>
    </row>
    <row r="40" spans="1:44" s="76" customFormat="1" ht="15.6"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row>
    <row r="41" spans="1:44" s="76" customFormat="1" ht="15.6"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row>
    <row r="42" spans="1:44" s="76" customFormat="1" ht="15.6"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row>
    <row r="43" spans="1:44" s="76" customFormat="1" ht="15.6"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row>
    <row r="44" spans="1:44" s="76" customFormat="1" ht="15.6"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row>
    <row r="45" spans="1:44" s="76" customFormat="1" ht="15.6"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row>
    <row r="46" spans="1:44" ht="15.6" x14ac:dyDescent="0.3">
      <c r="A46" s="1"/>
      <c r="B46" s="1"/>
      <c r="C46" s="1"/>
      <c r="D46" s="1"/>
      <c r="E46" s="1"/>
      <c r="F46" s="1"/>
      <c r="G46" s="1"/>
      <c r="H46" s="1"/>
      <c r="I46" s="1"/>
      <c r="J46" s="1"/>
      <c r="K46" s="1"/>
      <c r="L46" s="1"/>
      <c r="M46" s="1"/>
      <c r="N46" s="1"/>
      <c r="O46" s="1"/>
      <c r="P46" s="1"/>
      <c r="Q46" s="1"/>
    </row>
    <row r="47" spans="1:44" ht="15.6" x14ac:dyDescent="0.3">
      <c r="A47" s="1"/>
      <c r="B47" s="1"/>
      <c r="C47" s="1"/>
      <c r="D47" s="1"/>
      <c r="E47" s="1"/>
      <c r="F47" s="1"/>
      <c r="G47" s="1"/>
      <c r="H47" s="1"/>
      <c r="I47" s="1"/>
      <c r="J47" s="1"/>
      <c r="K47" s="1"/>
      <c r="L47" s="1"/>
      <c r="M47" s="1"/>
      <c r="N47" s="1"/>
      <c r="O47" s="1"/>
      <c r="P47" s="1"/>
      <c r="Q47" s="1"/>
    </row>
    <row r="48" spans="1:44" ht="15.6" x14ac:dyDescent="0.3">
      <c r="A48" s="1"/>
      <c r="B48" s="1"/>
      <c r="C48" s="1"/>
      <c r="D48" s="1"/>
      <c r="E48" s="1"/>
      <c r="F48" s="1"/>
      <c r="G48" s="1"/>
      <c r="H48" s="1"/>
      <c r="I48" s="1"/>
      <c r="J48" s="1"/>
      <c r="K48" s="1"/>
      <c r="L48" s="1"/>
      <c r="M48" s="1"/>
      <c r="N48" s="1"/>
      <c r="O48" s="1"/>
      <c r="P48" s="1"/>
      <c r="Q48" s="1"/>
    </row>
    <row r="49" spans="1:34" ht="15.6" x14ac:dyDescent="0.3">
      <c r="A49" s="1"/>
      <c r="B49" s="1"/>
      <c r="C49" s="1"/>
      <c r="D49" s="1"/>
      <c r="E49" s="1"/>
      <c r="F49" s="1"/>
      <c r="G49" s="1"/>
      <c r="H49" s="1"/>
      <c r="I49" s="1"/>
      <c r="J49" s="1"/>
      <c r="K49" s="1"/>
      <c r="L49" s="1"/>
      <c r="M49" s="1"/>
      <c r="N49" s="1"/>
      <c r="O49" s="1"/>
      <c r="P49" s="1"/>
      <c r="Q49" s="1"/>
    </row>
    <row r="50" spans="1:34" x14ac:dyDescent="0.3">
      <c r="A50" s="78"/>
      <c r="B50" s="78"/>
      <c r="C50" s="78"/>
      <c r="D50" s="78"/>
      <c r="E50" s="78"/>
      <c r="F50" s="78"/>
      <c r="G50" s="78"/>
      <c r="H50" s="78"/>
      <c r="I50" s="78"/>
      <c r="J50" s="78"/>
      <c r="K50" s="78"/>
      <c r="L50" s="78"/>
      <c r="M50" s="78"/>
      <c r="N50" s="78"/>
      <c r="O50" s="78"/>
      <c r="P50" s="78"/>
      <c r="Q50" s="78"/>
    </row>
    <row r="51" spans="1:34" x14ac:dyDescent="0.3">
      <c r="A51" s="78"/>
      <c r="B51" s="78"/>
      <c r="C51" s="78"/>
      <c r="D51" s="78"/>
      <c r="E51" s="78"/>
      <c r="F51" s="78"/>
      <c r="G51" s="78"/>
      <c r="H51" s="78"/>
      <c r="I51" s="78"/>
      <c r="J51" s="78"/>
      <c r="K51" s="78"/>
      <c r="L51" s="78"/>
      <c r="M51" s="78"/>
      <c r="N51" s="78"/>
      <c r="O51" s="78"/>
      <c r="P51" s="78"/>
      <c r="Q51" s="78"/>
    </row>
    <row r="52" spans="1:34" x14ac:dyDescent="0.3">
      <c r="A52" s="78"/>
      <c r="B52" s="78"/>
      <c r="C52" s="78"/>
      <c r="D52" s="78"/>
      <c r="E52" s="78"/>
      <c r="F52" s="78"/>
      <c r="G52" s="78"/>
      <c r="H52" s="78"/>
      <c r="I52" s="78"/>
      <c r="J52" s="78"/>
      <c r="K52" s="78"/>
      <c r="L52" s="78"/>
      <c r="M52" s="78"/>
      <c r="N52" s="78"/>
      <c r="O52" s="78"/>
      <c r="P52" s="78"/>
      <c r="Q52" s="78"/>
    </row>
    <row r="53" spans="1:34" x14ac:dyDescent="0.3">
      <c r="A53" s="78"/>
      <c r="B53" s="78"/>
      <c r="C53" s="78"/>
      <c r="D53" s="78"/>
      <c r="E53" s="78"/>
      <c r="F53" s="78"/>
      <c r="G53" s="78"/>
      <c r="H53" s="78"/>
      <c r="I53" s="78"/>
      <c r="J53" s="78"/>
      <c r="K53" s="78"/>
      <c r="L53" s="78"/>
      <c r="M53" s="78"/>
      <c r="N53" s="78"/>
      <c r="O53" s="78"/>
      <c r="P53" s="78"/>
      <c r="Q53" s="78"/>
      <c r="R53" s="79"/>
      <c r="S53" s="79"/>
      <c r="T53" s="79"/>
      <c r="U53" s="79"/>
      <c r="V53" s="79"/>
      <c r="W53" s="79"/>
      <c r="X53" s="79"/>
      <c r="Y53" s="79"/>
      <c r="Z53" s="79"/>
      <c r="AA53" s="79"/>
      <c r="AB53" s="79"/>
      <c r="AC53" s="79"/>
      <c r="AD53" s="79"/>
      <c r="AE53" s="79"/>
      <c r="AF53" s="79"/>
      <c r="AG53" s="79"/>
      <c r="AH53" s="79"/>
    </row>
    <row r="54" spans="1:34" x14ac:dyDescent="0.3">
      <c r="A54" s="78"/>
      <c r="B54" s="78"/>
      <c r="C54" s="78"/>
      <c r="D54" s="78"/>
      <c r="E54" s="78"/>
      <c r="F54" s="78"/>
      <c r="G54" s="78"/>
      <c r="H54" s="78"/>
      <c r="I54" s="78"/>
      <c r="J54" s="78"/>
      <c r="K54" s="78"/>
      <c r="L54" s="78"/>
      <c r="M54" s="78"/>
      <c r="N54" s="78"/>
      <c r="O54" s="78"/>
      <c r="P54" s="78"/>
      <c r="Q54" s="78"/>
      <c r="R54" s="79"/>
      <c r="S54" s="79"/>
      <c r="T54" s="79"/>
      <c r="U54" s="79"/>
      <c r="V54" s="79"/>
      <c r="W54" s="79"/>
      <c r="X54" s="79"/>
      <c r="Y54" s="79"/>
      <c r="Z54" s="79"/>
      <c r="AA54" s="79"/>
      <c r="AB54" s="79"/>
      <c r="AC54" s="79"/>
      <c r="AD54" s="79"/>
      <c r="AE54" s="79"/>
      <c r="AF54" s="79"/>
      <c r="AG54" s="79"/>
      <c r="AH54" s="79"/>
    </row>
    <row r="55" spans="1:34" x14ac:dyDescent="0.3">
      <c r="A55" s="78"/>
      <c r="B55" s="78"/>
      <c r="C55" s="78"/>
      <c r="D55" s="78"/>
      <c r="E55" s="78"/>
      <c r="F55" s="78"/>
      <c r="G55" s="78"/>
      <c r="H55" s="78"/>
      <c r="I55" s="78"/>
      <c r="J55" s="78"/>
      <c r="K55" s="78"/>
      <c r="L55" s="78"/>
      <c r="M55" s="78"/>
      <c r="N55" s="78"/>
      <c r="O55" s="78"/>
      <c r="P55" s="78"/>
      <c r="Q55" s="78"/>
      <c r="R55" s="79"/>
      <c r="S55" s="79"/>
      <c r="T55" s="79"/>
      <c r="U55" s="79"/>
      <c r="V55" s="79"/>
      <c r="W55" s="79"/>
      <c r="X55" s="79"/>
      <c r="Y55" s="79"/>
      <c r="Z55" s="79"/>
      <c r="AA55" s="79"/>
      <c r="AB55" s="79"/>
      <c r="AC55" s="79"/>
      <c r="AD55" s="79"/>
      <c r="AE55" s="79"/>
      <c r="AF55" s="79"/>
      <c r="AG55" s="79"/>
      <c r="AH55" s="79"/>
    </row>
    <row r="56" spans="1:34" x14ac:dyDescent="0.3">
      <c r="A56" s="78"/>
      <c r="B56" s="78"/>
      <c r="C56" s="78"/>
      <c r="D56" s="78"/>
      <c r="E56" s="78"/>
      <c r="F56" s="78"/>
      <c r="G56" s="78"/>
      <c r="H56" s="78"/>
      <c r="I56" s="78"/>
      <c r="J56" s="78"/>
      <c r="K56" s="78"/>
      <c r="L56" s="78"/>
      <c r="M56" s="78"/>
      <c r="N56" s="78"/>
      <c r="O56" s="78"/>
      <c r="P56" s="78"/>
      <c r="Q56" s="78"/>
      <c r="R56" s="79"/>
      <c r="S56" s="79"/>
      <c r="T56" s="79"/>
      <c r="U56" s="79"/>
      <c r="V56" s="79"/>
      <c r="W56" s="79"/>
      <c r="X56" s="79"/>
      <c r="Y56" s="79"/>
      <c r="Z56" s="79"/>
      <c r="AA56" s="79"/>
      <c r="AB56" s="79"/>
      <c r="AC56" s="79"/>
      <c r="AD56" s="79"/>
      <c r="AE56" s="79"/>
      <c r="AF56" s="79"/>
      <c r="AG56" s="79"/>
      <c r="AH56" s="79"/>
    </row>
    <row r="57" spans="1:34" x14ac:dyDescent="0.3">
      <c r="A57" s="78"/>
      <c r="B57" s="78"/>
      <c r="C57" s="78"/>
      <c r="D57" s="78"/>
      <c r="E57" s="78"/>
      <c r="F57" s="78"/>
      <c r="G57" s="78"/>
      <c r="H57" s="78"/>
      <c r="I57" s="78"/>
      <c r="J57" s="78"/>
      <c r="K57" s="78"/>
      <c r="L57" s="78"/>
      <c r="M57" s="78"/>
      <c r="N57" s="78"/>
      <c r="O57" s="78"/>
      <c r="P57" s="78"/>
      <c r="Q57" s="78"/>
      <c r="R57" s="79"/>
      <c r="S57" s="79"/>
      <c r="T57" s="79"/>
      <c r="U57" s="79"/>
      <c r="V57" s="79"/>
      <c r="W57" s="79"/>
      <c r="X57" s="79"/>
      <c r="Y57" s="79"/>
      <c r="Z57" s="79"/>
      <c r="AA57" s="79"/>
      <c r="AB57" s="79"/>
      <c r="AC57" s="79"/>
      <c r="AD57" s="79"/>
      <c r="AE57" s="79"/>
      <c r="AF57" s="79"/>
      <c r="AG57" s="79"/>
      <c r="AH57" s="79"/>
    </row>
    <row r="58" spans="1:34" x14ac:dyDescent="0.3">
      <c r="A58" s="78"/>
      <c r="B58" s="78"/>
      <c r="C58" s="78"/>
      <c r="D58" s="78"/>
      <c r="E58" s="78"/>
      <c r="F58" s="78"/>
      <c r="G58" s="78"/>
      <c r="H58" s="78"/>
      <c r="I58" s="78"/>
      <c r="J58" s="78"/>
      <c r="K58" s="78"/>
      <c r="L58" s="78"/>
      <c r="M58" s="78"/>
      <c r="N58" s="78"/>
      <c r="O58" s="78"/>
      <c r="P58" s="78"/>
      <c r="Q58" s="78"/>
      <c r="R58" s="79"/>
      <c r="S58" s="79"/>
      <c r="T58" s="79"/>
      <c r="U58" s="79"/>
      <c r="V58" s="79"/>
      <c r="W58" s="79"/>
      <c r="X58" s="79"/>
      <c r="Y58" s="79"/>
      <c r="Z58" s="79"/>
      <c r="AA58" s="79"/>
      <c r="AB58" s="79"/>
      <c r="AC58" s="79"/>
      <c r="AD58" s="79"/>
      <c r="AE58" s="79"/>
      <c r="AF58" s="79"/>
      <c r="AG58" s="79"/>
      <c r="AH58" s="79"/>
    </row>
    <row r="59" spans="1:34" x14ac:dyDescent="0.3">
      <c r="A59" s="78"/>
      <c r="B59" s="78"/>
      <c r="C59" s="78"/>
      <c r="D59" s="78"/>
      <c r="E59" s="78"/>
      <c r="F59" s="78"/>
      <c r="G59" s="78"/>
      <c r="H59" s="78"/>
      <c r="I59" s="78"/>
      <c r="J59" s="78"/>
      <c r="K59" s="78"/>
      <c r="L59" s="78"/>
      <c r="M59" s="78"/>
      <c r="N59" s="78"/>
      <c r="O59" s="78"/>
      <c r="P59" s="78"/>
      <c r="Q59" s="78"/>
      <c r="R59" s="79"/>
      <c r="S59" s="79"/>
      <c r="T59" s="79"/>
      <c r="U59" s="79"/>
      <c r="V59" s="79"/>
      <c r="W59" s="79"/>
      <c r="X59" s="79"/>
      <c r="Y59" s="79"/>
      <c r="Z59" s="79"/>
      <c r="AA59" s="79"/>
      <c r="AB59" s="79"/>
      <c r="AC59" s="79"/>
      <c r="AD59" s="79"/>
      <c r="AE59" s="79"/>
      <c r="AF59" s="79"/>
      <c r="AG59" s="79"/>
      <c r="AH59" s="79"/>
    </row>
    <row r="60" spans="1:34" x14ac:dyDescent="0.3">
      <c r="A60" s="78"/>
      <c r="B60" s="78"/>
      <c r="C60" s="78"/>
      <c r="D60" s="78"/>
      <c r="E60" s="78"/>
      <c r="F60" s="78"/>
      <c r="G60" s="78"/>
      <c r="H60" s="78"/>
      <c r="I60" s="78"/>
      <c r="J60" s="78"/>
      <c r="K60" s="78"/>
      <c r="L60" s="78"/>
      <c r="M60" s="78"/>
      <c r="N60" s="78"/>
      <c r="O60" s="78"/>
      <c r="P60" s="78"/>
      <c r="Q60" s="78"/>
      <c r="R60" s="79"/>
      <c r="S60" s="79"/>
      <c r="T60" s="79"/>
      <c r="U60" s="79"/>
      <c r="V60" s="79"/>
      <c r="W60" s="79"/>
      <c r="X60" s="79"/>
      <c r="Y60" s="79"/>
      <c r="Z60" s="79"/>
      <c r="AA60" s="79"/>
      <c r="AB60" s="79"/>
      <c r="AC60" s="79"/>
      <c r="AD60" s="79"/>
      <c r="AE60" s="79"/>
      <c r="AF60" s="79"/>
      <c r="AG60" s="79"/>
      <c r="AH60" s="79"/>
    </row>
    <row r="61" spans="1:34" x14ac:dyDescent="0.3">
      <c r="A61" s="78"/>
      <c r="B61" s="78"/>
      <c r="C61" s="78"/>
      <c r="D61" s="78"/>
      <c r="E61" s="78"/>
      <c r="F61" s="78"/>
      <c r="G61" s="78"/>
      <c r="H61" s="78"/>
      <c r="I61" s="78"/>
      <c r="J61" s="78"/>
      <c r="K61" s="78"/>
      <c r="L61" s="78"/>
      <c r="M61" s="78"/>
      <c r="N61" s="78"/>
      <c r="O61" s="78"/>
      <c r="P61" s="78"/>
      <c r="Q61" s="78"/>
      <c r="R61" s="79"/>
      <c r="S61" s="79"/>
      <c r="T61" s="79"/>
      <c r="U61" s="79"/>
      <c r="V61" s="79"/>
      <c r="W61" s="79"/>
      <c r="X61" s="79"/>
      <c r="Y61" s="79"/>
      <c r="Z61" s="79"/>
      <c r="AA61" s="79"/>
      <c r="AB61" s="79"/>
      <c r="AC61" s="79"/>
      <c r="AD61" s="79"/>
      <c r="AE61" s="79"/>
      <c r="AF61" s="79"/>
      <c r="AG61" s="79"/>
      <c r="AH61" s="79"/>
    </row>
    <row r="62" spans="1:34" x14ac:dyDescent="0.3">
      <c r="A62" s="78"/>
      <c r="B62" s="78"/>
      <c r="C62" s="78"/>
      <c r="D62" s="78"/>
      <c r="E62" s="78"/>
      <c r="F62" s="78"/>
      <c r="G62" s="78"/>
      <c r="H62" s="78"/>
      <c r="I62" s="78"/>
      <c r="J62" s="78"/>
      <c r="K62" s="78"/>
      <c r="L62" s="78"/>
      <c r="M62" s="78"/>
      <c r="N62" s="78"/>
      <c r="O62" s="78"/>
      <c r="P62" s="78"/>
      <c r="Q62" s="78"/>
      <c r="R62" s="79"/>
      <c r="S62" s="79"/>
      <c r="T62" s="79"/>
      <c r="U62" s="79"/>
      <c r="V62" s="79"/>
      <c r="W62" s="79"/>
      <c r="X62" s="79"/>
      <c r="Y62" s="79"/>
      <c r="Z62" s="79"/>
      <c r="AA62" s="79"/>
      <c r="AB62" s="79"/>
      <c r="AC62" s="79"/>
      <c r="AD62" s="79"/>
      <c r="AE62" s="79"/>
      <c r="AF62" s="79"/>
      <c r="AG62" s="79"/>
      <c r="AH62" s="79"/>
    </row>
    <row r="63" spans="1:34" x14ac:dyDescent="0.3">
      <c r="A63" s="78"/>
      <c r="B63" s="78"/>
      <c r="C63" s="78"/>
      <c r="D63" s="78"/>
      <c r="E63" s="78"/>
      <c r="F63" s="78"/>
      <c r="G63" s="78"/>
      <c r="H63" s="78"/>
      <c r="I63" s="78"/>
      <c r="J63" s="78"/>
      <c r="K63" s="78"/>
      <c r="L63" s="78"/>
      <c r="M63" s="78"/>
      <c r="N63" s="78"/>
      <c r="O63" s="78"/>
      <c r="P63" s="78"/>
      <c r="Q63" s="78"/>
      <c r="R63" s="79"/>
      <c r="S63" s="79"/>
      <c r="T63" s="79"/>
      <c r="U63" s="79"/>
      <c r="V63" s="79"/>
      <c r="W63" s="79"/>
      <c r="X63" s="79"/>
      <c r="Y63" s="79"/>
      <c r="Z63" s="79"/>
      <c r="AA63" s="79"/>
      <c r="AB63" s="79"/>
      <c r="AC63" s="79"/>
      <c r="AD63" s="79"/>
      <c r="AE63" s="79"/>
      <c r="AF63" s="79"/>
      <c r="AG63" s="79"/>
      <c r="AH63" s="79"/>
    </row>
    <row r="64" spans="1:34" x14ac:dyDescent="0.3">
      <c r="A64" s="78"/>
      <c r="B64" s="78"/>
      <c r="C64" s="78"/>
      <c r="D64" s="78"/>
      <c r="E64" s="78"/>
      <c r="F64" s="78"/>
      <c r="G64" s="78"/>
      <c r="H64" s="78"/>
      <c r="I64" s="78"/>
      <c r="J64" s="78"/>
      <c r="K64" s="78"/>
      <c r="L64" s="78"/>
      <c r="M64" s="78"/>
      <c r="N64" s="78"/>
      <c r="O64" s="78"/>
      <c r="P64" s="78"/>
      <c r="Q64" s="78"/>
      <c r="R64" s="79"/>
      <c r="S64" s="79"/>
      <c r="T64" s="79"/>
      <c r="U64" s="79"/>
      <c r="V64" s="79"/>
      <c r="W64" s="79"/>
      <c r="X64" s="79"/>
      <c r="Y64" s="79"/>
      <c r="Z64" s="79"/>
      <c r="AA64" s="79"/>
      <c r="AB64" s="79"/>
      <c r="AC64" s="79"/>
      <c r="AD64" s="79"/>
      <c r="AE64" s="79"/>
      <c r="AF64" s="79"/>
      <c r="AG64" s="79"/>
      <c r="AH64" s="79"/>
    </row>
    <row r="65" spans="1:34" x14ac:dyDescent="0.3">
      <c r="A65" s="78"/>
      <c r="B65" s="78"/>
      <c r="C65" s="78"/>
      <c r="D65" s="78"/>
      <c r="E65" s="78"/>
      <c r="F65" s="78"/>
      <c r="G65" s="78"/>
      <c r="H65" s="78"/>
      <c r="I65" s="78"/>
      <c r="J65" s="78"/>
      <c r="K65" s="78"/>
      <c r="L65" s="78"/>
      <c r="M65" s="78"/>
      <c r="N65" s="78"/>
      <c r="O65" s="78"/>
      <c r="P65" s="78"/>
      <c r="Q65" s="78"/>
      <c r="R65" s="79"/>
      <c r="S65" s="79"/>
      <c r="T65" s="79"/>
      <c r="U65" s="79"/>
      <c r="V65" s="79"/>
      <c r="W65" s="79"/>
      <c r="X65" s="79"/>
      <c r="Y65" s="79"/>
      <c r="Z65" s="79"/>
      <c r="AA65" s="79"/>
      <c r="AB65" s="79"/>
      <c r="AC65" s="79"/>
      <c r="AD65" s="79"/>
      <c r="AE65" s="79"/>
      <c r="AF65" s="79"/>
      <c r="AG65" s="79"/>
      <c r="AH65" s="79"/>
    </row>
    <row r="66" spans="1:34" x14ac:dyDescent="0.3">
      <c r="A66" s="78"/>
      <c r="B66" s="78"/>
      <c r="C66" s="78"/>
      <c r="D66" s="78"/>
      <c r="E66" s="78"/>
      <c r="F66" s="78"/>
      <c r="G66" s="78"/>
      <c r="H66" s="78"/>
      <c r="I66" s="78"/>
      <c r="J66" s="78"/>
      <c r="K66" s="78"/>
      <c r="L66" s="78"/>
      <c r="M66" s="78"/>
      <c r="N66" s="78"/>
      <c r="O66" s="78"/>
      <c r="P66" s="78"/>
      <c r="Q66" s="78"/>
      <c r="R66" s="79"/>
      <c r="S66" s="79"/>
      <c r="T66" s="79"/>
      <c r="U66" s="79"/>
      <c r="V66" s="79"/>
      <c r="W66" s="79"/>
      <c r="X66" s="79"/>
      <c r="Y66" s="79"/>
      <c r="Z66" s="79"/>
      <c r="AA66" s="79"/>
      <c r="AB66" s="79"/>
      <c r="AC66" s="79"/>
      <c r="AD66" s="79"/>
      <c r="AE66" s="79"/>
      <c r="AF66" s="79"/>
      <c r="AG66" s="79"/>
      <c r="AH66" s="79"/>
    </row>
    <row r="67" spans="1:34" x14ac:dyDescent="0.3">
      <c r="A67" s="78"/>
      <c r="B67" s="78"/>
      <c r="C67" s="78"/>
      <c r="D67" s="78"/>
      <c r="E67" s="78"/>
      <c r="F67" s="78"/>
      <c r="G67" s="78"/>
      <c r="H67" s="78"/>
      <c r="I67" s="78"/>
      <c r="J67" s="78"/>
      <c r="K67" s="78"/>
      <c r="L67" s="78"/>
      <c r="M67" s="78"/>
      <c r="N67" s="78"/>
      <c r="O67" s="78"/>
      <c r="P67" s="78"/>
      <c r="Q67" s="78"/>
      <c r="R67" s="79"/>
      <c r="S67" s="79"/>
      <c r="T67" s="79"/>
      <c r="U67" s="79"/>
      <c r="V67" s="79"/>
      <c r="W67" s="79"/>
      <c r="X67" s="79"/>
      <c r="Y67" s="79"/>
      <c r="Z67" s="79"/>
      <c r="AA67" s="79"/>
      <c r="AB67" s="79"/>
      <c r="AC67" s="79"/>
      <c r="AD67" s="79"/>
      <c r="AE67" s="79"/>
      <c r="AF67" s="79"/>
      <c r="AG67" s="79"/>
      <c r="AH67" s="79"/>
    </row>
    <row r="68" spans="1:34" x14ac:dyDescent="0.3">
      <c r="A68" s="78"/>
      <c r="B68" s="78"/>
      <c r="C68" s="78"/>
      <c r="D68" s="78"/>
      <c r="E68" s="78"/>
      <c r="F68" s="78"/>
      <c r="G68" s="78"/>
      <c r="H68" s="78"/>
      <c r="I68" s="78"/>
      <c r="J68" s="78"/>
      <c r="K68" s="78"/>
      <c r="L68" s="78"/>
      <c r="M68" s="78"/>
      <c r="N68" s="78"/>
      <c r="O68" s="78"/>
      <c r="P68" s="78"/>
      <c r="Q68" s="78"/>
      <c r="R68" s="79"/>
      <c r="S68" s="79"/>
      <c r="T68" s="79"/>
      <c r="U68" s="79"/>
      <c r="V68" s="79"/>
      <c r="W68" s="79"/>
      <c r="X68" s="79"/>
      <c r="Y68" s="79"/>
      <c r="Z68" s="79"/>
      <c r="AA68" s="79"/>
      <c r="AB68" s="79"/>
      <c r="AC68" s="79"/>
      <c r="AD68" s="79"/>
      <c r="AE68" s="79"/>
      <c r="AF68" s="79"/>
      <c r="AG68" s="79"/>
      <c r="AH68" s="79"/>
    </row>
    <row r="69" spans="1:34" x14ac:dyDescent="0.3">
      <c r="A69" s="78"/>
      <c r="B69" s="78"/>
      <c r="C69" s="78"/>
      <c r="D69" s="78"/>
      <c r="E69" s="78"/>
      <c r="F69" s="78"/>
      <c r="G69" s="78"/>
      <c r="H69" s="78"/>
      <c r="I69" s="78"/>
      <c r="J69" s="78"/>
      <c r="K69" s="78"/>
      <c r="L69" s="78"/>
      <c r="M69" s="78"/>
      <c r="N69" s="78"/>
      <c r="O69" s="78"/>
      <c r="P69" s="78"/>
      <c r="Q69" s="78"/>
      <c r="R69" s="79"/>
      <c r="S69" s="79"/>
      <c r="T69" s="79"/>
      <c r="U69" s="79"/>
      <c r="V69" s="79"/>
      <c r="W69" s="79"/>
      <c r="X69" s="79"/>
      <c r="Y69" s="79"/>
      <c r="Z69" s="79"/>
      <c r="AA69" s="79"/>
      <c r="AB69" s="79"/>
      <c r="AC69" s="79"/>
      <c r="AD69" s="79"/>
      <c r="AE69" s="79"/>
      <c r="AF69" s="79"/>
      <c r="AG69" s="79"/>
      <c r="AH69" s="79"/>
    </row>
    <row r="70" spans="1:34" x14ac:dyDescent="0.3">
      <c r="A70" s="78"/>
      <c r="B70" s="78"/>
      <c r="C70" s="78"/>
      <c r="D70" s="78"/>
      <c r="E70" s="78"/>
      <c r="F70" s="78"/>
      <c r="G70" s="78"/>
      <c r="H70" s="78"/>
      <c r="I70" s="78"/>
      <c r="J70" s="78"/>
      <c r="K70" s="78"/>
      <c r="L70" s="78"/>
      <c r="M70" s="78"/>
      <c r="N70" s="78"/>
      <c r="O70" s="78"/>
      <c r="P70" s="78"/>
      <c r="Q70" s="78"/>
      <c r="R70" s="79"/>
      <c r="S70" s="79"/>
      <c r="T70" s="79"/>
      <c r="U70" s="79"/>
      <c r="V70" s="79"/>
      <c r="W70" s="79"/>
      <c r="X70" s="79"/>
      <c r="Y70" s="79"/>
      <c r="Z70" s="79"/>
      <c r="AA70" s="79"/>
      <c r="AB70" s="79"/>
      <c r="AC70" s="79"/>
      <c r="AD70" s="79"/>
      <c r="AE70" s="79"/>
      <c r="AF70" s="79"/>
      <c r="AG70" s="79"/>
      <c r="AH70" s="79"/>
    </row>
    <row r="71" spans="1:34" x14ac:dyDescent="0.3">
      <c r="A71" s="78"/>
      <c r="B71" s="78"/>
      <c r="C71" s="78"/>
      <c r="D71" s="78"/>
      <c r="E71" s="78"/>
      <c r="F71" s="78"/>
      <c r="G71" s="78"/>
      <c r="H71" s="78"/>
      <c r="I71" s="78"/>
      <c r="J71" s="78"/>
      <c r="K71" s="78"/>
      <c r="L71" s="78"/>
      <c r="M71" s="78"/>
      <c r="N71" s="78"/>
      <c r="O71" s="78"/>
      <c r="P71" s="78"/>
      <c r="Q71" s="78"/>
      <c r="R71" s="79"/>
      <c r="S71" s="79"/>
      <c r="T71" s="79"/>
      <c r="U71" s="79"/>
      <c r="V71" s="79"/>
      <c r="W71" s="79"/>
      <c r="X71" s="79"/>
      <c r="Y71" s="79"/>
      <c r="Z71" s="79"/>
      <c r="AA71" s="79"/>
      <c r="AB71" s="79"/>
      <c r="AC71" s="79"/>
      <c r="AD71" s="79"/>
      <c r="AE71" s="79"/>
      <c r="AF71" s="79"/>
      <c r="AG71" s="79"/>
      <c r="AH71" s="79"/>
    </row>
    <row r="72" spans="1:34" x14ac:dyDescent="0.3">
      <c r="A72" s="78"/>
      <c r="B72" s="78"/>
      <c r="C72" s="78"/>
      <c r="D72" s="78"/>
      <c r="E72" s="78"/>
      <c r="F72" s="78"/>
      <c r="G72" s="78"/>
      <c r="H72" s="78"/>
      <c r="I72" s="78"/>
      <c r="J72" s="78"/>
      <c r="K72" s="78"/>
      <c r="L72" s="78"/>
      <c r="M72" s="78"/>
      <c r="N72" s="78"/>
      <c r="O72" s="78"/>
      <c r="P72" s="78"/>
      <c r="Q72" s="78"/>
      <c r="R72" s="79"/>
      <c r="S72" s="79"/>
      <c r="T72" s="79"/>
      <c r="U72" s="79"/>
      <c r="V72" s="79"/>
      <c r="W72" s="79"/>
      <c r="X72" s="79"/>
      <c r="Y72" s="79"/>
      <c r="Z72" s="79"/>
      <c r="AA72" s="79"/>
      <c r="AB72" s="79"/>
      <c r="AC72" s="79"/>
      <c r="AD72" s="79"/>
      <c r="AE72" s="79"/>
      <c r="AF72" s="79"/>
      <c r="AG72" s="79"/>
      <c r="AH72" s="79"/>
    </row>
    <row r="73" spans="1:34" x14ac:dyDescent="0.3">
      <c r="A73" s="78"/>
      <c r="B73" s="78"/>
      <c r="C73" s="78"/>
      <c r="D73" s="78"/>
      <c r="E73" s="78"/>
      <c r="F73" s="78"/>
      <c r="G73" s="78"/>
      <c r="H73" s="78"/>
      <c r="I73" s="78"/>
      <c r="J73" s="78"/>
      <c r="K73" s="78"/>
      <c r="L73" s="78"/>
      <c r="M73" s="78"/>
      <c r="N73" s="78"/>
      <c r="O73" s="78"/>
      <c r="P73" s="78"/>
      <c r="Q73" s="78"/>
      <c r="R73" s="79"/>
      <c r="S73" s="79"/>
      <c r="T73" s="79"/>
      <c r="U73" s="79"/>
      <c r="V73" s="79"/>
      <c r="W73" s="79"/>
      <c r="X73" s="79"/>
      <c r="Y73" s="79"/>
      <c r="Z73" s="79"/>
      <c r="AA73" s="79"/>
      <c r="AB73" s="79"/>
      <c r="AC73" s="79"/>
      <c r="AD73" s="79"/>
      <c r="AE73" s="79"/>
      <c r="AF73" s="79"/>
      <c r="AG73" s="79"/>
      <c r="AH73" s="79"/>
    </row>
    <row r="74" spans="1:34" x14ac:dyDescent="0.3">
      <c r="A74" s="78"/>
      <c r="B74" s="78"/>
      <c r="C74" s="78"/>
      <c r="D74" s="78"/>
      <c r="E74" s="78"/>
      <c r="F74" s="78"/>
      <c r="G74" s="78"/>
      <c r="H74" s="78"/>
      <c r="I74" s="78"/>
      <c r="J74" s="78"/>
      <c r="K74" s="78"/>
      <c r="L74" s="78"/>
      <c r="M74" s="78"/>
      <c r="N74" s="78"/>
      <c r="O74" s="78"/>
      <c r="P74" s="78"/>
      <c r="Q74" s="78"/>
      <c r="R74" s="79"/>
      <c r="S74" s="79"/>
      <c r="T74" s="79"/>
      <c r="U74" s="79"/>
      <c r="V74" s="79"/>
      <c r="W74" s="79"/>
      <c r="X74" s="79"/>
      <c r="Y74" s="79"/>
      <c r="Z74" s="79"/>
      <c r="AA74" s="79"/>
      <c r="AB74" s="79"/>
      <c r="AC74" s="79"/>
      <c r="AD74" s="79"/>
      <c r="AE74" s="79"/>
      <c r="AF74" s="79"/>
      <c r="AG74" s="79"/>
      <c r="AH74" s="79"/>
    </row>
    <row r="75" spans="1:34" x14ac:dyDescent="0.3">
      <c r="A75" s="78"/>
      <c r="B75" s="78"/>
      <c r="C75" s="78"/>
      <c r="D75" s="78"/>
      <c r="E75" s="78"/>
      <c r="F75" s="78"/>
      <c r="G75" s="78"/>
      <c r="H75" s="78"/>
      <c r="I75" s="78"/>
      <c r="J75" s="78"/>
      <c r="K75" s="78"/>
      <c r="L75" s="78"/>
      <c r="M75" s="78"/>
      <c r="N75" s="78"/>
      <c r="O75" s="78"/>
      <c r="P75" s="78"/>
      <c r="Q75" s="78"/>
      <c r="R75" s="79"/>
      <c r="S75" s="79"/>
      <c r="T75" s="79"/>
      <c r="U75" s="79"/>
      <c r="V75" s="79"/>
      <c r="W75" s="79"/>
      <c r="X75" s="79"/>
      <c r="Y75" s="79"/>
      <c r="Z75" s="79"/>
      <c r="AA75" s="79"/>
      <c r="AB75" s="79"/>
      <c r="AC75" s="79"/>
      <c r="AD75" s="79"/>
      <c r="AE75" s="79"/>
      <c r="AF75" s="79"/>
      <c r="AG75" s="79"/>
      <c r="AH75" s="79"/>
    </row>
    <row r="76" spans="1:34" x14ac:dyDescent="0.3">
      <c r="A76" s="78"/>
      <c r="B76" s="78"/>
      <c r="C76" s="78"/>
      <c r="D76" s="78"/>
      <c r="E76" s="78"/>
      <c r="F76" s="78"/>
      <c r="G76" s="78"/>
      <c r="H76" s="78"/>
      <c r="I76" s="78"/>
      <c r="J76" s="78"/>
      <c r="K76" s="78"/>
      <c r="L76" s="78"/>
      <c r="M76" s="78"/>
      <c r="N76" s="78"/>
      <c r="O76" s="78"/>
      <c r="P76" s="78"/>
      <c r="Q76" s="78"/>
      <c r="R76" s="79"/>
      <c r="S76" s="79"/>
      <c r="T76" s="79"/>
      <c r="U76" s="79"/>
      <c r="V76" s="79"/>
      <c r="W76" s="79"/>
      <c r="X76" s="79"/>
      <c r="Y76" s="79"/>
      <c r="Z76" s="79"/>
      <c r="AA76" s="79"/>
      <c r="AB76" s="79"/>
      <c r="AC76" s="79"/>
      <c r="AD76" s="79"/>
      <c r="AE76" s="79"/>
      <c r="AF76" s="79"/>
      <c r="AG76" s="79"/>
      <c r="AH76" s="79"/>
    </row>
    <row r="77" spans="1:34" x14ac:dyDescent="0.3">
      <c r="A77" s="78"/>
      <c r="B77" s="78"/>
      <c r="C77" s="78"/>
      <c r="D77" s="78"/>
      <c r="E77" s="78"/>
      <c r="F77" s="78"/>
      <c r="G77" s="78"/>
      <c r="H77" s="78"/>
      <c r="I77" s="78"/>
      <c r="J77" s="78"/>
      <c r="K77" s="78"/>
      <c r="L77" s="78"/>
      <c r="M77" s="78"/>
      <c r="N77" s="78"/>
      <c r="O77" s="78"/>
      <c r="P77" s="78"/>
      <c r="Q77" s="78"/>
      <c r="R77" s="79"/>
      <c r="S77" s="79"/>
      <c r="T77" s="79"/>
      <c r="U77" s="79"/>
      <c r="V77" s="79"/>
      <c r="W77" s="79"/>
      <c r="X77" s="79"/>
      <c r="Y77" s="79"/>
      <c r="Z77" s="79"/>
      <c r="AA77" s="79"/>
      <c r="AB77" s="79"/>
      <c r="AC77" s="79"/>
      <c r="AD77" s="79"/>
      <c r="AE77" s="79"/>
      <c r="AF77" s="79"/>
      <c r="AG77" s="79"/>
      <c r="AH77" s="79"/>
    </row>
    <row r="78" spans="1:34" x14ac:dyDescent="0.3">
      <c r="A78" s="78"/>
      <c r="B78" s="78"/>
      <c r="C78" s="78"/>
      <c r="D78" s="78"/>
      <c r="E78" s="78"/>
      <c r="F78" s="78"/>
      <c r="G78" s="78"/>
      <c r="H78" s="78"/>
      <c r="I78" s="78"/>
      <c r="J78" s="78"/>
      <c r="K78" s="78"/>
      <c r="L78" s="78"/>
      <c r="M78" s="78"/>
      <c r="N78" s="78"/>
      <c r="O78" s="78"/>
      <c r="P78" s="78"/>
      <c r="Q78" s="78"/>
      <c r="R78" s="79"/>
      <c r="S78" s="79"/>
      <c r="T78" s="79"/>
      <c r="U78" s="79"/>
      <c r="V78" s="79"/>
      <c r="W78" s="79"/>
      <c r="X78" s="79"/>
      <c r="Y78" s="79"/>
      <c r="Z78" s="79"/>
      <c r="AA78" s="79"/>
      <c r="AB78" s="79"/>
      <c r="AC78" s="79"/>
      <c r="AD78" s="79"/>
      <c r="AE78" s="79"/>
      <c r="AF78" s="79"/>
      <c r="AG78" s="79"/>
      <c r="AH78" s="79"/>
    </row>
    <row r="79" spans="1:34" x14ac:dyDescent="0.3">
      <c r="A79" s="78"/>
      <c r="B79" s="78"/>
      <c r="C79" s="78"/>
      <c r="D79" s="78"/>
      <c r="E79" s="78"/>
      <c r="F79" s="78"/>
      <c r="G79" s="78"/>
      <c r="H79" s="78"/>
      <c r="I79" s="78"/>
      <c r="J79" s="78"/>
      <c r="K79" s="78"/>
      <c r="L79" s="78"/>
      <c r="M79" s="78"/>
      <c r="N79" s="78"/>
      <c r="O79" s="78"/>
      <c r="P79" s="78"/>
      <c r="Q79" s="78"/>
      <c r="R79" s="79"/>
      <c r="S79" s="79"/>
      <c r="T79" s="79"/>
      <c r="U79" s="79"/>
      <c r="V79" s="79"/>
      <c r="W79" s="79"/>
      <c r="X79" s="79"/>
      <c r="Y79" s="79"/>
      <c r="Z79" s="79"/>
      <c r="AA79" s="79"/>
      <c r="AB79" s="79"/>
      <c r="AC79" s="79"/>
      <c r="AD79" s="79"/>
      <c r="AE79" s="79"/>
      <c r="AF79" s="79"/>
      <c r="AG79" s="79"/>
      <c r="AH79" s="79"/>
    </row>
    <row r="80" spans="1:34" x14ac:dyDescent="0.3">
      <c r="A80" s="78"/>
      <c r="B80" s="78"/>
      <c r="C80" s="78"/>
      <c r="D80" s="78"/>
      <c r="E80" s="78"/>
      <c r="F80" s="78"/>
      <c r="G80" s="78"/>
      <c r="H80" s="78"/>
      <c r="I80" s="78"/>
      <c r="J80" s="78"/>
      <c r="K80" s="78"/>
      <c r="L80" s="78"/>
      <c r="M80" s="78"/>
      <c r="N80" s="78"/>
      <c r="O80" s="78"/>
      <c r="P80" s="78"/>
      <c r="Q80" s="78"/>
      <c r="R80" s="79"/>
      <c r="S80" s="79"/>
      <c r="T80" s="79"/>
      <c r="U80" s="79"/>
      <c r="V80" s="79"/>
      <c r="W80" s="79"/>
      <c r="X80" s="79"/>
      <c r="Y80" s="79"/>
      <c r="Z80" s="79"/>
      <c r="AA80" s="79"/>
      <c r="AB80" s="79"/>
      <c r="AC80" s="79"/>
      <c r="AD80" s="79"/>
      <c r="AE80" s="79"/>
      <c r="AF80" s="79"/>
      <c r="AG80" s="79"/>
      <c r="AH80" s="79"/>
    </row>
    <row r="81" spans="1:34" x14ac:dyDescent="0.3">
      <c r="A81" s="78"/>
      <c r="B81" s="78"/>
      <c r="C81" s="78"/>
      <c r="D81" s="78"/>
      <c r="E81" s="78"/>
      <c r="F81" s="78"/>
      <c r="G81" s="78"/>
      <c r="H81" s="78"/>
      <c r="I81" s="78"/>
      <c r="J81" s="78"/>
      <c r="K81" s="78"/>
      <c r="L81" s="78"/>
      <c r="M81" s="78"/>
      <c r="N81" s="78"/>
      <c r="O81" s="78"/>
      <c r="P81" s="78"/>
      <c r="Q81" s="78"/>
      <c r="R81" s="79"/>
      <c r="S81" s="79"/>
      <c r="T81" s="79"/>
      <c r="U81" s="79"/>
      <c r="V81" s="79"/>
      <c r="W81" s="79"/>
      <c r="X81" s="79"/>
      <c r="Y81" s="79"/>
      <c r="Z81" s="79"/>
      <c r="AA81" s="79"/>
      <c r="AB81" s="79"/>
      <c r="AC81" s="79"/>
      <c r="AD81" s="79"/>
      <c r="AE81" s="79"/>
      <c r="AF81" s="79"/>
      <c r="AG81" s="79"/>
      <c r="AH81" s="79"/>
    </row>
    <row r="82" spans="1:34" x14ac:dyDescent="0.3">
      <c r="A82" s="78"/>
      <c r="B82" s="78"/>
      <c r="C82" s="78"/>
      <c r="D82" s="78"/>
      <c r="E82" s="78"/>
      <c r="F82" s="78"/>
      <c r="G82" s="78"/>
      <c r="H82" s="78"/>
      <c r="I82" s="78"/>
      <c r="J82" s="78"/>
      <c r="K82" s="78"/>
      <c r="L82" s="78"/>
      <c r="M82" s="78"/>
      <c r="N82" s="78"/>
      <c r="O82" s="78"/>
      <c r="P82" s="78"/>
      <c r="Q82" s="78"/>
      <c r="R82" s="79"/>
      <c r="S82" s="79"/>
      <c r="T82" s="79"/>
      <c r="U82" s="79"/>
      <c r="V82" s="79"/>
      <c r="W82" s="79"/>
      <c r="X82" s="79"/>
      <c r="Y82" s="79"/>
      <c r="Z82" s="79"/>
      <c r="AA82" s="79"/>
      <c r="AB82" s="79"/>
      <c r="AC82" s="79"/>
      <c r="AD82" s="79"/>
      <c r="AE82" s="79"/>
      <c r="AF82" s="79"/>
      <c r="AG82" s="79"/>
      <c r="AH82" s="79"/>
    </row>
    <row r="83" spans="1:34" x14ac:dyDescent="0.3">
      <c r="A83" s="78"/>
      <c r="B83" s="78"/>
      <c r="C83" s="78"/>
      <c r="D83" s="78"/>
      <c r="E83" s="78"/>
      <c r="F83" s="78"/>
      <c r="G83" s="78"/>
      <c r="H83" s="78"/>
      <c r="I83" s="78"/>
      <c r="J83" s="78"/>
      <c r="K83" s="78"/>
      <c r="L83" s="78"/>
      <c r="M83" s="78"/>
      <c r="N83" s="78"/>
      <c r="O83" s="78"/>
      <c r="P83" s="78"/>
      <c r="Q83" s="78"/>
      <c r="R83" s="79"/>
      <c r="S83" s="79"/>
      <c r="T83" s="79"/>
      <c r="U83" s="79"/>
      <c r="V83" s="79"/>
      <c r="W83" s="79"/>
      <c r="X83" s="79"/>
      <c r="Y83" s="79"/>
      <c r="Z83" s="79"/>
      <c r="AA83" s="79"/>
      <c r="AB83" s="79"/>
      <c r="AC83" s="79"/>
      <c r="AD83" s="79"/>
      <c r="AE83" s="79"/>
      <c r="AF83" s="79"/>
      <c r="AG83" s="79"/>
      <c r="AH83" s="79"/>
    </row>
    <row r="84" spans="1:34" x14ac:dyDescent="0.3">
      <c r="A84" s="78"/>
      <c r="B84" s="78"/>
      <c r="C84" s="78"/>
      <c r="D84" s="78"/>
      <c r="E84" s="78"/>
      <c r="F84" s="78"/>
      <c r="G84" s="78"/>
      <c r="H84" s="78"/>
      <c r="I84" s="78"/>
      <c r="J84" s="78"/>
      <c r="K84" s="78"/>
      <c r="L84" s="78"/>
      <c r="M84" s="78"/>
      <c r="N84" s="78"/>
      <c r="O84" s="78"/>
      <c r="P84" s="78"/>
      <c r="Q84" s="78"/>
      <c r="R84" s="79"/>
      <c r="S84" s="79"/>
      <c r="T84" s="79"/>
      <c r="U84" s="79"/>
      <c r="V84" s="79"/>
      <c r="W84" s="79"/>
      <c r="X84" s="79"/>
      <c r="Y84" s="79"/>
      <c r="Z84" s="79"/>
      <c r="AA84" s="79"/>
      <c r="AB84" s="79"/>
      <c r="AC84" s="79"/>
      <c r="AD84" s="79"/>
      <c r="AE84" s="79"/>
      <c r="AF84" s="79"/>
      <c r="AG84" s="79"/>
      <c r="AH84" s="79"/>
    </row>
    <row r="85" spans="1:34" x14ac:dyDescent="0.3">
      <c r="A85" s="78"/>
      <c r="B85" s="78"/>
      <c r="C85" s="78"/>
      <c r="D85" s="78"/>
      <c r="E85" s="78"/>
      <c r="F85" s="78"/>
      <c r="G85" s="78"/>
      <c r="H85" s="78"/>
      <c r="I85" s="78"/>
      <c r="J85" s="78"/>
      <c r="K85" s="78"/>
      <c r="L85" s="78"/>
      <c r="M85" s="78"/>
      <c r="N85" s="78"/>
      <c r="O85" s="78"/>
      <c r="P85" s="78"/>
      <c r="Q85" s="78"/>
      <c r="R85" s="79"/>
      <c r="S85" s="79"/>
      <c r="T85" s="79"/>
      <c r="U85" s="79"/>
      <c r="V85" s="79"/>
      <c r="W85" s="79"/>
      <c r="X85" s="79"/>
      <c r="Y85" s="79"/>
      <c r="Z85" s="79"/>
      <c r="AA85" s="79"/>
      <c r="AB85" s="79"/>
      <c r="AC85" s="79"/>
      <c r="AD85" s="79"/>
      <c r="AE85" s="79"/>
      <c r="AF85" s="79"/>
      <c r="AG85" s="79"/>
      <c r="AH85" s="79"/>
    </row>
    <row r="86" spans="1:34" x14ac:dyDescent="0.3">
      <c r="A86" s="78"/>
      <c r="B86" s="78"/>
      <c r="C86" s="78"/>
      <c r="D86" s="78"/>
      <c r="E86" s="78"/>
      <c r="F86" s="78"/>
      <c r="G86" s="78"/>
      <c r="H86" s="78"/>
      <c r="I86" s="78"/>
      <c r="J86" s="78"/>
      <c r="K86" s="78"/>
      <c r="L86" s="78"/>
      <c r="M86" s="78"/>
      <c r="N86" s="78"/>
      <c r="O86" s="78"/>
      <c r="P86" s="78"/>
      <c r="Q86" s="78"/>
      <c r="R86" s="79"/>
      <c r="S86" s="79"/>
      <c r="T86" s="79"/>
      <c r="U86" s="79"/>
      <c r="V86" s="79"/>
      <c r="W86" s="79"/>
      <c r="X86" s="79"/>
      <c r="Y86" s="79"/>
      <c r="Z86" s="79"/>
      <c r="AA86" s="79"/>
      <c r="AB86" s="79"/>
      <c r="AC86" s="79"/>
      <c r="AD86" s="79"/>
      <c r="AE86" s="79"/>
      <c r="AF86" s="79"/>
      <c r="AG86" s="79"/>
      <c r="AH86" s="79"/>
    </row>
    <row r="87" spans="1:34" x14ac:dyDescent="0.3">
      <c r="A87" s="78"/>
      <c r="B87" s="78"/>
      <c r="C87" s="78"/>
      <c r="D87" s="78"/>
      <c r="E87" s="78"/>
      <c r="F87" s="78"/>
      <c r="G87" s="78"/>
      <c r="H87" s="78"/>
      <c r="I87" s="78"/>
      <c r="J87" s="78"/>
      <c r="K87" s="78"/>
      <c r="L87" s="78"/>
      <c r="M87" s="78"/>
      <c r="N87" s="78"/>
      <c r="O87" s="78"/>
      <c r="P87" s="78"/>
      <c r="Q87" s="78"/>
      <c r="R87" s="79"/>
      <c r="S87" s="79"/>
      <c r="T87" s="79"/>
      <c r="U87" s="79"/>
      <c r="V87" s="79"/>
      <c r="W87" s="79"/>
      <c r="X87" s="79"/>
      <c r="Y87" s="79"/>
      <c r="Z87" s="79"/>
      <c r="AA87" s="79"/>
      <c r="AB87" s="79"/>
      <c r="AC87" s="79"/>
      <c r="AD87" s="79"/>
      <c r="AE87" s="79"/>
      <c r="AF87" s="79"/>
      <c r="AG87" s="79"/>
      <c r="AH87" s="79"/>
    </row>
    <row r="88" spans="1:34" x14ac:dyDescent="0.3">
      <c r="A88" s="78"/>
      <c r="B88" s="78"/>
      <c r="C88" s="78"/>
      <c r="D88" s="78"/>
      <c r="E88" s="78"/>
      <c r="F88" s="78"/>
      <c r="G88" s="78"/>
      <c r="H88" s="78"/>
      <c r="I88" s="78"/>
      <c r="J88" s="78"/>
      <c r="K88" s="78"/>
      <c r="L88" s="78"/>
      <c r="M88" s="78"/>
      <c r="N88" s="78"/>
      <c r="O88" s="78"/>
      <c r="P88" s="78"/>
      <c r="Q88" s="78"/>
      <c r="R88" s="79"/>
      <c r="S88" s="79"/>
      <c r="T88" s="79"/>
      <c r="U88" s="79"/>
      <c r="V88" s="79"/>
      <c r="W88" s="79"/>
      <c r="X88" s="79"/>
      <c r="Y88" s="79"/>
      <c r="Z88" s="79"/>
      <c r="AA88" s="79"/>
      <c r="AB88" s="79"/>
      <c r="AC88" s="79"/>
      <c r="AD88" s="79"/>
      <c r="AE88" s="79"/>
      <c r="AF88" s="79"/>
      <c r="AG88" s="79"/>
      <c r="AH88" s="79"/>
    </row>
    <row r="89" spans="1:34" x14ac:dyDescent="0.3">
      <c r="A89" s="78"/>
      <c r="B89" s="78"/>
      <c r="C89" s="78"/>
      <c r="D89" s="78"/>
      <c r="E89" s="78"/>
      <c r="F89" s="78"/>
      <c r="G89" s="78"/>
      <c r="H89" s="78"/>
      <c r="I89" s="78"/>
      <c r="J89" s="78"/>
      <c r="K89" s="78"/>
      <c r="L89" s="78"/>
      <c r="M89" s="78"/>
      <c r="N89" s="78"/>
      <c r="O89" s="78"/>
      <c r="P89" s="78"/>
      <c r="Q89" s="78"/>
      <c r="R89" s="79"/>
      <c r="S89" s="79"/>
      <c r="T89" s="79"/>
      <c r="U89" s="79"/>
      <c r="V89" s="79"/>
      <c r="W89" s="79"/>
      <c r="X89" s="79"/>
      <c r="Y89" s="79"/>
      <c r="Z89" s="79"/>
      <c r="AA89" s="79"/>
      <c r="AB89" s="79"/>
      <c r="AC89" s="79"/>
      <c r="AD89" s="79"/>
      <c r="AE89" s="79"/>
      <c r="AF89" s="79"/>
      <c r="AG89" s="79"/>
      <c r="AH89" s="79"/>
    </row>
    <row r="90" spans="1:34" x14ac:dyDescent="0.3">
      <c r="A90" s="78"/>
      <c r="B90" s="78"/>
      <c r="C90" s="78"/>
      <c r="D90" s="78"/>
      <c r="E90" s="78"/>
      <c r="F90" s="78"/>
      <c r="G90" s="78"/>
      <c r="H90" s="78"/>
      <c r="I90" s="78"/>
      <c r="J90" s="78"/>
      <c r="K90" s="78"/>
      <c r="L90" s="78"/>
      <c r="M90" s="78"/>
      <c r="N90" s="78"/>
      <c r="O90" s="78"/>
      <c r="P90" s="78"/>
      <c r="Q90" s="78"/>
      <c r="R90" s="79"/>
      <c r="S90" s="79"/>
      <c r="T90" s="79"/>
      <c r="U90" s="79"/>
      <c r="V90" s="79"/>
      <c r="W90" s="79"/>
      <c r="X90" s="79"/>
      <c r="Y90" s="79"/>
      <c r="Z90" s="79"/>
      <c r="AA90" s="79"/>
      <c r="AB90" s="79"/>
      <c r="AC90" s="79"/>
      <c r="AD90" s="79"/>
      <c r="AE90" s="79"/>
      <c r="AF90" s="79"/>
      <c r="AG90" s="79"/>
      <c r="AH90" s="79"/>
    </row>
    <row r="91" spans="1:34" x14ac:dyDescent="0.3">
      <c r="A91" s="78"/>
      <c r="B91" s="78"/>
      <c r="C91" s="78"/>
      <c r="D91" s="78"/>
      <c r="E91" s="78"/>
      <c r="F91" s="78"/>
      <c r="G91" s="78"/>
      <c r="H91" s="78"/>
      <c r="I91" s="78"/>
      <c r="J91" s="78"/>
      <c r="K91" s="78"/>
      <c r="L91" s="78"/>
      <c r="M91" s="78"/>
      <c r="N91" s="78"/>
      <c r="O91" s="78"/>
      <c r="P91" s="78"/>
      <c r="Q91" s="78"/>
      <c r="R91" s="79"/>
      <c r="S91" s="79"/>
      <c r="T91" s="79"/>
      <c r="U91" s="79"/>
      <c r="V91" s="79"/>
      <c r="W91" s="79"/>
      <c r="X91" s="79"/>
      <c r="Y91" s="79"/>
      <c r="Z91" s="79"/>
      <c r="AA91" s="79"/>
      <c r="AB91" s="79"/>
      <c r="AC91" s="79"/>
      <c r="AD91" s="79"/>
      <c r="AE91" s="79"/>
      <c r="AF91" s="79"/>
      <c r="AG91" s="79"/>
      <c r="AH91" s="79"/>
    </row>
    <row r="92" spans="1:34" x14ac:dyDescent="0.3">
      <c r="A92" s="78"/>
      <c r="B92" s="78"/>
      <c r="C92" s="78"/>
      <c r="D92" s="78"/>
      <c r="E92" s="78"/>
      <c r="F92" s="78"/>
      <c r="G92" s="78"/>
      <c r="H92" s="78"/>
      <c r="I92" s="78"/>
      <c r="J92" s="78"/>
      <c r="K92" s="78"/>
      <c r="L92" s="78"/>
      <c r="M92" s="78"/>
      <c r="N92" s="78"/>
      <c r="O92" s="78"/>
      <c r="P92" s="78"/>
      <c r="Q92" s="78"/>
      <c r="R92" s="79"/>
      <c r="S92" s="79"/>
      <c r="T92" s="79"/>
      <c r="U92" s="79"/>
      <c r="V92" s="79"/>
      <c r="W92" s="79"/>
      <c r="X92" s="79"/>
      <c r="Y92" s="79"/>
      <c r="Z92" s="79"/>
      <c r="AA92" s="79"/>
      <c r="AB92" s="79"/>
      <c r="AC92" s="79"/>
      <c r="AD92" s="79"/>
      <c r="AE92" s="79"/>
      <c r="AF92" s="79"/>
      <c r="AG92" s="79"/>
      <c r="AH92" s="79"/>
    </row>
    <row r="93" spans="1:34" x14ac:dyDescent="0.3">
      <c r="A93" s="78"/>
      <c r="B93" s="78"/>
      <c r="C93" s="78"/>
      <c r="D93" s="78"/>
      <c r="E93" s="78"/>
      <c r="F93" s="78"/>
      <c r="G93" s="78"/>
      <c r="H93" s="78"/>
      <c r="I93" s="78"/>
      <c r="J93" s="78"/>
      <c r="K93" s="78"/>
      <c r="L93" s="78"/>
      <c r="M93" s="78"/>
      <c r="N93" s="78"/>
      <c r="O93" s="78"/>
      <c r="P93" s="78"/>
      <c r="Q93" s="78"/>
      <c r="R93" s="79"/>
      <c r="S93" s="79"/>
      <c r="T93" s="79"/>
      <c r="U93" s="79"/>
      <c r="V93" s="79"/>
      <c r="W93" s="79"/>
      <c r="X93" s="79"/>
      <c r="Y93" s="79"/>
      <c r="Z93" s="79"/>
      <c r="AA93" s="79"/>
      <c r="AB93" s="79"/>
      <c r="AC93" s="79"/>
      <c r="AD93" s="79"/>
      <c r="AE93" s="79"/>
      <c r="AF93" s="79"/>
      <c r="AG93" s="79"/>
      <c r="AH93" s="79"/>
    </row>
    <row r="94" spans="1:34" x14ac:dyDescent="0.3">
      <c r="A94" s="78"/>
      <c r="B94" s="78"/>
      <c r="C94" s="78"/>
      <c r="D94" s="78"/>
      <c r="E94" s="78"/>
      <c r="F94" s="78"/>
      <c r="G94" s="78"/>
      <c r="H94" s="78"/>
      <c r="I94" s="78"/>
      <c r="J94" s="78"/>
      <c r="K94" s="78"/>
      <c r="L94" s="78"/>
      <c r="M94" s="78"/>
      <c r="N94" s="78"/>
      <c r="O94" s="78"/>
      <c r="P94" s="78"/>
      <c r="Q94" s="78"/>
      <c r="R94" s="79"/>
      <c r="S94" s="79"/>
      <c r="T94" s="79"/>
      <c r="U94" s="79"/>
      <c r="V94" s="79"/>
      <c r="W94" s="79"/>
      <c r="X94" s="79"/>
      <c r="Y94" s="79"/>
      <c r="Z94" s="79"/>
      <c r="AA94" s="79"/>
      <c r="AB94" s="79"/>
      <c r="AC94" s="79"/>
      <c r="AD94" s="79"/>
      <c r="AE94" s="79"/>
      <c r="AF94" s="79"/>
      <c r="AG94" s="79"/>
      <c r="AH94" s="79"/>
    </row>
    <row r="95" spans="1:34" x14ac:dyDescent="0.3">
      <c r="A95" s="78"/>
      <c r="B95" s="78"/>
      <c r="C95" s="78"/>
      <c r="D95" s="78"/>
      <c r="E95" s="78"/>
      <c r="F95" s="78"/>
      <c r="G95" s="78"/>
      <c r="H95" s="78"/>
      <c r="I95" s="78"/>
      <c r="J95" s="78"/>
      <c r="K95" s="78"/>
      <c r="L95" s="78"/>
      <c r="M95" s="78"/>
      <c r="N95" s="78"/>
      <c r="O95" s="78"/>
      <c r="P95" s="78"/>
      <c r="Q95" s="78"/>
      <c r="R95" s="79"/>
      <c r="S95" s="79"/>
      <c r="T95" s="79"/>
      <c r="U95" s="79"/>
      <c r="V95" s="79"/>
      <c r="W95" s="79"/>
      <c r="X95" s="79"/>
      <c r="Y95" s="79"/>
      <c r="Z95" s="79"/>
      <c r="AA95" s="79"/>
      <c r="AB95" s="79"/>
      <c r="AC95" s="79"/>
      <c r="AD95" s="79"/>
      <c r="AE95" s="79"/>
      <c r="AF95" s="79"/>
      <c r="AG95" s="79"/>
      <c r="AH95" s="79"/>
    </row>
    <row r="96" spans="1:34" x14ac:dyDescent="0.3">
      <c r="A96" s="78"/>
      <c r="B96" s="78"/>
      <c r="C96" s="78"/>
      <c r="D96" s="78"/>
      <c r="E96" s="78"/>
      <c r="F96" s="78"/>
      <c r="G96" s="78"/>
      <c r="H96" s="78"/>
      <c r="I96" s="78"/>
      <c r="J96" s="78"/>
      <c r="K96" s="78"/>
      <c r="L96" s="78"/>
      <c r="M96" s="78"/>
      <c r="N96" s="78"/>
      <c r="O96" s="78"/>
      <c r="P96" s="78"/>
      <c r="Q96" s="78"/>
      <c r="R96" s="79"/>
      <c r="S96" s="79"/>
      <c r="T96" s="79"/>
      <c r="U96" s="79"/>
      <c r="V96" s="79"/>
      <c r="W96" s="79"/>
      <c r="X96" s="79"/>
      <c r="Y96" s="79"/>
      <c r="Z96" s="79"/>
      <c r="AA96" s="79"/>
      <c r="AB96" s="79"/>
      <c r="AC96" s="79"/>
      <c r="AD96" s="79"/>
      <c r="AE96" s="79"/>
      <c r="AF96" s="79"/>
      <c r="AG96" s="79"/>
      <c r="AH96" s="79"/>
    </row>
    <row r="97" spans="1:34" x14ac:dyDescent="0.3">
      <c r="A97" s="78"/>
      <c r="B97" s="78"/>
      <c r="C97" s="78"/>
      <c r="D97" s="78"/>
      <c r="E97" s="78"/>
      <c r="F97" s="78"/>
      <c r="G97" s="78"/>
      <c r="H97" s="78"/>
      <c r="I97" s="78"/>
      <c r="J97" s="78"/>
      <c r="K97" s="78"/>
      <c r="L97" s="78"/>
      <c r="M97" s="78"/>
      <c r="N97" s="78"/>
      <c r="O97" s="78"/>
      <c r="P97" s="78"/>
      <c r="Q97" s="78"/>
      <c r="R97" s="79"/>
      <c r="S97" s="79"/>
      <c r="T97" s="79"/>
      <c r="U97" s="79"/>
      <c r="V97" s="79"/>
      <c r="W97" s="79"/>
      <c r="X97" s="79"/>
      <c r="Y97" s="79"/>
      <c r="Z97" s="79"/>
      <c r="AA97" s="79"/>
      <c r="AB97" s="79"/>
      <c r="AC97" s="79"/>
      <c r="AD97" s="79"/>
      <c r="AE97" s="79"/>
      <c r="AF97" s="79"/>
      <c r="AG97" s="79"/>
      <c r="AH97" s="79"/>
    </row>
    <row r="98" spans="1:34" x14ac:dyDescent="0.3">
      <c r="A98" s="78"/>
      <c r="B98" s="78"/>
      <c r="C98" s="78"/>
      <c r="D98" s="78"/>
      <c r="E98" s="78"/>
      <c r="F98" s="78"/>
      <c r="G98" s="78"/>
      <c r="H98" s="78"/>
      <c r="I98" s="78"/>
      <c r="J98" s="78"/>
      <c r="K98" s="78"/>
      <c r="L98" s="78"/>
      <c r="M98" s="78"/>
      <c r="N98" s="78"/>
      <c r="O98" s="78"/>
      <c r="P98" s="78"/>
      <c r="Q98" s="78"/>
      <c r="R98" s="79"/>
      <c r="S98" s="79"/>
      <c r="T98" s="79"/>
      <c r="U98" s="79"/>
      <c r="V98" s="79"/>
      <c r="W98" s="79"/>
      <c r="X98" s="79"/>
      <c r="Y98" s="79"/>
      <c r="Z98" s="79"/>
      <c r="AA98" s="79"/>
      <c r="AB98" s="79"/>
      <c r="AC98" s="79"/>
      <c r="AD98" s="79"/>
      <c r="AE98" s="79"/>
      <c r="AF98" s="79"/>
      <c r="AG98" s="79"/>
      <c r="AH98" s="79"/>
    </row>
    <row r="99" spans="1:34" x14ac:dyDescent="0.3">
      <c r="A99" s="78"/>
      <c r="B99" s="78"/>
      <c r="C99" s="78"/>
      <c r="D99" s="78"/>
      <c r="E99" s="78"/>
      <c r="F99" s="78"/>
      <c r="G99" s="78"/>
      <c r="H99" s="78"/>
      <c r="I99" s="78"/>
      <c r="J99" s="78"/>
      <c r="K99" s="78"/>
      <c r="L99" s="78"/>
      <c r="M99" s="78"/>
      <c r="N99" s="78"/>
      <c r="O99" s="78"/>
      <c r="P99" s="78"/>
      <c r="Q99" s="78"/>
      <c r="R99" s="79"/>
      <c r="S99" s="79"/>
      <c r="T99" s="79"/>
      <c r="U99" s="79"/>
      <c r="V99" s="79"/>
      <c r="W99" s="79"/>
      <c r="X99" s="79"/>
      <c r="Y99" s="79"/>
      <c r="Z99" s="79"/>
      <c r="AA99" s="79"/>
      <c r="AB99" s="79"/>
      <c r="AC99" s="79"/>
      <c r="AD99" s="79"/>
      <c r="AE99" s="79"/>
      <c r="AF99" s="79"/>
      <c r="AG99" s="79"/>
      <c r="AH99" s="79"/>
    </row>
    <row r="100" spans="1:34" x14ac:dyDescent="0.3">
      <c r="A100" s="78"/>
      <c r="B100" s="78"/>
      <c r="C100" s="78"/>
      <c r="D100" s="78"/>
      <c r="E100" s="78"/>
      <c r="F100" s="78"/>
      <c r="G100" s="78"/>
      <c r="H100" s="78"/>
      <c r="I100" s="78"/>
      <c r="J100" s="78"/>
      <c r="K100" s="78"/>
      <c r="L100" s="78"/>
      <c r="M100" s="78"/>
      <c r="N100" s="78"/>
      <c r="O100" s="78"/>
      <c r="P100" s="78"/>
      <c r="Q100" s="78"/>
      <c r="R100" s="79"/>
      <c r="S100" s="79"/>
      <c r="T100" s="79"/>
      <c r="U100" s="79"/>
      <c r="V100" s="79"/>
      <c r="W100" s="79"/>
      <c r="X100" s="79"/>
      <c r="Y100" s="79"/>
      <c r="Z100" s="79"/>
      <c r="AA100" s="79"/>
      <c r="AB100" s="79"/>
      <c r="AC100" s="79"/>
      <c r="AD100" s="79"/>
      <c r="AE100" s="79"/>
      <c r="AF100" s="79"/>
      <c r="AG100" s="79"/>
      <c r="AH100" s="79"/>
    </row>
    <row r="101" spans="1:34" x14ac:dyDescent="0.3">
      <c r="A101" s="78"/>
      <c r="B101" s="78"/>
      <c r="C101" s="78"/>
      <c r="D101" s="78"/>
      <c r="E101" s="78"/>
      <c r="F101" s="78"/>
      <c r="G101" s="78"/>
      <c r="H101" s="78"/>
      <c r="I101" s="78"/>
      <c r="J101" s="78"/>
      <c r="K101" s="78"/>
      <c r="L101" s="78"/>
      <c r="M101" s="78"/>
      <c r="N101" s="78"/>
      <c r="O101" s="78"/>
      <c r="P101" s="78"/>
      <c r="Q101" s="78"/>
      <c r="R101" s="79"/>
      <c r="S101" s="79"/>
      <c r="T101" s="79"/>
      <c r="U101" s="79"/>
      <c r="V101" s="79"/>
      <c r="W101" s="79"/>
      <c r="X101" s="79"/>
      <c r="Y101" s="79"/>
      <c r="Z101" s="79"/>
      <c r="AA101" s="79"/>
      <c r="AB101" s="79"/>
      <c r="AC101" s="79"/>
      <c r="AD101" s="79"/>
      <c r="AE101" s="79"/>
      <c r="AF101" s="79"/>
      <c r="AG101" s="79"/>
      <c r="AH101" s="79"/>
    </row>
    <row r="102" spans="1:34" x14ac:dyDescent="0.3">
      <c r="A102" s="78"/>
      <c r="B102" s="78"/>
      <c r="C102" s="78"/>
      <c r="D102" s="78"/>
      <c r="E102" s="78"/>
      <c r="F102" s="78"/>
      <c r="G102" s="78"/>
      <c r="H102" s="78"/>
      <c r="I102" s="78"/>
      <c r="J102" s="78"/>
      <c r="K102" s="78"/>
      <c r="L102" s="78"/>
      <c r="M102" s="78"/>
      <c r="N102" s="78"/>
      <c r="O102" s="78"/>
      <c r="P102" s="78"/>
      <c r="Q102" s="78"/>
      <c r="R102" s="79"/>
      <c r="S102" s="79"/>
      <c r="T102" s="79"/>
      <c r="U102" s="79"/>
      <c r="V102" s="79"/>
      <c r="W102" s="79"/>
      <c r="X102" s="79"/>
      <c r="Y102" s="79"/>
      <c r="Z102" s="79"/>
      <c r="AA102" s="79"/>
      <c r="AB102" s="79"/>
      <c r="AC102" s="79"/>
      <c r="AD102" s="79"/>
      <c r="AE102" s="79"/>
      <c r="AF102" s="79"/>
      <c r="AG102" s="79"/>
      <c r="AH102" s="79"/>
    </row>
    <row r="103" spans="1:34" x14ac:dyDescent="0.3">
      <c r="A103" s="78"/>
      <c r="B103" s="78"/>
      <c r="C103" s="78"/>
      <c r="D103" s="78"/>
      <c r="E103" s="78"/>
      <c r="F103" s="78"/>
      <c r="G103" s="78"/>
      <c r="H103" s="78"/>
      <c r="I103" s="78"/>
      <c r="J103" s="78"/>
      <c r="K103" s="78"/>
      <c r="L103" s="78"/>
      <c r="M103" s="78"/>
      <c r="N103" s="78"/>
      <c r="O103" s="78"/>
      <c r="P103" s="78"/>
      <c r="Q103" s="78"/>
      <c r="R103" s="79"/>
      <c r="S103" s="79"/>
      <c r="T103" s="79"/>
      <c r="U103" s="79"/>
      <c r="V103" s="79"/>
      <c r="W103" s="79"/>
      <c r="X103" s="79"/>
      <c r="Y103" s="79"/>
      <c r="Z103" s="79"/>
      <c r="AA103" s="79"/>
      <c r="AB103" s="79"/>
      <c r="AC103" s="79"/>
      <c r="AD103" s="79"/>
      <c r="AE103" s="79"/>
      <c r="AF103" s="79"/>
      <c r="AG103" s="79"/>
      <c r="AH103" s="79"/>
    </row>
    <row r="104" spans="1:34" x14ac:dyDescent="0.3">
      <c r="A104" s="78"/>
      <c r="B104" s="78"/>
      <c r="C104" s="78"/>
      <c r="D104" s="78"/>
      <c r="E104" s="78"/>
      <c r="F104" s="78"/>
      <c r="G104" s="78"/>
      <c r="H104" s="78"/>
      <c r="I104" s="78"/>
      <c r="J104" s="78"/>
      <c r="K104" s="78"/>
      <c r="L104" s="78"/>
      <c r="M104" s="78"/>
      <c r="N104" s="78"/>
      <c r="O104" s="78"/>
      <c r="P104" s="78"/>
      <c r="Q104" s="78"/>
      <c r="R104" s="79"/>
      <c r="S104" s="79"/>
      <c r="T104" s="79"/>
      <c r="U104" s="79"/>
      <c r="V104" s="79"/>
      <c r="W104" s="79"/>
      <c r="X104" s="79"/>
      <c r="Y104" s="79"/>
      <c r="Z104" s="79"/>
      <c r="AA104" s="79"/>
      <c r="AB104" s="79"/>
      <c r="AC104" s="79"/>
      <c r="AD104" s="79"/>
      <c r="AE104" s="79"/>
      <c r="AF104" s="79"/>
      <c r="AG104" s="79"/>
      <c r="AH104" s="79"/>
    </row>
    <row r="105" spans="1:34" x14ac:dyDescent="0.3">
      <c r="A105" s="78"/>
      <c r="B105" s="78"/>
      <c r="C105" s="78"/>
      <c r="D105" s="78"/>
      <c r="E105" s="78"/>
      <c r="F105" s="78"/>
      <c r="G105" s="78"/>
      <c r="H105" s="78"/>
      <c r="I105" s="78"/>
      <c r="J105" s="78"/>
      <c r="K105" s="78"/>
      <c r="L105" s="78"/>
      <c r="M105" s="78"/>
      <c r="N105" s="78"/>
      <c r="O105" s="78"/>
      <c r="P105" s="78"/>
      <c r="Q105" s="78"/>
      <c r="R105" s="79"/>
      <c r="S105" s="79"/>
      <c r="T105" s="79"/>
      <c r="U105" s="79"/>
      <c r="V105" s="79"/>
      <c r="W105" s="79"/>
      <c r="X105" s="79"/>
      <c r="Y105" s="79"/>
      <c r="Z105" s="79"/>
      <c r="AA105" s="79"/>
      <c r="AB105" s="79"/>
      <c r="AC105" s="79"/>
      <c r="AD105" s="79"/>
      <c r="AE105" s="79"/>
      <c r="AF105" s="79"/>
      <c r="AG105" s="79"/>
      <c r="AH105" s="79"/>
    </row>
    <row r="106" spans="1:34" x14ac:dyDescent="0.3">
      <c r="A106" s="78"/>
      <c r="B106" s="78"/>
      <c r="C106" s="78"/>
      <c r="D106" s="78"/>
      <c r="E106" s="78"/>
      <c r="F106" s="78"/>
      <c r="G106" s="78"/>
      <c r="H106" s="78"/>
      <c r="I106" s="78"/>
      <c r="J106" s="78"/>
      <c r="K106" s="78"/>
      <c r="L106" s="78"/>
      <c r="M106" s="78"/>
      <c r="N106" s="78"/>
      <c r="O106" s="78"/>
      <c r="P106" s="78"/>
      <c r="Q106" s="78"/>
      <c r="R106" s="79"/>
      <c r="S106" s="79"/>
      <c r="T106" s="79"/>
      <c r="U106" s="79"/>
      <c r="V106" s="79"/>
      <c r="W106" s="79"/>
      <c r="X106" s="79"/>
      <c r="Y106" s="79"/>
      <c r="Z106" s="79"/>
      <c r="AA106" s="79"/>
      <c r="AB106" s="79"/>
      <c r="AC106" s="79"/>
      <c r="AD106" s="79"/>
      <c r="AE106" s="79"/>
      <c r="AF106" s="79"/>
      <c r="AG106" s="79"/>
      <c r="AH106" s="79"/>
    </row>
    <row r="107" spans="1:34" x14ac:dyDescent="0.3">
      <c r="A107" s="78"/>
      <c r="B107" s="78"/>
      <c r="C107" s="78"/>
      <c r="D107" s="78"/>
      <c r="E107" s="78"/>
      <c r="F107" s="78"/>
      <c r="G107" s="78"/>
      <c r="H107" s="78"/>
      <c r="I107" s="78"/>
      <c r="J107" s="78"/>
      <c r="K107" s="78"/>
      <c r="L107" s="78"/>
      <c r="M107" s="78"/>
      <c r="N107" s="78"/>
      <c r="O107" s="78"/>
      <c r="P107" s="78"/>
      <c r="Q107" s="78"/>
      <c r="R107" s="79"/>
      <c r="S107" s="79"/>
      <c r="T107" s="79"/>
      <c r="U107" s="79"/>
      <c r="V107" s="79"/>
      <c r="W107" s="79"/>
      <c r="X107" s="79"/>
      <c r="Y107" s="79"/>
      <c r="Z107" s="79"/>
      <c r="AA107" s="79"/>
      <c r="AB107" s="79"/>
      <c r="AC107" s="79"/>
      <c r="AD107" s="79"/>
      <c r="AE107" s="79"/>
      <c r="AF107" s="79"/>
      <c r="AG107" s="79"/>
      <c r="AH107" s="79"/>
    </row>
    <row r="108" spans="1:34" x14ac:dyDescent="0.3">
      <c r="A108" s="78"/>
      <c r="B108" s="78"/>
      <c r="C108" s="78"/>
      <c r="D108" s="78"/>
      <c r="E108" s="78"/>
      <c r="F108" s="78"/>
      <c r="G108" s="78"/>
      <c r="H108" s="78"/>
      <c r="I108" s="78"/>
      <c r="J108" s="78"/>
      <c r="K108" s="78"/>
      <c r="L108" s="78"/>
      <c r="M108" s="78"/>
      <c r="N108" s="78"/>
      <c r="O108" s="78"/>
      <c r="P108" s="78"/>
      <c r="Q108" s="78"/>
      <c r="R108" s="79"/>
      <c r="S108" s="79"/>
      <c r="T108" s="79"/>
      <c r="U108" s="79"/>
      <c r="V108" s="79"/>
      <c r="W108" s="79"/>
      <c r="X108" s="79"/>
      <c r="Y108" s="79"/>
      <c r="Z108" s="79"/>
      <c r="AA108" s="79"/>
      <c r="AB108" s="79"/>
      <c r="AC108" s="79"/>
      <c r="AD108" s="79"/>
      <c r="AE108" s="79"/>
      <c r="AF108" s="79"/>
      <c r="AG108" s="79"/>
      <c r="AH108" s="79"/>
    </row>
    <row r="109" spans="1:34" x14ac:dyDescent="0.3">
      <c r="A109" s="78"/>
      <c r="B109" s="78"/>
      <c r="C109" s="78"/>
      <c r="D109" s="78"/>
      <c r="E109" s="78"/>
      <c r="F109" s="78"/>
      <c r="G109" s="78"/>
      <c r="H109" s="78"/>
      <c r="I109" s="78"/>
      <c r="J109" s="78"/>
      <c r="K109" s="78"/>
      <c r="L109" s="78"/>
      <c r="M109" s="78"/>
      <c r="N109" s="78"/>
      <c r="O109" s="78"/>
      <c r="P109" s="78"/>
      <c r="Q109" s="78"/>
      <c r="R109" s="79"/>
      <c r="S109" s="79"/>
      <c r="T109" s="79"/>
      <c r="U109" s="79"/>
      <c r="V109" s="79"/>
      <c r="W109" s="79"/>
      <c r="X109" s="79"/>
      <c r="Y109" s="79"/>
      <c r="Z109" s="79"/>
      <c r="AA109" s="79"/>
      <c r="AB109" s="79"/>
      <c r="AC109" s="79"/>
      <c r="AD109" s="79"/>
      <c r="AE109" s="79"/>
      <c r="AF109" s="79"/>
      <c r="AG109" s="79"/>
      <c r="AH109" s="79"/>
    </row>
    <row r="110" spans="1:34" x14ac:dyDescent="0.3">
      <c r="A110" s="78"/>
      <c r="B110" s="78"/>
      <c r="C110" s="78"/>
      <c r="D110" s="78"/>
      <c r="E110" s="78"/>
      <c r="F110" s="78"/>
      <c r="G110" s="78"/>
      <c r="H110" s="78"/>
      <c r="I110" s="78"/>
      <c r="J110" s="78"/>
      <c r="K110" s="78"/>
      <c r="L110" s="78"/>
      <c r="M110" s="78"/>
      <c r="N110" s="78"/>
      <c r="O110" s="78"/>
      <c r="P110" s="78"/>
      <c r="Q110" s="78"/>
      <c r="R110" s="79"/>
      <c r="S110" s="79"/>
      <c r="T110" s="79"/>
      <c r="U110" s="79"/>
      <c r="V110" s="79"/>
      <c r="W110" s="79"/>
      <c r="X110" s="79"/>
      <c r="Y110" s="79"/>
      <c r="Z110" s="79"/>
      <c r="AA110" s="79"/>
      <c r="AB110" s="79"/>
      <c r="AC110" s="79"/>
      <c r="AD110" s="79"/>
      <c r="AE110" s="79"/>
      <c r="AF110" s="79"/>
      <c r="AG110" s="79"/>
      <c r="AH110" s="79"/>
    </row>
    <row r="111" spans="1:34" x14ac:dyDescent="0.3">
      <c r="A111" s="78"/>
      <c r="B111" s="78"/>
      <c r="C111" s="78"/>
      <c r="D111" s="78"/>
      <c r="E111" s="78"/>
      <c r="F111" s="78"/>
      <c r="G111" s="78"/>
      <c r="H111" s="78"/>
      <c r="I111" s="78"/>
      <c r="J111" s="78"/>
      <c r="K111" s="78"/>
      <c r="L111" s="78"/>
      <c r="M111" s="78"/>
      <c r="N111" s="78"/>
      <c r="O111" s="78"/>
      <c r="P111" s="78"/>
      <c r="Q111" s="78"/>
      <c r="R111" s="79"/>
      <c r="S111" s="79"/>
      <c r="T111" s="79"/>
      <c r="U111" s="79"/>
      <c r="V111" s="79"/>
      <c r="W111" s="79"/>
      <c r="X111" s="79"/>
      <c r="Y111" s="79"/>
      <c r="Z111" s="79"/>
      <c r="AA111" s="79"/>
      <c r="AB111" s="79"/>
      <c r="AC111" s="79"/>
      <c r="AD111" s="79"/>
      <c r="AE111" s="79"/>
      <c r="AF111" s="79"/>
      <c r="AG111" s="79"/>
      <c r="AH111" s="79"/>
    </row>
    <row r="112" spans="1:34" x14ac:dyDescent="0.3">
      <c r="A112" s="78"/>
      <c r="B112" s="78"/>
      <c r="C112" s="78"/>
      <c r="D112" s="78"/>
      <c r="E112" s="78"/>
      <c r="F112" s="78"/>
      <c r="G112" s="78"/>
      <c r="H112" s="78"/>
      <c r="I112" s="78"/>
      <c r="J112" s="78"/>
      <c r="K112" s="78"/>
      <c r="L112" s="78"/>
      <c r="M112" s="78"/>
      <c r="N112" s="78"/>
      <c r="O112" s="78"/>
      <c r="P112" s="78"/>
      <c r="Q112" s="78"/>
      <c r="R112" s="79"/>
      <c r="S112" s="79"/>
      <c r="T112" s="79"/>
      <c r="U112" s="79"/>
      <c r="V112" s="79"/>
      <c r="W112" s="79"/>
      <c r="X112" s="79"/>
      <c r="Y112" s="79"/>
      <c r="Z112" s="79"/>
      <c r="AA112" s="79"/>
      <c r="AB112" s="79"/>
      <c r="AC112" s="79"/>
      <c r="AD112" s="79"/>
      <c r="AE112" s="79"/>
      <c r="AF112" s="79"/>
      <c r="AG112" s="79"/>
      <c r="AH112" s="79"/>
    </row>
    <row r="113" spans="1:34" x14ac:dyDescent="0.3">
      <c r="A113" s="78"/>
      <c r="B113" s="78"/>
      <c r="C113" s="78"/>
      <c r="D113" s="78"/>
      <c r="E113" s="78"/>
      <c r="F113" s="78"/>
      <c r="G113" s="78"/>
      <c r="H113" s="78"/>
      <c r="I113" s="78"/>
      <c r="J113" s="78"/>
      <c r="K113" s="78"/>
      <c r="L113" s="78"/>
      <c r="M113" s="78"/>
      <c r="N113" s="78"/>
      <c r="O113" s="78"/>
      <c r="P113" s="78"/>
      <c r="Q113" s="78"/>
      <c r="R113" s="79"/>
      <c r="S113" s="79"/>
      <c r="T113" s="79"/>
      <c r="U113" s="79"/>
      <c r="V113" s="79"/>
      <c r="W113" s="79"/>
      <c r="X113" s="79"/>
      <c r="Y113" s="79"/>
      <c r="Z113" s="79"/>
      <c r="AA113" s="79"/>
      <c r="AB113" s="79"/>
      <c r="AC113" s="79"/>
      <c r="AD113" s="79"/>
      <c r="AE113" s="79"/>
      <c r="AF113" s="79"/>
      <c r="AG113" s="79"/>
      <c r="AH113" s="79"/>
    </row>
    <row r="114" spans="1:34" x14ac:dyDescent="0.3">
      <c r="A114" s="78"/>
      <c r="B114" s="78"/>
      <c r="C114" s="78"/>
      <c r="D114" s="78"/>
      <c r="E114" s="78"/>
      <c r="F114" s="78"/>
      <c r="G114" s="78"/>
      <c r="H114" s="78"/>
      <c r="I114" s="78"/>
      <c r="J114" s="78"/>
      <c r="K114" s="78"/>
      <c r="L114" s="78"/>
      <c r="M114" s="78"/>
      <c r="N114" s="78"/>
      <c r="O114" s="78"/>
      <c r="P114" s="78"/>
      <c r="Q114" s="78"/>
      <c r="R114" s="79"/>
      <c r="S114" s="79"/>
      <c r="T114" s="79"/>
      <c r="U114" s="79"/>
      <c r="V114" s="79"/>
      <c r="W114" s="79"/>
      <c r="X114" s="79"/>
      <c r="Y114" s="79"/>
      <c r="Z114" s="79"/>
      <c r="AA114" s="79"/>
      <c r="AB114" s="79"/>
      <c r="AC114" s="79"/>
      <c r="AD114" s="79"/>
      <c r="AE114" s="79"/>
      <c r="AF114" s="79"/>
      <c r="AG114" s="79"/>
      <c r="AH114" s="79"/>
    </row>
    <row r="115" spans="1:34" x14ac:dyDescent="0.3">
      <c r="A115" s="78"/>
      <c r="B115" s="78"/>
      <c r="C115" s="78"/>
      <c r="D115" s="78"/>
      <c r="E115" s="78"/>
      <c r="F115" s="78"/>
      <c r="G115" s="78"/>
      <c r="H115" s="78"/>
      <c r="I115" s="78"/>
      <c r="J115" s="78"/>
      <c r="K115" s="78"/>
      <c r="L115" s="78"/>
      <c r="M115" s="78"/>
      <c r="N115" s="78"/>
      <c r="O115" s="78"/>
      <c r="P115" s="78"/>
      <c r="Q115" s="78"/>
      <c r="R115" s="79"/>
      <c r="S115" s="79"/>
      <c r="T115" s="79"/>
      <c r="U115" s="79"/>
      <c r="V115" s="79"/>
      <c r="W115" s="79"/>
      <c r="X115" s="79"/>
      <c r="Y115" s="79"/>
      <c r="Z115" s="79"/>
      <c r="AA115" s="79"/>
      <c r="AB115" s="79"/>
      <c r="AC115" s="79"/>
      <c r="AD115" s="79"/>
      <c r="AE115" s="79"/>
      <c r="AF115" s="79"/>
      <c r="AG115" s="79"/>
      <c r="AH115" s="79"/>
    </row>
    <row r="116" spans="1:34" x14ac:dyDescent="0.3">
      <c r="A116" s="78"/>
      <c r="B116" s="78"/>
      <c r="C116" s="78"/>
      <c r="D116" s="78"/>
      <c r="E116" s="78"/>
      <c r="F116" s="78"/>
      <c r="G116" s="78"/>
      <c r="H116" s="78"/>
      <c r="I116" s="78"/>
      <c r="J116" s="78"/>
      <c r="K116" s="78"/>
      <c r="L116" s="78"/>
      <c r="M116" s="78"/>
      <c r="N116" s="78"/>
      <c r="O116" s="78"/>
      <c r="P116" s="78"/>
      <c r="Q116" s="78"/>
      <c r="R116" s="79"/>
      <c r="S116" s="79"/>
      <c r="T116" s="79"/>
      <c r="U116" s="79"/>
      <c r="V116" s="79"/>
      <c r="W116" s="79"/>
      <c r="X116" s="79"/>
      <c r="Y116" s="79"/>
      <c r="Z116" s="79"/>
      <c r="AA116" s="79"/>
      <c r="AB116" s="79"/>
      <c r="AC116" s="79"/>
      <c r="AD116" s="79"/>
      <c r="AE116" s="79"/>
      <c r="AF116" s="79"/>
      <c r="AG116" s="79"/>
      <c r="AH116" s="79"/>
    </row>
    <row r="117" spans="1:34" x14ac:dyDescent="0.3">
      <c r="A117" s="78"/>
      <c r="B117" s="78"/>
      <c r="C117" s="78"/>
      <c r="D117" s="78"/>
      <c r="E117" s="78"/>
      <c r="F117" s="78"/>
      <c r="G117" s="78"/>
      <c r="H117" s="78"/>
      <c r="I117" s="78"/>
      <c r="J117" s="78"/>
      <c r="K117" s="78"/>
      <c r="L117" s="78"/>
      <c r="M117" s="78"/>
      <c r="N117" s="78"/>
      <c r="O117" s="78"/>
      <c r="P117" s="78"/>
      <c r="Q117" s="78"/>
      <c r="R117" s="79"/>
      <c r="S117" s="79"/>
      <c r="T117" s="79"/>
      <c r="U117" s="79"/>
      <c r="V117" s="79"/>
      <c r="W117" s="79"/>
      <c r="X117" s="79"/>
      <c r="Y117" s="79"/>
      <c r="Z117" s="79"/>
      <c r="AA117" s="79"/>
      <c r="AB117" s="79"/>
      <c r="AC117" s="79"/>
      <c r="AD117" s="79"/>
      <c r="AE117" s="79"/>
      <c r="AF117" s="79"/>
      <c r="AG117" s="79"/>
      <c r="AH117" s="79"/>
    </row>
    <row r="118" spans="1:34" x14ac:dyDescent="0.3">
      <c r="A118" s="78"/>
      <c r="B118" s="78"/>
      <c r="C118" s="78"/>
      <c r="D118" s="78"/>
      <c r="E118" s="78"/>
      <c r="F118" s="78"/>
      <c r="G118" s="78"/>
      <c r="H118" s="78"/>
      <c r="I118" s="78"/>
      <c r="J118" s="78"/>
      <c r="K118" s="78"/>
      <c r="L118" s="78"/>
      <c r="M118" s="78"/>
      <c r="N118" s="78"/>
      <c r="O118" s="78"/>
      <c r="P118" s="78"/>
      <c r="Q118" s="78"/>
      <c r="R118" s="79"/>
      <c r="S118" s="79"/>
      <c r="T118" s="79"/>
      <c r="U118" s="79"/>
      <c r="V118" s="79"/>
      <c r="W118" s="79"/>
      <c r="X118" s="79"/>
      <c r="Y118" s="79"/>
      <c r="Z118" s="79"/>
      <c r="AA118" s="79"/>
      <c r="AB118" s="79"/>
      <c r="AC118" s="79"/>
      <c r="AD118" s="79"/>
      <c r="AE118" s="79"/>
      <c r="AF118" s="79"/>
      <c r="AG118" s="79"/>
      <c r="AH118" s="79"/>
    </row>
    <row r="119" spans="1:34" x14ac:dyDescent="0.3">
      <c r="A119" s="78"/>
      <c r="B119" s="78"/>
      <c r="C119" s="78"/>
      <c r="D119" s="78"/>
      <c r="E119" s="78"/>
      <c r="F119" s="78"/>
      <c r="G119" s="78"/>
      <c r="H119" s="78"/>
      <c r="I119" s="78"/>
      <c r="J119" s="78"/>
      <c r="K119" s="78"/>
      <c r="L119" s="78"/>
      <c r="M119" s="78"/>
      <c r="N119" s="78"/>
      <c r="O119" s="78"/>
      <c r="P119" s="78"/>
      <c r="Q119" s="78"/>
      <c r="R119" s="79"/>
      <c r="S119" s="79"/>
      <c r="T119" s="79"/>
      <c r="U119" s="79"/>
      <c r="V119" s="79"/>
      <c r="W119" s="79"/>
      <c r="X119" s="79"/>
      <c r="Y119" s="79"/>
      <c r="Z119" s="79"/>
      <c r="AA119" s="79"/>
      <c r="AB119" s="79"/>
      <c r="AC119" s="79"/>
      <c r="AD119" s="79"/>
      <c r="AE119" s="79"/>
      <c r="AF119" s="79"/>
      <c r="AG119" s="79"/>
      <c r="AH119" s="79"/>
    </row>
    <row r="120" spans="1:34" x14ac:dyDescent="0.3">
      <c r="A120" s="78"/>
      <c r="B120" s="78"/>
      <c r="C120" s="78"/>
      <c r="D120" s="78"/>
      <c r="E120" s="78"/>
      <c r="F120" s="78"/>
      <c r="G120" s="78"/>
      <c r="H120" s="78"/>
      <c r="I120" s="78"/>
      <c r="J120" s="78"/>
      <c r="K120" s="78"/>
      <c r="L120" s="78"/>
      <c r="M120" s="78"/>
      <c r="N120" s="78"/>
      <c r="O120" s="78"/>
      <c r="P120" s="78"/>
      <c r="Q120" s="78"/>
      <c r="R120" s="79"/>
      <c r="S120" s="79"/>
      <c r="T120" s="79"/>
      <c r="U120" s="79"/>
      <c r="V120" s="79"/>
      <c r="W120" s="79"/>
      <c r="X120" s="79"/>
      <c r="Y120" s="79"/>
      <c r="Z120" s="79"/>
      <c r="AA120" s="79"/>
      <c r="AB120" s="79"/>
      <c r="AC120" s="79"/>
      <c r="AD120" s="79"/>
      <c r="AE120" s="79"/>
      <c r="AF120" s="79"/>
      <c r="AG120" s="79"/>
      <c r="AH120" s="79"/>
    </row>
    <row r="121" spans="1:34" x14ac:dyDescent="0.3">
      <c r="A121" s="78"/>
      <c r="B121" s="78"/>
      <c r="C121" s="78"/>
      <c r="D121" s="78"/>
      <c r="E121" s="78"/>
      <c r="F121" s="78"/>
      <c r="G121" s="78"/>
      <c r="H121" s="78"/>
      <c r="I121" s="78"/>
      <c r="J121" s="78"/>
      <c r="K121" s="78"/>
      <c r="L121" s="78"/>
      <c r="M121" s="78"/>
      <c r="N121" s="78"/>
      <c r="O121" s="78"/>
      <c r="P121" s="78"/>
      <c r="Q121" s="78"/>
      <c r="R121" s="79"/>
      <c r="S121" s="79"/>
      <c r="T121" s="79"/>
      <c r="U121" s="79"/>
      <c r="V121" s="79"/>
      <c r="W121" s="79"/>
      <c r="X121" s="79"/>
      <c r="Y121" s="79"/>
      <c r="Z121" s="79"/>
      <c r="AA121" s="79"/>
      <c r="AB121" s="79"/>
      <c r="AC121" s="79"/>
      <c r="AD121" s="79"/>
      <c r="AE121" s="79"/>
      <c r="AF121" s="79"/>
      <c r="AG121" s="79"/>
      <c r="AH121" s="79"/>
    </row>
    <row r="122" spans="1:34" x14ac:dyDescent="0.3">
      <c r="A122" s="78"/>
      <c r="B122" s="78"/>
      <c r="C122" s="78"/>
      <c r="D122" s="78"/>
      <c r="E122" s="78"/>
      <c r="F122" s="78"/>
      <c r="G122" s="78"/>
      <c r="H122" s="78"/>
      <c r="I122" s="78"/>
      <c r="J122" s="78"/>
      <c r="K122" s="78"/>
      <c r="L122" s="78"/>
      <c r="M122" s="78"/>
      <c r="N122" s="78"/>
      <c r="O122" s="78"/>
      <c r="P122" s="78"/>
      <c r="Q122" s="78"/>
      <c r="R122" s="79"/>
      <c r="S122" s="79"/>
      <c r="T122" s="79"/>
      <c r="U122" s="79"/>
      <c r="V122" s="79"/>
      <c r="W122" s="79"/>
      <c r="X122" s="79"/>
      <c r="Y122" s="79"/>
      <c r="Z122" s="79"/>
      <c r="AA122" s="79"/>
      <c r="AB122" s="79"/>
      <c r="AC122" s="79"/>
      <c r="AD122" s="79"/>
      <c r="AE122" s="79"/>
      <c r="AF122" s="79"/>
      <c r="AG122" s="79"/>
      <c r="AH122" s="79"/>
    </row>
    <row r="123" spans="1:34" x14ac:dyDescent="0.3">
      <c r="A123" s="78"/>
      <c r="B123" s="78"/>
      <c r="C123" s="78"/>
      <c r="D123" s="78"/>
      <c r="E123" s="78"/>
      <c r="F123" s="78"/>
      <c r="G123" s="78"/>
      <c r="H123" s="78"/>
      <c r="I123" s="78"/>
      <c r="J123" s="78"/>
      <c r="K123" s="78"/>
      <c r="L123" s="78"/>
      <c r="M123" s="78"/>
      <c r="N123" s="78"/>
      <c r="O123" s="78"/>
      <c r="P123" s="78"/>
      <c r="Q123" s="78"/>
      <c r="R123" s="79"/>
      <c r="S123" s="79"/>
      <c r="T123" s="79"/>
      <c r="U123" s="79"/>
      <c r="V123" s="79"/>
      <c r="W123" s="79"/>
      <c r="X123" s="79"/>
      <c r="Y123" s="79"/>
      <c r="Z123" s="79"/>
      <c r="AA123" s="79"/>
      <c r="AB123" s="79"/>
      <c r="AC123" s="79"/>
      <c r="AD123" s="79"/>
      <c r="AE123" s="79"/>
      <c r="AF123" s="79"/>
      <c r="AG123" s="79"/>
      <c r="AH123" s="79"/>
    </row>
    <row r="124" spans="1:34" x14ac:dyDescent="0.3">
      <c r="A124" s="78"/>
      <c r="B124" s="78"/>
      <c r="C124" s="78"/>
      <c r="D124" s="78"/>
      <c r="E124" s="78"/>
      <c r="F124" s="78"/>
      <c r="G124" s="78"/>
      <c r="H124" s="78"/>
      <c r="I124" s="78"/>
      <c r="J124" s="78"/>
      <c r="K124" s="78"/>
      <c r="L124" s="78"/>
      <c r="M124" s="78"/>
      <c r="N124" s="78"/>
      <c r="O124" s="78"/>
      <c r="P124" s="78"/>
      <c r="Q124" s="78"/>
      <c r="R124" s="79"/>
      <c r="S124" s="79"/>
      <c r="T124" s="79"/>
      <c r="U124" s="79"/>
      <c r="V124" s="79"/>
      <c r="W124" s="79"/>
      <c r="X124" s="79"/>
      <c r="Y124" s="79"/>
      <c r="Z124" s="79"/>
      <c r="AA124" s="79"/>
      <c r="AB124" s="79"/>
      <c r="AC124" s="79"/>
      <c r="AD124" s="79"/>
      <c r="AE124" s="79"/>
      <c r="AF124" s="79"/>
      <c r="AG124" s="79"/>
      <c r="AH124" s="79"/>
    </row>
    <row r="125" spans="1:34" x14ac:dyDescent="0.3">
      <c r="A125" s="78"/>
      <c r="B125" s="78"/>
      <c r="C125" s="78"/>
      <c r="D125" s="78"/>
      <c r="E125" s="78"/>
      <c r="F125" s="78"/>
      <c r="G125" s="78"/>
      <c r="H125" s="78"/>
      <c r="I125" s="78"/>
      <c r="J125" s="78"/>
      <c r="K125" s="78"/>
      <c r="L125" s="78"/>
      <c r="M125" s="78"/>
      <c r="N125" s="78"/>
      <c r="O125" s="78"/>
      <c r="P125" s="78"/>
      <c r="Q125" s="78"/>
      <c r="R125" s="79"/>
      <c r="S125" s="79"/>
      <c r="T125" s="79"/>
      <c r="U125" s="79"/>
      <c r="V125" s="79"/>
      <c r="W125" s="79"/>
      <c r="X125" s="79"/>
      <c r="Y125" s="79"/>
      <c r="Z125" s="79"/>
      <c r="AA125" s="79"/>
      <c r="AB125" s="79"/>
      <c r="AC125" s="79"/>
      <c r="AD125" s="79"/>
      <c r="AE125" s="79"/>
      <c r="AF125" s="79"/>
      <c r="AG125" s="79"/>
      <c r="AH125" s="79"/>
    </row>
    <row r="126" spans="1:34" x14ac:dyDescent="0.3">
      <c r="A126" s="78"/>
      <c r="B126" s="78"/>
      <c r="C126" s="78"/>
      <c r="D126" s="78"/>
      <c r="E126" s="78"/>
      <c r="F126" s="78"/>
      <c r="G126" s="78"/>
      <c r="H126" s="78"/>
      <c r="I126" s="78"/>
      <c r="J126" s="78"/>
      <c r="K126" s="78"/>
      <c r="L126" s="78"/>
      <c r="M126" s="78"/>
      <c r="N126" s="78"/>
      <c r="O126" s="78"/>
      <c r="P126" s="78"/>
      <c r="Q126" s="78"/>
      <c r="R126" s="79"/>
      <c r="S126" s="79"/>
      <c r="T126" s="79"/>
      <c r="U126" s="79"/>
      <c r="V126" s="79"/>
      <c r="W126" s="79"/>
      <c r="X126" s="79"/>
      <c r="Y126" s="79"/>
      <c r="Z126" s="79"/>
      <c r="AA126" s="79"/>
      <c r="AB126" s="79"/>
      <c r="AC126" s="79"/>
      <c r="AD126" s="79"/>
      <c r="AE126" s="79"/>
      <c r="AF126" s="79"/>
      <c r="AG126" s="79"/>
      <c r="AH126" s="79"/>
    </row>
    <row r="127" spans="1:34" x14ac:dyDescent="0.3">
      <c r="A127" s="78"/>
      <c r="B127" s="78"/>
      <c r="C127" s="78"/>
      <c r="D127" s="78"/>
      <c r="E127" s="78"/>
      <c r="F127" s="78"/>
      <c r="G127" s="78"/>
      <c r="H127" s="78"/>
      <c r="I127" s="78"/>
      <c r="J127" s="78"/>
      <c r="K127" s="78"/>
      <c r="L127" s="78"/>
      <c r="M127" s="78"/>
      <c r="N127" s="78"/>
      <c r="O127" s="78"/>
      <c r="P127" s="78"/>
      <c r="Q127" s="78"/>
      <c r="R127" s="79"/>
      <c r="S127" s="79"/>
      <c r="T127" s="79"/>
      <c r="U127" s="79"/>
      <c r="V127" s="79"/>
      <c r="W127" s="79"/>
      <c r="X127" s="79"/>
      <c r="Y127" s="79"/>
      <c r="Z127" s="79"/>
      <c r="AA127" s="79"/>
      <c r="AB127" s="79"/>
      <c r="AC127" s="79"/>
      <c r="AD127" s="79"/>
      <c r="AE127" s="79"/>
      <c r="AF127" s="79"/>
      <c r="AG127" s="79"/>
      <c r="AH127" s="79"/>
    </row>
    <row r="128" spans="1:34" x14ac:dyDescent="0.3">
      <c r="A128" s="78"/>
      <c r="B128" s="78"/>
      <c r="C128" s="78"/>
      <c r="D128" s="78"/>
      <c r="E128" s="78"/>
      <c r="F128" s="78"/>
      <c r="G128" s="78"/>
      <c r="H128" s="78"/>
      <c r="I128" s="78"/>
      <c r="J128" s="78"/>
      <c r="K128" s="78"/>
      <c r="L128" s="78"/>
      <c r="M128" s="78"/>
      <c r="N128" s="78"/>
      <c r="O128" s="78"/>
      <c r="P128" s="78"/>
      <c r="Q128" s="78"/>
      <c r="R128" s="79"/>
      <c r="S128" s="79"/>
      <c r="T128" s="79"/>
      <c r="U128" s="79"/>
      <c r="V128" s="79"/>
      <c r="W128" s="79"/>
      <c r="X128" s="79"/>
      <c r="Y128" s="79"/>
      <c r="Z128" s="79"/>
      <c r="AA128" s="79"/>
      <c r="AB128" s="79"/>
      <c r="AC128" s="79"/>
      <c r="AD128" s="79"/>
      <c r="AE128" s="79"/>
      <c r="AF128" s="79"/>
      <c r="AG128" s="79"/>
      <c r="AH128" s="79"/>
    </row>
    <row r="129" spans="1:34" x14ac:dyDescent="0.3">
      <c r="A129" s="78"/>
      <c r="B129" s="78"/>
      <c r="C129" s="78"/>
      <c r="D129" s="78"/>
      <c r="E129" s="78"/>
      <c r="F129" s="78"/>
      <c r="G129" s="78"/>
      <c r="H129" s="78"/>
      <c r="I129" s="78"/>
      <c r="J129" s="78"/>
      <c r="K129" s="78"/>
      <c r="L129" s="78"/>
      <c r="M129" s="78"/>
      <c r="N129" s="78"/>
      <c r="O129" s="78"/>
      <c r="P129" s="78"/>
      <c r="Q129" s="78"/>
      <c r="R129" s="79"/>
      <c r="S129" s="79"/>
      <c r="T129" s="79"/>
      <c r="U129" s="79"/>
      <c r="V129" s="79"/>
      <c r="W129" s="79"/>
      <c r="X129" s="79"/>
      <c r="Y129" s="79"/>
      <c r="Z129" s="79"/>
      <c r="AA129" s="79"/>
      <c r="AB129" s="79"/>
      <c r="AC129" s="79"/>
      <c r="AD129" s="79"/>
      <c r="AE129" s="79"/>
      <c r="AF129" s="79"/>
      <c r="AG129" s="79"/>
      <c r="AH129" s="79"/>
    </row>
    <row r="130" spans="1:34" x14ac:dyDescent="0.3">
      <c r="A130" s="78"/>
      <c r="B130" s="78"/>
      <c r="C130" s="78"/>
      <c r="D130" s="78"/>
      <c r="E130" s="78"/>
      <c r="F130" s="78"/>
      <c r="G130" s="78"/>
      <c r="H130" s="78"/>
      <c r="I130" s="78"/>
      <c r="J130" s="78"/>
      <c r="K130" s="78"/>
      <c r="L130" s="78"/>
      <c r="M130" s="78"/>
      <c r="N130" s="78"/>
      <c r="O130" s="78"/>
      <c r="P130" s="78"/>
      <c r="Q130" s="78"/>
      <c r="R130" s="79"/>
      <c r="S130" s="79"/>
      <c r="T130" s="79"/>
      <c r="U130" s="79"/>
      <c r="V130" s="79"/>
      <c r="W130" s="79"/>
      <c r="X130" s="79"/>
      <c r="Y130" s="79"/>
      <c r="Z130" s="79"/>
      <c r="AA130" s="79"/>
      <c r="AB130" s="79"/>
      <c r="AC130" s="79"/>
      <c r="AD130" s="79"/>
      <c r="AE130" s="79"/>
      <c r="AF130" s="79"/>
      <c r="AG130" s="79"/>
      <c r="AH130" s="79"/>
    </row>
    <row r="131" spans="1:34" x14ac:dyDescent="0.3">
      <c r="A131" s="78"/>
      <c r="B131" s="78"/>
      <c r="C131" s="78"/>
      <c r="D131" s="78"/>
      <c r="E131" s="78"/>
      <c r="F131" s="78"/>
      <c r="G131" s="78"/>
      <c r="H131" s="78"/>
      <c r="I131" s="78"/>
      <c r="J131" s="78"/>
      <c r="K131" s="78"/>
      <c r="L131" s="78"/>
      <c r="M131" s="78"/>
      <c r="N131" s="78"/>
      <c r="O131" s="78"/>
      <c r="P131" s="78"/>
      <c r="Q131" s="78"/>
      <c r="R131" s="79"/>
      <c r="S131" s="79"/>
      <c r="T131" s="79"/>
      <c r="U131" s="79"/>
      <c r="V131" s="79"/>
      <c r="W131" s="79"/>
      <c r="X131" s="79"/>
      <c r="Y131" s="79"/>
      <c r="Z131" s="79"/>
      <c r="AA131" s="79"/>
      <c r="AB131" s="79"/>
      <c r="AC131" s="79"/>
      <c r="AD131" s="79"/>
      <c r="AE131" s="79"/>
      <c r="AF131" s="79"/>
      <c r="AG131" s="79"/>
      <c r="AH131" s="79"/>
    </row>
    <row r="132" spans="1:34" x14ac:dyDescent="0.3">
      <c r="A132" s="78"/>
      <c r="B132" s="78"/>
      <c r="C132" s="78"/>
      <c r="D132" s="78"/>
      <c r="E132" s="78"/>
      <c r="F132" s="78"/>
      <c r="G132" s="78"/>
      <c r="H132" s="78"/>
      <c r="I132" s="78"/>
      <c r="J132" s="78"/>
      <c r="K132" s="78"/>
      <c r="L132" s="78"/>
      <c r="M132" s="78"/>
      <c r="N132" s="78"/>
      <c r="O132" s="78"/>
      <c r="P132" s="78"/>
      <c r="Q132" s="78"/>
      <c r="R132" s="79"/>
      <c r="S132" s="79"/>
      <c r="T132" s="79"/>
      <c r="U132" s="79"/>
      <c r="V132" s="79"/>
      <c r="W132" s="79"/>
      <c r="X132" s="79"/>
      <c r="Y132" s="79"/>
      <c r="Z132" s="79"/>
      <c r="AA132" s="79"/>
      <c r="AB132" s="79"/>
      <c r="AC132" s="79"/>
      <c r="AD132" s="79"/>
      <c r="AE132" s="79"/>
      <c r="AF132" s="79"/>
      <c r="AG132" s="79"/>
      <c r="AH132" s="79"/>
    </row>
    <row r="133" spans="1:34" x14ac:dyDescent="0.3">
      <c r="A133" s="78"/>
      <c r="B133" s="78"/>
      <c r="C133" s="78"/>
      <c r="D133" s="78"/>
      <c r="E133" s="78"/>
      <c r="F133" s="78"/>
      <c r="G133" s="78"/>
      <c r="H133" s="78"/>
      <c r="I133" s="78"/>
      <c r="J133" s="78"/>
      <c r="K133" s="78"/>
      <c r="L133" s="78"/>
      <c r="M133" s="78"/>
      <c r="N133" s="78"/>
      <c r="O133" s="78"/>
      <c r="P133" s="78"/>
      <c r="Q133" s="78"/>
      <c r="R133" s="79"/>
      <c r="S133" s="79"/>
      <c r="T133" s="79"/>
      <c r="U133" s="79"/>
      <c r="V133" s="79"/>
      <c r="W133" s="79"/>
      <c r="X133" s="79"/>
      <c r="Y133" s="79"/>
      <c r="Z133" s="79"/>
      <c r="AA133" s="79"/>
      <c r="AB133" s="79"/>
      <c r="AC133" s="79"/>
      <c r="AD133" s="79"/>
      <c r="AE133" s="79"/>
      <c r="AF133" s="79"/>
      <c r="AG133" s="79"/>
      <c r="AH133" s="79"/>
    </row>
    <row r="134" spans="1:34" x14ac:dyDescent="0.3">
      <c r="A134" s="78"/>
      <c r="B134" s="78"/>
      <c r="C134" s="78"/>
      <c r="D134" s="78"/>
      <c r="E134" s="78"/>
      <c r="F134" s="78"/>
      <c r="G134" s="78"/>
      <c r="H134" s="78"/>
      <c r="I134" s="78"/>
      <c r="J134" s="78"/>
      <c r="K134" s="78"/>
      <c r="L134" s="78"/>
      <c r="M134" s="78"/>
      <c r="N134" s="78"/>
      <c r="O134" s="78"/>
      <c r="P134" s="78"/>
      <c r="Q134" s="78"/>
      <c r="R134" s="79"/>
      <c r="S134" s="79"/>
      <c r="T134" s="79"/>
      <c r="U134" s="79"/>
      <c r="V134" s="79"/>
      <c r="W134" s="79"/>
      <c r="X134" s="79"/>
      <c r="Y134" s="79"/>
      <c r="Z134" s="79"/>
      <c r="AA134" s="79"/>
      <c r="AB134" s="79"/>
      <c r="AC134" s="79"/>
      <c r="AD134" s="79"/>
      <c r="AE134" s="79"/>
      <c r="AF134" s="79"/>
      <c r="AG134" s="79"/>
      <c r="AH134" s="79"/>
    </row>
    <row r="135" spans="1:34" x14ac:dyDescent="0.3">
      <c r="A135" s="78"/>
      <c r="B135" s="78"/>
      <c r="C135" s="78"/>
      <c r="D135" s="78"/>
      <c r="E135" s="78"/>
      <c r="F135" s="78"/>
      <c r="G135" s="78"/>
      <c r="H135" s="78"/>
      <c r="I135" s="78"/>
      <c r="J135" s="78"/>
      <c r="K135" s="78"/>
      <c r="L135" s="78"/>
      <c r="M135" s="78"/>
      <c r="N135" s="78"/>
      <c r="O135" s="78"/>
      <c r="P135" s="78"/>
      <c r="Q135" s="78"/>
      <c r="R135" s="79"/>
      <c r="S135" s="79"/>
      <c r="T135" s="79"/>
      <c r="U135" s="79"/>
      <c r="V135" s="79"/>
      <c r="W135" s="79"/>
      <c r="X135" s="79"/>
      <c r="Y135" s="79"/>
      <c r="Z135" s="79"/>
      <c r="AA135" s="79"/>
      <c r="AB135" s="79"/>
      <c r="AC135" s="79"/>
      <c r="AD135" s="79"/>
      <c r="AE135" s="79"/>
      <c r="AF135" s="79"/>
      <c r="AG135" s="79"/>
      <c r="AH135" s="79"/>
    </row>
    <row r="136" spans="1:34" x14ac:dyDescent="0.3">
      <c r="A136" s="78"/>
      <c r="B136" s="78"/>
      <c r="C136" s="78"/>
      <c r="D136" s="78"/>
      <c r="E136" s="78"/>
      <c r="F136" s="78"/>
      <c r="G136" s="78"/>
      <c r="H136" s="78"/>
      <c r="I136" s="78"/>
      <c r="J136" s="78"/>
      <c r="K136" s="78"/>
      <c r="L136" s="78"/>
      <c r="M136" s="78"/>
      <c r="N136" s="78"/>
      <c r="O136" s="78"/>
      <c r="P136" s="78"/>
      <c r="Q136" s="78"/>
      <c r="R136" s="79"/>
      <c r="S136" s="79"/>
      <c r="T136" s="79"/>
      <c r="U136" s="79"/>
      <c r="V136" s="79"/>
      <c r="W136" s="79"/>
      <c r="X136" s="79"/>
      <c r="Y136" s="79"/>
      <c r="Z136" s="79"/>
      <c r="AA136" s="79"/>
      <c r="AB136" s="79"/>
      <c r="AC136" s="79"/>
      <c r="AD136" s="79"/>
      <c r="AE136" s="79"/>
      <c r="AF136" s="79"/>
      <c r="AG136" s="79"/>
      <c r="AH136" s="79"/>
    </row>
    <row r="137" spans="1:34" x14ac:dyDescent="0.3">
      <c r="A137" s="78"/>
      <c r="B137" s="78"/>
      <c r="C137" s="78"/>
      <c r="D137" s="78"/>
      <c r="E137" s="78"/>
      <c r="F137" s="78"/>
      <c r="G137" s="78"/>
      <c r="H137" s="78"/>
      <c r="I137" s="78"/>
      <c r="J137" s="78"/>
      <c r="K137" s="78"/>
      <c r="L137" s="78"/>
      <c r="M137" s="78"/>
      <c r="N137" s="78"/>
      <c r="O137" s="78"/>
      <c r="P137" s="78"/>
      <c r="Q137" s="78"/>
      <c r="R137" s="79"/>
      <c r="S137" s="79"/>
      <c r="T137" s="79"/>
      <c r="U137" s="79"/>
      <c r="V137" s="79"/>
      <c r="W137" s="79"/>
      <c r="X137" s="79"/>
      <c r="Y137" s="79"/>
      <c r="Z137" s="79"/>
      <c r="AA137" s="79"/>
      <c r="AB137" s="79"/>
      <c r="AC137" s="79"/>
      <c r="AD137" s="79"/>
      <c r="AE137" s="79"/>
      <c r="AF137" s="79"/>
      <c r="AG137" s="79"/>
      <c r="AH137" s="79"/>
    </row>
    <row r="138" spans="1:34" x14ac:dyDescent="0.3">
      <c r="A138" s="78"/>
      <c r="B138" s="78"/>
      <c r="C138" s="78"/>
      <c r="D138" s="78"/>
      <c r="E138" s="78"/>
      <c r="F138" s="78"/>
      <c r="G138" s="78"/>
      <c r="H138" s="78"/>
      <c r="I138" s="78"/>
      <c r="J138" s="78"/>
      <c r="K138" s="78"/>
      <c r="L138" s="78"/>
      <c r="M138" s="78"/>
      <c r="N138" s="78"/>
      <c r="O138" s="78"/>
      <c r="P138" s="78"/>
      <c r="Q138" s="78"/>
      <c r="R138" s="79"/>
      <c r="S138" s="79"/>
      <c r="T138" s="79"/>
      <c r="U138" s="79"/>
      <c r="V138" s="79"/>
      <c r="W138" s="79"/>
      <c r="X138" s="79"/>
      <c r="Y138" s="79"/>
      <c r="Z138" s="79"/>
      <c r="AA138" s="79"/>
      <c r="AB138" s="79"/>
      <c r="AC138" s="79"/>
      <c r="AD138" s="79"/>
      <c r="AE138" s="79"/>
      <c r="AF138" s="79"/>
      <c r="AG138" s="79"/>
      <c r="AH138" s="79"/>
    </row>
    <row r="139" spans="1:34" x14ac:dyDescent="0.3">
      <c r="A139" s="78"/>
      <c r="B139" s="78"/>
      <c r="C139" s="78"/>
      <c r="D139" s="78"/>
      <c r="E139" s="78"/>
      <c r="F139" s="78"/>
      <c r="G139" s="78"/>
      <c r="H139" s="78"/>
      <c r="I139" s="78"/>
      <c r="J139" s="78"/>
      <c r="K139" s="78"/>
      <c r="L139" s="78"/>
      <c r="M139" s="78"/>
      <c r="N139" s="78"/>
      <c r="O139" s="78"/>
      <c r="P139" s="78"/>
      <c r="Q139" s="78"/>
      <c r="R139" s="79"/>
      <c r="S139" s="79"/>
      <c r="T139" s="79"/>
      <c r="U139" s="79"/>
      <c r="V139" s="79"/>
      <c r="W139" s="79"/>
      <c r="X139" s="79"/>
      <c r="Y139" s="79"/>
      <c r="Z139" s="79"/>
      <c r="AA139" s="79"/>
      <c r="AB139" s="79"/>
      <c r="AC139" s="79"/>
      <c r="AD139" s="79"/>
      <c r="AE139" s="79"/>
      <c r="AF139" s="79"/>
      <c r="AG139" s="79"/>
      <c r="AH139" s="79"/>
    </row>
    <row r="140" spans="1:34" x14ac:dyDescent="0.3">
      <c r="A140" s="78"/>
      <c r="B140" s="78"/>
      <c r="C140" s="78"/>
      <c r="D140" s="78"/>
      <c r="E140" s="78"/>
      <c r="F140" s="78"/>
      <c r="G140" s="78"/>
      <c r="H140" s="78"/>
      <c r="I140" s="78"/>
      <c r="J140" s="78"/>
      <c r="K140" s="78"/>
      <c r="L140" s="78"/>
      <c r="M140" s="78"/>
      <c r="N140" s="78"/>
      <c r="O140" s="78"/>
      <c r="P140" s="78"/>
      <c r="Q140" s="78"/>
      <c r="R140" s="79"/>
      <c r="S140" s="79"/>
      <c r="T140" s="79"/>
      <c r="U140" s="79"/>
      <c r="V140" s="79"/>
      <c r="W140" s="79"/>
      <c r="X140" s="79"/>
      <c r="Y140" s="79"/>
      <c r="Z140" s="79"/>
      <c r="AA140" s="79"/>
      <c r="AB140" s="79"/>
      <c r="AC140" s="79"/>
      <c r="AD140" s="79"/>
      <c r="AE140" s="79"/>
      <c r="AF140" s="79"/>
      <c r="AG140" s="79"/>
      <c r="AH140" s="79"/>
    </row>
    <row r="141" spans="1:34" x14ac:dyDescent="0.3">
      <c r="A141" s="78"/>
      <c r="B141" s="78"/>
      <c r="C141" s="78"/>
      <c r="D141" s="78"/>
      <c r="E141" s="78"/>
      <c r="F141" s="78"/>
      <c r="G141" s="78"/>
      <c r="H141" s="78"/>
      <c r="I141" s="78"/>
      <c r="J141" s="78"/>
      <c r="K141" s="78"/>
      <c r="L141" s="78"/>
      <c r="M141" s="78"/>
      <c r="N141" s="78"/>
      <c r="O141" s="78"/>
      <c r="P141" s="78"/>
      <c r="Q141" s="78"/>
      <c r="R141" s="79"/>
      <c r="S141" s="79"/>
      <c r="T141" s="79"/>
      <c r="U141" s="79"/>
      <c r="V141" s="79"/>
      <c r="W141" s="79"/>
      <c r="X141" s="79"/>
      <c r="Y141" s="79"/>
      <c r="Z141" s="79"/>
      <c r="AA141" s="79"/>
      <c r="AB141" s="79"/>
      <c r="AC141" s="79"/>
      <c r="AD141" s="79"/>
      <c r="AE141" s="79"/>
      <c r="AF141" s="79"/>
      <c r="AG141" s="79"/>
      <c r="AH141" s="79"/>
    </row>
    <row r="142" spans="1:34" x14ac:dyDescent="0.3">
      <c r="A142" s="78"/>
      <c r="B142" s="78"/>
      <c r="C142" s="78"/>
      <c r="D142" s="78"/>
      <c r="E142" s="78"/>
      <c r="F142" s="78"/>
      <c r="G142" s="78"/>
      <c r="H142" s="78"/>
      <c r="I142" s="78"/>
      <c r="J142" s="78"/>
      <c r="K142" s="78"/>
      <c r="L142" s="78"/>
      <c r="M142" s="78"/>
      <c r="N142" s="78"/>
      <c r="O142" s="78"/>
      <c r="P142" s="78"/>
      <c r="Q142" s="78"/>
      <c r="R142" s="79"/>
      <c r="S142" s="79"/>
      <c r="T142" s="79"/>
      <c r="U142" s="79"/>
      <c r="V142" s="79"/>
      <c r="W142" s="79"/>
      <c r="X142" s="79"/>
      <c r="Y142" s="79"/>
      <c r="Z142" s="79"/>
      <c r="AA142" s="79"/>
      <c r="AB142" s="79"/>
      <c r="AC142" s="79"/>
      <c r="AD142" s="79"/>
      <c r="AE142" s="79"/>
      <c r="AF142" s="79"/>
      <c r="AG142" s="79"/>
      <c r="AH142" s="79"/>
    </row>
    <row r="143" spans="1:34" x14ac:dyDescent="0.3">
      <c r="A143" s="78"/>
      <c r="B143" s="78"/>
      <c r="C143" s="78"/>
      <c r="D143" s="78"/>
      <c r="E143" s="78"/>
      <c r="F143" s="78"/>
      <c r="G143" s="78"/>
      <c r="H143" s="78"/>
      <c r="I143" s="78"/>
      <c r="J143" s="78"/>
      <c r="K143" s="78"/>
      <c r="L143" s="78"/>
      <c r="M143" s="78"/>
      <c r="N143" s="78"/>
      <c r="O143" s="78"/>
      <c r="P143" s="78"/>
      <c r="Q143" s="78"/>
      <c r="R143" s="79"/>
      <c r="S143" s="79"/>
      <c r="T143" s="79"/>
      <c r="U143" s="79"/>
      <c r="V143" s="79"/>
      <c r="W143" s="79"/>
      <c r="X143" s="79"/>
      <c r="Y143" s="79"/>
      <c r="Z143" s="79"/>
      <c r="AA143" s="79"/>
      <c r="AB143" s="79"/>
      <c r="AC143" s="79"/>
      <c r="AD143" s="79"/>
      <c r="AE143" s="79"/>
      <c r="AF143" s="79"/>
      <c r="AG143" s="79"/>
      <c r="AH143" s="79"/>
    </row>
    <row r="144" spans="1:34" x14ac:dyDescent="0.3">
      <c r="A144" s="78"/>
      <c r="B144" s="78"/>
      <c r="C144" s="78"/>
      <c r="D144" s="78"/>
      <c r="E144" s="78"/>
      <c r="F144" s="78"/>
      <c r="G144" s="78"/>
      <c r="H144" s="78"/>
      <c r="I144" s="78"/>
      <c r="J144" s="78"/>
      <c r="K144" s="78"/>
      <c r="L144" s="78"/>
      <c r="M144" s="78"/>
      <c r="N144" s="78"/>
      <c r="O144" s="78"/>
      <c r="P144" s="78"/>
      <c r="Q144" s="78"/>
      <c r="R144" s="79"/>
      <c r="S144" s="79"/>
      <c r="T144" s="79"/>
      <c r="U144" s="79"/>
      <c r="V144" s="79"/>
      <c r="W144" s="79"/>
      <c r="X144" s="79"/>
      <c r="Y144" s="79"/>
      <c r="Z144" s="79"/>
      <c r="AA144" s="79"/>
      <c r="AB144" s="79"/>
      <c r="AC144" s="79"/>
      <c r="AD144" s="79"/>
      <c r="AE144" s="79"/>
      <c r="AF144" s="79"/>
      <c r="AG144" s="79"/>
      <c r="AH144" s="79"/>
    </row>
    <row r="145" spans="1:34" x14ac:dyDescent="0.3">
      <c r="A145" s="78"/>
      <c r="B145" s="78"/>
      <c r="C145" s="78"/>
      <c r="D145" s="78"/>
      <c r="E145" s="78"/>
      <c r="F145" s="78"/>
      <c r="G145" s="78"/>
      <c r="H145" s="78"/>
      <c r="I145" s="78"/>
      <c r="J145" s="78"/>
      <c r="K145" s="78"/>
      <c r="L145" s="78"/>
      <c r="M145" s="78"/>
      <c r="N145" s="78"/>
      <c r="O145" s="78"/>
      <c r="P145" s="78"/>
      <c r="Q145" s="78"/>
      <c r="R145" s="79"/>
      <c r="S145" s="79"/>
      <c r="T145" s="79"/>
      <c r="U145" s="79"/>
      <c r="V145" s="79"/>
      <c r="W145" s="79"/>
      <c r="X145" s="79"/>
      <c r="Y145" s="79"/>
      <c r="Z145" s="79"/>
      <c r="AA145" s="79"/>
      <c r="AB145" s="79"/>
      <c r="AC145" s="79"/>
      <c r="AD145" s="79"/>
      <c r="AE145" s="79"/>
      <c r="AF145" s="79"/>
      <c r="AG145" s="79"/>
      <c r="AH145" s="79"/>
    </row>
    <row r="146" spans="1:34" x14ac:dyDescent="0.3">
      <c r="A146" s="78"/>
      <c r="B146" s="78"/>
      <c r="C146" s="78"/>
      <c r="D146" s="78"/>
      <c r="E146" s="78"/>
      <c r="F146" s="78"/>
      <c r="G146" s="78"/>
      <c r="H146" s="78"/>
      <c r="I146" s="78"/>
      <c r="J146" s="78"/>
      <c r="K146" s="78"/>
      <c r="L146" s="78"/>
      <c r="M146" s="78"/>
      <c r="N146" s="78"/>
      <c r="O146" s="78"/>
      <c r="P146" s="78"/>
      <c r="Q146" s="78"/>
      <c r="R146" s="79"/>
      <c r="S146" s="79"/>
      <c r="T146" s="79"/>
      <c r="U146" s="79"/>
      <c r="V146" s="79"/>
      <c r="W146" s="79"/>
      <c r="X146" s="79"/>
      <c r="Y146" s="79"/>
      <c r="Z146" s="79"/>
      <c r="AA146" s="79"/>
      <c r="AB146" s="79"/>
      <c r="AC146" s="79"/>
      <c r="AD146" s="79"/>
      <c r="AE146" s="79"/>
      <c r="AF146" s="79"/>
      <c r="AG146" s="79"/>
      <c r="AH146" s="79"/>
    </row>
    <row r="147" spans="1:34" x14ac:dyDescent="0.3">
      <c r="A147" s="78"/>
      <c r="B147" s="78"/>
      <c r="C147" s="78"/>
      <c r="D147" s="78"/>
      <c r="E147" s="78"/>
      <c r="F147" s="78"/>
      <c r="G147" s="78"/>
      <c r="H147" s="78"/>
      <c r="I147" s="78"/>
      <c r="J147" s="78"/>
      <c r="K147" s="78"/>
      <c r="L147" s="78"/>
      <c r="M147" s="78"/>
      <c r="N147" s="78"/>
      <c r="O147" s="78"/>
      <c r="P147" s="78"/>
      <c r="Q147" s="78"/>
      <c r="R147" s="79"/>
      <c r="S147" s="79"/>
      <c r="T147" s="79"/>
      <c r="U147" s="79"/>
      <c r="V147" s="79"/>
      <c r="W147" s="79"/>
      <c r="X147" s="79"/>
      <c r="Y147" s="79"/>
      <c r="Z147" s="79"/>
      <c r="AA147" s="79"/>
      <c r="AB147" s="79"/>
      <c r="AC147" s="79"/>
      <c r="AD147" s="79"/>
      <c r="AE147" s="79"/>
      <c r="AF147" s="79"/>
      <c r="AG147" s="79"/>
      <c r="AH147" s="79"/>
    </row>
    <row r="148" spans="1:34" x14ac:dyDescent="0.3">
      <c r="A148" s="78"/>
      <c r="B148" s="78"/>
      <c r="C148" s="78"/>
      <c r="D148" s="78"/>
      <c r="E148" s="78"/>
      <c r="F148" s="78"/>
      <c r="G148" s="78"/>
      <c r="H148" s="78"/>
      <c r="I148" s="78"/>
      <c r="J148" s="78"/>
      <c r="K148" s="78"/>
      <c r="L148" s="78"/>
      <c r="M148" s="78"/>
      <c r="N148" s="78"/>
      <c r="O148" s="78"/>
      <c r="P148" s="78"/>
      <c r="Q148" s="78"/>
      <c r="R148" s="79"/>
      <c r="S148" s="79"/>
      <c r="T148" s="79"/>
      <c r="U148" s="79"/>
      <c r="V148" s="79"/>
      <c r="W148" s="79"/>
      <c r="X148" s="79"/>
      <c r="Y148" s="79"/>
      <c r="Z148" s="79"/>
      <c r="AA148" s="79"/>
      <c r="AB148" s="79"/>
      <c r="AC148" s="79"/>
      <c r="AD148" s="79"/>
      <c r="AE148" s="79"/>
      <c r="AF148" s="79"/>
      <c r="AG148" s="79"/>
      <c r="AH148" s="79"/>
    </row>
    <row r="149" spans="1:34" x14ac:dyDescent="0.3">
      <c r="A149" s="78"/>
      <c r="B149" s="78"/>
      <c r="C149" s="78"/>
      <c r="D149" s="78"/>
      <c r="E149" s="78"/>
      <c r="F149" s="78"/>
      <c r="G149" s="78"/>
      <c r="H149" s="78"/>
      <c r="I149" s="78"/>
      <c r="J149" s="78"/>
      <c r="K149" s="78"/>
      <c r="L149" s="78"/>
      <c r="M149" s="78"/>
      <c r="N149" s="78"/>
      <c r="O149" s="78"/>
      <c r="P149" s="78"/>
      <c r="Q149" s="78"/>
      <c r="R149" s="79"/>
      <c r="S149" s="79"/>
      <c r="T149" s="79"/>
      <c r="U149" s="79"/>
      <c r="V149" s="79"/>
      <c r="W149" s="79"/>
      <c r="X149" s="79"/>
      <c r="Y149" s="79"/>
      <c r="Z149" s="79"/>
      <c r="AA149" s="79"/>
      <c r="AB149" s="79"/>
      <c r="AC149" s="79"/>
      <c r="AD149" s="79"/>
      <c r="AE149" s="79"/>
      <c r="AF149" s="79"/>
      <c r="AG149" s="79"/>
      <c r="AH149" s="79"/>
    </row>
    <row r="150" spans="1:34" x14ac:dyDescent="0.3">
      <c r="A150" s="78"/>
      <c r="B150" s="78"/>
      <c r="C150" s="78"/>
      <c r="D150" s="78"/>
      <c r="E150" s="78"/>
      <c r="F150" s="78"/>
      <c r="G150" s="78"/>
      <c r="H150" s="78"/>
      <c r="I150" s="78"/>
      <c r="J150" s="78"/>
      <c r="K150" s="78"/>
      <c r="L150" s="78"/>
      <c r="M150" s="78"/>
      <c r="N150" s="78"/>
      <c r="O150" s="78"/>
      <c r="P150" s="78"/>
      <c r="Q150" s="78"/>
      <c r="R150" s="79"/>
      <c r="S150" s="79"/>
      <c r="T150" s="79"/>
      <c r="U150" s="79"/>
      <c r="V150" s="79"/>
      <c r="W150" s="79"/>
      <c r="X150" s="79"/>
      <c r="Y150" s="79"/>
      <c r="Z150" s="79"/>
      <c r="AA150" s="79"/>
      <c r="AB150" s="79"/>
      <c r="AC150" s="79"/>
      <c r="AD150" s="79"/>
      <c r="AE150" s="79"/>
      <c r="AF150" s="79"/>
      <c r="AG150" s="79"/>
      <c r="AH150" s="79"/>
    </row>
    <row r="151" spans="1:34" x14ac:dyDescent="0.3">
      <c r="A151" s="78"/>
      <c r="B151" s="78"/>
      <c r="C151" s="78"/>
      <c r="D151" s="78"/>
      <c r="E151" s="78"/>
      <c r="F151" s="78"/>
      <c r="G151" s="78"/>
      <c r="H151" s="78"/>
      <c r="I151" s="78"/>
      <c r="J151" s="78"/>
      <c r="K151" s="78"/>
      <c r="L151" s="78"/>
      <c r="M151" s="78"/>
      <c r="N151" s="78"/>
      <c r="O151" s="78"/>
      <c r="P151" s="78"/>
      <c r="Q151" s="78"/>
      <c r="R151" s="79"/>
      <c r="S151" s="79"/>
      <c r="T151" s="79"/>
      <c r="U151" s="79"/>
      <c r="V151" s="79"/>
      <c r="W151" s="79"/>
      <c r="X151" s="79"/>
      <c r="Y151" s="79"/>
      <c r="Z151" s="79"/>
      <c r="AA151" s="79"/>
      <c r="AB151" s="79"/>
      <c r="AC151" s="79"/>
      <c r="AD151" s="79"/>
      <c r="AE151" s="79"/>
      <c r="AF151" s="79"/>
      <c r="AG151" s="79"/>
      <c r="AH151" s="79"/>
    </row>
    <row r="152" spans="1:34" x14ac:dyDescent="0.3">
      <c r="A152" s="78"/>
      <c r="B152" s="78"/>
      <c r="C152" s="78"/>
      <c r="D152" s="78"/>
      <c r="E152" s="78"/>
      <c r="F152" s="78"/>
      <c r="G152" s="78"/>
      <c r="H152" s="78"/>
      <c r="I152" s="78"/>
      <c r="J152" s="78"/>
      <c r="K152" s="78"/>
      <c r="L152" s="78"/>
      <c r="M152" s="78"/>
      <c r="N152" s="78"/>
      <c r="O152" s="78"/>
      <c r="P152" s="78"/>
      <c r="Q152" s="78"/>
      <c r="R152" s="79"/>
      <c r="S152" s="79"/>
      <c r="T152" s="79"/>
      <c r="U152" s="79"/>
      <c r="V152" s="79"/>
      <c r="W152" s="79"/>
      <c r="X152" s="79"/>
      <c r="Y152" s="79"/>
      <c r="Z152" s="79"/>
      <c r="AA152" s="79"/>
      <c r="AB152" s="79"/>
      <c r="AC152" s="79"/>
      <c r="AD152" s="79"/>
      <c r="AE152" s="79"/>
      <c r="AF152" s="79"/>
      <c r="AG152" s="79"/>
      <c r="AH152" s="79"/>
    </row>
    <row r="153" spans="1:34" x14ac:dyDescent="0.3">
      <c r="A153" s="78"/>
      <c r="B153" s="78"/>
      <c r="C153" s="78"/>
      <c r="D153" s="78"/>
      <c r="E153" s="78"/>
      <c r="F153" s="78"/>
      <c r="G153" s="78"/>
      <c r="H153" s="78"/>
      <c r="I153" s="78"/>
      <c r="J153" s="78"/>
      <c r="K153" s="78"/>
      <c r="L153" s="78"/>
      <c r="M153" s="78"/>
      <c r="N153" s="78"/>
      <c r="O153" s="78"/>
      <c r="P153" s="78"/>
      <c r="Q153" s="78"/>
      <c r="R153" s="79"/>
      <c r="S153" s="79"/>
      <c r="T153" s="79"/>
      <c r="U153" s="79"/>
      <c r="V153" s="79"/>
      <c r="W153" s="79"/>
      <c r="X153" s="79"/>
      <c r="Y153" s="79"/>
      <c r="Z153" s="79"/>
      <c r="AA153" s="79"/>
      <c r="AB153" s="79"/>
      <c r="AC153" s="79"/>
      <c r="AD153" s="79"/>
      <c r="AE153" s="79"/>
      <c r="AF153" s="79"/>
      <c r="AG153" s="79"/>
      <c r="AH153" s="79"/>
    </row>
    <row r="154" spans="1:34" x14ac:dyDescent="0.3">
      <c r="A154" s="78"/>
      <c r="B154" s="78"/>
      <c r="C154" s="78"/>
      <c r="D154" s="78"/>
      <c r="E154" s="78"/>
      <c r="F154" s="78"/>
      <c r="G154" s="78"/>
      <c r="H154" s="78"/>
      <c r="I154" s="78"/>
      <c r="J154" s="78"/>
      <c r="K154" s="78"/>
      <c r="L154" s="78"/>
      <c r="M154" s="78"/>
      <c r="N154" s="78"/>
      <c r="O154" s="78"/>
      <c r="P154" s="78"/>
      <c r="Q154" s="78"/>
      <c r="R154" s="79"/>
      <c r="S154" s="79"/>
      <c r="T154" s="79"/>
      <c r="U154" s="79"/>
      <c r="V154" s="79"/>
      <c r="W154" s="79"/>
      <c r="X154" s="79"/>
      <c r="Y154" s="79"/>
      <c r="Z154" s="79"/>
      <c r="AA154" s="79"/>
      <c r="AB154" s="79"/>
      <c r="AC154" s="79"/>
      <c r="AD154" s="79"/>
      <c r="AE154" s="79"/>
      <c r="AF154" s="79"/>
      <c r="AG154" s="79"/>
      <c r="AH154" s="79"/>
    </row>
    <row r="155" spans="1:34" x14ac:dyDescent="0.3">
      <c r="A155" s="78"/>
      <c r="B155" s="78"/>
      <c r="C155" s="78"/>
      <c r="D155" s="78"/>
      <c r="E155" s="78"/>
      <c r="F155" s="78"/>
      <c r="G155" s="78"/>
      <c r="H155" s="78"/>
      <c r="I155" s="78"/>
      <c r="J155" s="78"/>
      <c r="K155" s="78"/>
      <c r="L155" s="78"/>
      <c r="M155" s="78"/>
      <c r="N155" s="78"/>
      <c r="O155" s="78"/>
      <c r="P155" s="78"/>
      <c r="Q155" s="78"/>
      <c r="R155" s="79"/>
      <c r="S155" s="79"/>
      <c r="T155" s="79"/>
      <c r="U155" s="79"/>
      <c r="V155" s="79"/>
      <c r="W155" s="79"/>
      <c r="X155" s="79"/>
      <c r="Y155" s="79"/>
      <c r="Z155" s="79"/>
      <c r="AA155" s="79"/>
      <c r="AB155" s="79"/>
      <c r="AC155" s="79"/>
      <c r="AD155" s="79"/>
      <c r="AE155" s="79"/>
      <c r="AF155" s="79"/>
      <c r="AG155" s="79"/>
      <c r="AH155" s="79"/>
    </row>
    <row r="156" spans="1:34" x14ac:dyDescent="0.3">
      <c r="A156" s="78"/>
      <c r="B156" s="78"/>
      <c r="C156" s="78"/>
      <c r="D156" s="78"/>
      <c r="E156" s="78"/>
      <c r="F156" s="78"/>
      <c r="G156" s="78"/>
      <c r="H156" s="78"/>
      <c r="I156" s="78"/>
      <c r="J156" s="78"/>
      <c r="K156" s="78"/>
      <c r="L156" s="78"/>
      <c r="M156" s="78"/>
      <c r="N156" s="78"/>
      <c r="O156" s="78"/>
      <c r="P156" s="78"/>
      <c r="Q156" s="78"/>
      <c r="R156" s="79"/>
      <c r="S156" s="79"/>
      <c r="T156" s="79"/>
      <c r="U156" s="79"/>
      <c r="V156" s="79"/>
      <c r="W156" s="79"/>
      <c r="X156" s="79"/>
      <c r="Y156" s="79"/>
      <c r="Z156" s="79"/>
      <c r="AA156" s="79"/>
      <c r="AB156" s="79"/>
      <c r="AC156" s="79"/>
      <c r="AD156" s="79"/>
      <c r="AE156" s="79"/>
      <c r="AF156" s="79"/>
      <c r="AG156" s="79"/>
      <c r="AH156" s="79"/>
    </row>
    <row r="157" spans="1:34" x14ac:dyDescent="0.3">
      <c r="A157" s="78"/>
      <c r="B157" s="78"/>
      <c r="C157" s="78"/>
      <c r="D157" s="78"/>
      <c r="E157" s="78"/>
      <c r="F157" s="78"/>
      <c r="G157" s="78"/>
      <c r="H157" s="78"/>
      <c r="I157" s="78"/>
      <c r="J157" s="78"/>
      <c r="K157" s="78"/>
      <c r="L157" s="78"/>
      <c r="M157" s="78"/>
      <c r="N157" s="78"/>
      <c r="O157" s="78"/>
      <c r="P157" s="78"/>
      <c r="Q157" s="78"/>
      <c r="R157" s="79"/>
      <c r="S157" s="79"/>
      <c r="T157" s="79"/>
      <c r="U157" s="79"/>
      <c r="V157" s="79"/>
      <c r="W157" s="79"/>
      <c r="X157" s="79"/>
      <c r="Y157" s="79"/>
      <c r="Z157" s="79"/>
      <c r="AA157" s="79"/>
      <c r="AB157" s="79"/>
      <c r="AC157" s="79"/>
      <c r="AD157" s="79"/>
      <c r="AE157" s="79"/>
      <c r="AF157" s="79"/>
      <c r="AG157" s="79"/>
      <c r="AH157" s="79"/>
    </row>
    <row r="158" spans="1:34" x14ac:dyDescent="0.3">
      <c r="A158" s="78"/>
      <c r="B158" s="78"/>
      <c r="C158" s="78"/>
      <c r="D158" s="78"/>
      <c r="E158" s="78"/>
      <c r="F158" s="78"/>
      <c r="G158" s="78"/>
      <c r="H158" s="78"/>
      <c r="I158" s="78"/>
      <c r="J158" s="78"/>
      <c r="K158" s="78"/>
      <c r="L158" s="78"/>
      <c r="M158" s="78"/>
      <c r="N158" s="78"/>
      <c r="O158" s="78"/>
      <c r="P158" s="78"/>
      <c r="Q158" s="78"/>
      <c r="R158" s="79"/>
      <c r="S158" s="79"/>
      <c r="T158" s="79"/>
      <c r="U158" s="79"/>
      <c r="V158" s="79"/>
      <c r="W158" s="79"/>
      <c r="X158" s="79"/>
      <c r="Y158" s="79"/>
      <c r="Z158" s="79"/>
      <c r="AA158" s="79"/>
      <c r="AB158" s="79"/>
      <c r="AC158" s="79"/>
      <c r="AD158" s="79"/>
      <c r="AE158" s="79"/>
      <c r="AF158" s="79"/>
      <c r="AG158" s="79"/>
      <c r="AH158" s="79"/>
    </row>
    <row r="159" spans="1:34" x14ac:dyDescent="0.3">
      <c r="A159" s="78"/>
      <c r="B159" s="78"/>
      <c r="C159" s="78"/>
      <c r="D159" s="78"/>
      <c r="E159" s="78"/>
      <c r="F159" s="78"/>
      <c r="G159" s="78"/>
      <c r="H159" s="78"/>
      <c r="I159" s="78"/>
      <c r="J159" s="78"/>
      <c r="K159" s="78"/>
      <c r="L159" s="78"/>
      <c r="M159" s="78"/>
      <c r="N159" s="78"/>
      <c r="O159" s="78"/>
      <c r="P159" s="78"/>
      <c r="Q159" s="78"/>
      <c r="R159" s="79"/>
      <c r="S159" s="79"/>
      <c r="T159" s="79"/>
      <c r="U159" s="79"/>
      <c r="V159" s="79"/>
      <c r="W159" s="79"/>
      <c r="X159" s="79"/>
      <c r="Y159" s="79"/>
      <c r="Z159" s="79"/>
      <c r="AA159" s="79"/>
      <c r="AB159" s="79"/>
      <c r="AC159" s="79"/>
      <c r="AD159" s="79"/>
      <c r="AE159" s="79"/>
      <c r="AF159" s="79"/>
      <c r="AG159" s="79"/>
      <c r="AH159" s="79"/>
    </row>
    <row r="160" spans="1:34" x14ac:dyDescent="0.3">
      <c r="A160" s="78"/>
      <c r="B160" s="78"/>
      <c r="C160" s="78"/>
      <c r="D160" s="78"/>
      <c r="E160" s="78"/>
      <c r="F160" s="78"/>
      <c r="G160" s="78"/>
      <c r="H160" s="78"/>
      <c r="I160" s="78"/>
      <c r="J160" s="78"/>
      <c r="K160" s="78"/>
      <c r="L160" s="78"/>
      <c r="M160" s="78"/>
      <c r="N160" s="78"/>
      <c r="O160" s="78"/>
      <c r="P160" s="78"/>
      <c r="Q160" s="78"/>
      <c r="R160" s="79"/>
      <c r="S160" s="79"/>
      <c r="T160" s="79"/>
      <c r="U160" s="79"/>
      <c r="V160" s="79"/>
      <c r="W160" s="79"/>
      <c r="X160" s="79"/>
      <c r="Y160" s="79"/>
      <c r="Z160" s="79"/>
      <c r="AA160" s="79"/>
      <c r="AB160" s="79"/>
      <c r="AC160" s="79"/>
      <c r="AD160" s="79"/>
      <c r="AE160" s="79"/>
      <c r="AF160" s="79"/>
      <c r="AG160" s="79"/>
      <c r="AH160" s="79"/>
    </row>
    <row r="161" spans="1:34" x14ac:dyDescent="0.3">
      <c r="A161" s="78"/>
      <c r="B161" s="78"/>
      <c r="C161" s="78"/>
      <c r="D161" s="78"/>
      <c r="E161" s="78"/>
      <c r="F161" s="78"/>
      <c r="G161" s="78"/>
      <c r="H161" s="78"/>
      <c r="I161" s="78"/>
      <c r="J161" s="78"/>
      <c r="K161" s="78"/>
      <c r="L161" s="78"/>
      <c r="M161" s="78"/>
      <c r="N161" s="78"/>
      <c r="O161" s="78"/>
      <c r="P161" s="78"/>
      <c r="Q161" s="78"/>
      <c r="R161" s="79"/>
      <c r="S161" s="79"/>
      <c r="T161" s="79"/>
      <c r="U161" s="79"/>
      <c r="V161" s="79"/>
      <c r="W161" s="79"/>
      <c r="X161" s="79"/>
      <c r="Y161" s="79"/>
      <c r="Z161" s="79"/>
      <c r="AA161" s="79"/>
      <c r="AB161" s="79"/>
      <c r="AC161" s="79"/>
      <c r="AD161" s="79"/>
      <c r="AE161" s="79"/>
      <c r="AF161" s="79"/>
      <c r="AG161" s="79"/>
      <c r="AH161" s="79"/>
    </row>
    <row r="162" spans="1:34" x14ac:dyDescent="0.3">
      <c r="A162" s="78"/>
      <c r="B162" s="78"/>
      <c r="C162" s="78"/>
      <c r="D162" s="78"/>
      <c r="E162" s="78"/>
      <c r="F162" s="78"/>
      <c r="G162" s="78"/>
      <c r="H162" s="78"/>
      <c r="I162" s="78"/>
      <c r="J162" s="78"/>
      <c r="K162" s="78"/>
      <c r="L162" s="78"/>
      <c r="M162" s="78"/>
      <c r="N162" s="78"/>
      <c r="O162" s="78"/>
      <c r="P162" s="78"/>
      <c r="Q162" s="78"/>
      <c r="R162" s="79"/>
      <c r="S162" s="79"/>
      <c r="T162" s="79"/>
      <c r="U162" s="79"/>
      <c r="V162" s="79"/>
      <c r="W162" s="79"/>
      <c r="X162" s="79"/>
      <c r="Y162" s="79"/>
      <c r="Z162" s="79"/>
      <c r="AA162" s="79"/>
      <c r="AB162" s="79"/>
      <c r="AC162" s="79"/>
      <c r="AD162" s="79"/>
      <c r="AE162" s="79"/>
      <c r="AF162" s="79"/>
      <c r="AG162" s="79"/>
      <c r="AH162" s="79"/>
    </row>
    <row r="163" spans="1:34" x14ac:dyDescent="0.3">
      <c r="A163" s="78"/>
      <c r="B163" s="78"/>
      <c r="C163" s="78"/>
      <c r="D163" s="78"/>
      <c r="E163" s="78"/>
      <c r="F163" s="78"/>
      <c r="G163" s="78"/>
      <c r="H163" s="78"/>
      <c r="I163" s="78"/>
      <c r="J163" s="78"/>
      <c r="K163" s="78"/>
      <c r="L163" s="78"/>
      <c r="M163" s="78"/>
      <c r="N163" s="78"/>
      <c r="O163" s="78"/>
      <c r="P163" s="78"/>
      <c r="Q163" s="78"/>
      <c r="R163" s="79"/>
      <c r="S163" s="79"/>
      <c r="T163" s="79"/>
      <c r="U163" s="79"/>
      <c r="V163" s="79"/>
      <c r="W163" s="79"/>
      <c r="X163" s="79"/>
      <c r="Y163" s="79"/>
      <c r="Z163" s="79"/>
      <c r="AA163" s="79"/>
      <c r="AB163" s="79"/>
      <c r="AC163" s="79"/>
      <c r="AD163" s="79"/>
      <c r="AE163" s="79"/>
      <c r="AF163" s="79"/>
      <c r="AG163" s="79"/>
      <c r="AH163" s="79"/>
    </row>
    <row r="164" spans="1:34" x14ac:dyDescent="0.3">
      <c r="A164" s="78"/>
      <c r="B164" s="78"/>
      <c r="C164" s="78"/>
      <c r="D164" s="78"/>
      <c r="E164" s="78"/>
      <c r="F164" s="78"/>
      <c r="G164" s="78"/>
      <c r="H164" s="78"/>
      <c r="I164" s="78"/>
      <c r="J164" s="78"/>
      <c r="K164" s="78"/>
      <c r="L164" s="78"/>
      <c r="M164" s="78"/>
      <c r="N164" s="78"/>
      <c r="O164" s="78"/>
      <c r="P164" s="78"/>
      <c r="Q164" s="78"/>
      <c r="R164" s="79"/>
      <c r="S164" s="79"/>
      <c r="T164" s="79"/>
      <c r="U164" s="79"/>
      <c r="V164" s="79"/>
      <c r="W164" s="79"/>
      <c r="X164" s="79"/>
      <c r="Y164" s="79"/>
      <c r="Z164" s="79"/>
      <c r="AA164" s="79"/>
      <c r="AB164" s="79"/>
      <c r="AC164" s="79"/>
      <c r="AD164" s="79"/>
      <c r="AE164" s="79"/>
      <c r="AF164" s="79"/>
      <c r="AG164" s="79"/>
      <c r="AH164" s="79"/>
    </row>
    <row r="165" spans="1:34" x14ac:dyDescent="0.3">
      <c r="A165" s="78"/>
      <c r="B165" s="78"/>
      <c r="C165" s="78"/>
      <c r="D165" s="78"/>
      <c r="E165" s="78"/>
      <c r="F165" s="78"/>
      <c r="G165" s="78"/>
      <c r="H165" s="78"/>
      <c r="I165" s="78"/>
      <c r="J165" s="78"/>
      <c r="K165" s="78"/>
      <c r="L165" s="78"/>
      <c r="M165" s="78"/>
      <c r="N165" s="78"/>
      <c r="O165" s="78"/>
      <c r="P165" s="78"/>
      <c r="Q165" s="78"/>
      <c r="R165" s="79"/>
      <c r="S165" s="79"/>
      <c r="T165" s="79"/>
      <c r="U165" s="79"/>
      <c r="V165" s="79"/>
      <c r="W165" s="79"/>
      <c r="X165" s="79"/>
      <c r="Y165" s="79"/>
      <c r="Z165" s="79"/>
      <c r="AA165" s="79"/>
      <c r="AB165" s="79"/>
      <c r="AC165" s="79"/>
      <c r="AD165" s="79"/>
      <c r="AE165" s="79"/>
      <c r="AF165" s="79"/>
      <c r="AG165" s="79"/>
      <c r="AH165" s="79"/>
    </row>
    <row r="166" spans="1:34" x14ac:dyDescent="0.3">
      <c r="A166" s="78"/>
      <c r="B166" s="78"/>
      <c r="C166" s="78"/>
      <c r="D166" s="78"/>
      <c r="E166" s="78"/>
      <c r="F166" s="78"/>
      <c r="G166" s="78"/>
      <c r="H166" s="78"/>
      <c r="I166" s="78"/>
      <c r="J166" s="78"/>
      <c r="K166" s="78"/>
      <c r="L166" s="78"/>
      <c r="M166" s="78"/>
      <c r="N166" s="78"/>
      <c r="O166" s="78"/>
      <c r="P166" s="78"/>
      <c r="Q166" s="78"/>
      <c r="R166" s="79"/>
      <c r="S166" s="79"/>
      <c r="T166" s="79"/>
      <c r="U166" s="79"/>
      <c r="V166" s="79"/>
      <c r="W166" s="79"/>
      <c r="X166" s="79"/>
      <c r="Y166" s="79"/>
      <c r="Z166" s="79"/>
      <c r="AA166" s="79"/>
      <c r="AB166" s="79"/>
      <c r="AC166" s="79"/>
      <c r="AD166" s="79"/>
      <c r="AE166" s="79"/>
      <c r="AF166" s="79"/>
      <c r="AG166" s="79"/>
      <c r="AH166" s="79"/>
    </row>
    <row r="167" spans="1:34" x14ac:dyDescent="0.3">
      <c r="A167" s="78"/>
      <c r="B167" s="78"/>
      <c r="C167" s="78"/>
      <c r="D167" s="78"/>
      <c r="E167" s="78"/>
      <c r="F167" s="78"/>
      <c r="G167" s="78"/>
      <c r="H167" s="78"/>
      <c r="I167" s="78"/>
      <c r="J167" s="78"/>
      <c r="K167" s="78"/>
      <c r="L167" s="78"/>
      <c r="M167" s="78"/>
      <c r="N167" s="78"/>
      <c r="O167" s="78"/>
      <c r="P167" s="78"/>
      <c r="Q167" s="78"/>
      <c r="R167" s="79"/>
      <c r="S167" s="79"/>
      <c r="T167" s="79"/>
      <c r="U167" s="79"/>
      <c r="V167" s="79"/>
      <c r="W167" s="79"/>
      <c r="X167" s="79"/>
      <c r="Y167" s="79"/>
      <c r="Z167" s="79"/>
      <c r="AA167" s="79"/>
      <c r="AB167" s="79"/>
      <c r="AC167" s="79"/>
      <c r="AD167" s="79"/>
      <c r="AE167" s="79"/>
      <c r="AF167" s="79"/>
      <c r="AG167" s="79"/>
      <c r="AH167" s="79"/>
    </row>
    <row r="168" spans="1:34" x14ac:dyDescent="0.3">
      <c r="A168" s="78"/>
      <c r="B168" s="78"/>
      <c r="C168" s="78"/>
      <c r="D168" s="78"/>
      <c r="E168" s="78"/>
      <c r="F168" s="78"/>
      <c r="G168" s="78"/>
      <c r="H168" s="78"/>
      <c r="I168" s="78"/>
      <c r="J168" s="78"/>
      <c r="K168" s="78"/>
      <c r="L168" s="78"/>
      <c r="M168" s="78"/>
      <c r="N168" s="78"/>
      <c r="O168" s="78"/>
      <c r="P168" s="78"/>
      <c r="Q168" s="78"/>
      <c r="R168" s="79"/>
      <c r="S168" s="79"/>
      <c r="T168" s="79"/>
      <c r="U168" s="79"/>
      <c r="V168" s="79"/>
      <c r="W168" s="79"/>
      <c r="X168" s="79"/>
      <c r="Y168" s="79"/>
      <c r="Z168" s="79"/>
      <c r="AA168" s="79"/>
      <c r="AB168" s="79"/>
      <c r="AC168" s="79"/>
      <c r="AD168" s="79"/>
      <c r="AE168" s="79"/>
      <c r="AF168" s="79"/>
      <c r="AG168" s="79"/>
      <c r="AH168" s="79"/>
    </row>
    <row r="169" spans="1:34" x14ac:dyDescent="0.3">
      <c r="A169" s="78"/>
      <c r="B169" s="78"/>
      <c r="C169" s="78"/>
      <c r="D169" s="78"/>
      <c r="E169" s="78"/>
      <c r="F169" s="78"/>
      <c r="G169" s="78"/>
      <c r="H169" s="78"/>
      <c r="I169" s="78"/>
      <c r="J169" s="78"/>
      <c r="K169" s="78"/>
      <c r="L169" s="78"/>
      <c r="M169" s="78"/>
      <c r="N169" s="78"/>
      <c r="O169" s="78"/>
      <c r="P169" s="78"/>
      <c r="Q169" s="78"/>
      <c r="R169" s="79"/>
      <c r="S169" s="79"/>
      <c r="T169" s="79"/>
      <c r="U169" s="79"/>
      <c r="V169" s="79"/>
      <c r="W169" s="79"/>
      <c r="X169" s="79"/>
      <c r="Y169" s="79"/>
      <c r="Z169" s="79"/>
      <c r="AA169" s="79"/>
      <c r="AB169" s="79"/>
      <c r="AC169" s="79"/>
      <c r="AD169" s="79"/>
      <c r="AE169" s="79"/>
      <c r="AF169" s="79"/>
      <c r="AG169" s="79"/>
      <c r="AH169" s="79"/>
    </row>
    <row r="170" spans="1:34" x14ac:dyDescent="0.3">
      <c r="A170" s="78"/>
      <c r="B170" s="78"/>
      <c r="C170" s="78"/>
      <c r="D170" s="78"/>
      <c r="E170" s="78"/>
      <c r="F170" s="78"/>
      <c r="G170" s="78"/>
      <c r="H170" s="78"/>
      <c r="I170" s="78"/>
      <c r="J170" s="78"/>
      <c r="K170" s="78"/>
      <c r="L170" s="78"/>
      <c r="M170" s="78"/>
      <c r="N170" s="78"/>
      <c r="O170" s="78"/>
      <c r="P170" s="78"/>
      <c r="Q170" s="78"/>
      <c r="R170" s="79"/>
      <c r="S170" s="79"/>
      <c r="T170" s="79"/>
      <c r="U170" s="79"/>
      <c r="V170" s="79"/>
      <c r="W170" s="79"/>
      <c r="X170" s="79"/>
      <c r="Y170" s="79"/>
      <c r="Z170" s="79"/>
      <c r="AA170" s="79"/>
      <c r="AB170" s="79"/>
      <c r="AC170" s="79"/>
      <c r="AD170" s="79"/>
      <c r="AE170" s="79"/>
      <c r="AF170" s="79"/>
      <c r="AG170" s="79"/>
      <c r="AH170" s="79"/>
    </row>
    <row r="171" spans="1:34" x14ac:dyDescent="0.3">
      <c r="A171" s="78"/>
      <c r="B171" s="78"/>
      <c r="C171" s="78"/>
      <c r="D171" s="78"/>
      <c r="E171" s="78"/>
      <c r="F171" s="78"/>
      <c r="G171" s="78"/>
      <c r="H171" s="78"/>
      <c r="I171" s="78"/>
      <c r="J171" s="78"/>
      <c r="K171" s="78"/>
      <c r="L171" s="78"/>
      <c r="M171" s="78"/>
      <c r="N171" s="78"/>
      <c r="O171" s="78"/>
      <c r="P171" s="78"/>
      <c r="Q171" s="78"/>
      <c r="R171" s="79"/>
      <c r="S171" s="79"/>
      <c r="T171" s="79"/>
      <c r="U171" s="79"/>
      <c r="V171" s="79"/>
      <c r="W171" s="79"/>
      <c r="X171" s="79"/>
      <c r="Y171" s="79"/>
      <c r="Z171" s="79"/>
      <c r="AA171" s="79"/>
      <c r="AB171" s="79"/>
      <c r="AC171" s="79"/>
      <c r="AD171" s="79"/>
      <c r="AE171" s="79"/>
      <c r="AF171" s="79"/>
      <c r="AG171" s="79"/>
      <c r="AH171" s="79"/>
    </row>
    <row r="172" spans="1:34" x14ac:dyDescent="0.3">
      <c r="A172" s="78"/>
      <c r="B172" s="78"/>
      <c r="C172" s="78"/>
      <c r="D172" s="78"/>
      <c r="E172" s="78"/>
      <c r="F172" s="78"/>
      <c r="G172" s="78"/>
      <c r="H172" s="78"/>
      <c r="I172" s="78"/>
      <c r="J172" s="78"/>
      <c r="K172" s="78"/>
      <c r="L172" s="78"/>
      <c r="M172" s="78"/>
      <c r="N172" s="78"/>
      <c r="O172" s="78"/>
      <c r="P172" s="78"/>
      <c r="Q172" s="78"/>
      <c r="R172" s="79"/>
      <c r="S172" s="79"/>
      <c r="T172" s="79"/>
      <c r="U172" s="79"/>
      <c r="V172" s="79"/>
      <c r="W172" s="79"/>
      <c r="X172" s="79"/>
      <c r="Y172" s="79"/>
      <c r="Z172" s="79"/>
      <c r="AA172" s="79"/>
      <c r="AB172" s="79"/>
      <c r="AC172" s="79"/>
      <c r="AD172" s="79"/>
      <c r="AE172" s="79"/>
      <c r="AF172" s="79"/>
      <c r="AG172" s="79"/>
      <c r="AH172" s="79"/>
    </row>
    <row r="173" spans="1:34" x14ac:dyDescent="0.3">
      <c r="A173" s="78"/>
      <c r="B173" s="78"/>
      <c r="C173" s="78"/>
      <c r="D173" s="78"/>
      <c r="E173" s="78"/>
      <c r="F173" s="78"/>
      <c r="G173" s="78"/>
      <c r="H173" s="78"/>
      <c r="I173" s="78"/>
      <c r="J173" s="78"/>
      <c r="K173" s="78"/>
      <c r="L173" s="78"/>
      <c r="M173" s="78"/>
      <c r="N173" s="78"/>
      <c r="O173" s="78"/>
      <c r="P173" s="78"/>
      <c r="Q173" s="78"/>
      <c r="R173" s="79"/>
      <c r="S173" s="79"/>
      <c r="T173" s="79"/>
      <c r="U173" s="79"/>
      <c r="V173" s="79"/>
      <c r="W173" s="79"/>
      <c r="X173" s="79"/>
      <c r="Y173" s="79"/>
      <c r="Z173" s="79"/>
      <c r="AA173" s="79"/>
      <c r="AB173" s="79"/>
      <c r="AC173" s="79"/>
      <c r="AD173" s="79"/>
      <c r="AE173" s="79"/>
      <c r="AF173" s="79"/>
      <c r="AG173" s="79"/>
      <c r="AH173" s="79"/>
    </row>
    <row r="174" spans="1:34" x14ac:dyDescent="0.3">
      <c r="A174" s="78"/>
      <c r="B174" s="78"/>
      <c r="C174" s="78"/>
      <c r="D174" s="78"/>
      <c r="E174" s="78"/>
      <c r="F174" s="78"/>
      <c r="G174" s="78"/>
      <c r="H174" s="78"/>
      <c r="I174" s="78"/>
      <c r="J174" s="78"/>
      <c r="K174" s="78"/>
      <c r="L174" s="78"/>
      <c r="M174" s="78"/>
      <c r="N174" s="78"/>
      <c r="O174" s="78"/>
      <c r="P174" s="78"/>
      <c r="Q174" s="78"/>
      <c r="R174" s="79"/>
      <c r="S174" s="79"/>
      <c r="T174" s="79"/>
      <c r="U174" s="79"/>
      <c r="V174" s="79"/>
      <c r="W174" s="79"/>
      <c r="X174" s="79"/>
      <c r="Y174" s="79"/>
      <c r="Z174" s="79"/>
      <c r="AA174" s="79"/>
      <c r="AB174" s="79"/>
      <c r="AC174" s="79"/>
      <c r="AD174" s="79"/>
      <c r="AE174" s="79"/>
      <c r="AF174" s="79"/>
      <c r="AG174" s="79"/>
      <c r="AH174" s="79"/>
    </row>
    <row r="175" spans="1:34" x14ac:dyDescent="0.3">
      <c r="A175" s="78"/>
      <c r="B175" s="78"/>
      <c r="C175" s="78"/>
      <c r="D175" s="78"/>
      <c r="E175" s="78"/>
      <c r="F175" s="78"/>
      <c r="G175" s="78"/>
      <c r="H175" s="78"/>
      <c r="I175" s="78"/>
      <c r="J175" s="78"/>
      <c r="K175" s="78"/>
      <c r="L175" s="78"/>
      <c r="M175" s="78"/>
      <c r="N175" s="78"/>
      <c r="O175" s="78"/>
      <c r="P175" s="78"/>
      <c r="Q175" s="78"/>
      <c r="R175" s="79"/>
      <c r="S175" s="79"/>
      <c r="T175" s="79"/>
      <c r="U175" s="79"/>
      <c r="V175" s="79"/>
      <c r="W175" s="79"/>
      <c r="X175" s="79"/>
      <c r="Y175" s="79"/>
      <c r="Z175" s="79"/>
      <c r="AA175" s="79"/>
      <c r="AB175" s="79"/>
      <c r="AC175" s="79"/>
      <c r="AD175" s="79"/>
      <c r="AE175" s="79"/>
      <c r="AF175" s="79"/>
      <c r="AG175" s="79"/>
      <c r="AH175" s="79"/>
    </row>
    <row r="176" spans="1:34" x14ac:dyDescent="0.3">
      <c r="A176" s="78"/>
      <c r="B176" s="78"/>
      <c r="C176" s="78"/>
      <c r="D176" s="78"/>
      <c r="E176" s="78"/>
      <c r="F176" s="78"/>
      <c r="G176" s="78"/>
      <c r="H176" s="78"/>
      <c r="I176" s="78"/>
      <c r="J176" s="78"/>
      <c r="K176" s="78"/>
      <c r="L176" s="78"/>
      <c r="M176" s="78"/>
      <c r="N176" s="78"/>
      <c r="O176" s="78"/>
      <c r="P176" s="78"/>
      <c r="Q176" s="78"/>
      <c r="R176" s="79"/>
      <c r="S176" s="79"/>
      <c r="T176" s="79"/>
      <c r="U176" s="79"/>
      <c r="V176" s="79"/>
      <c r="W176" s="79"/>
      <c r="X176" s="79"/>
      <c r="Y176" s="79"/>
      <c r="Z176" s="79"/>
      <c r="AA176" s="79"/>
      <c r="AB176" s="79"/>
      <c r="AC176" s="79"/>
      <c r="AD176" s="79"/>
      <c r="AE176" s="79"/>
      <c r="AF176" s="79"/>
      <c r="AG176" s="79"/>
      <c r="AH176" s="79"/>
    </row>
    <row r="177" spans="1:34" x14ac:dyDescent="0.3">
      <c r="A177" s="78"/>
      <c r="B177" s="78"/>
      <c r="C177" s="78"/>
      <c r="D177" s="78"/>
      <c r="E177" s="78"/>
      <c r="F177" s="78"/>
      <c r="G177" s="78"/>
      <c r="H177" s="78"/>
      <c r="I177" s="78"/>
      <c r="J177" s="78"/>
      <c r="K177" s="78"/>
      <c r="L177" s="78"/>
      <c r="M177" s="78"/>
      <c r="N177" s="78"/>
      <c r="O177" s="78"/>
      <c r="P177" s="78"/>
      <c r="Q177" s="78"/>
      <c r="R177" s="79"/>
      <c r="S177" s="79"/>
      <c r="T177" s="79"/>
      <c r="U177" s="79"/>
      <c r="V177" s="79"/>
      <c r="W177" s="79"/>
      <c r="X177" s="79"/>
      <c r="Y177" s="79"/>
      <c r="Z177" s="79"/>
      <c r="AA177" s="79"/>
      <c r="AB177" s="79"/>
      <c r="AC177" s="79"/>
      <c r="AD177" s="79"/>
      <c r="AE177" s="79"/>
      <c r="AF177" s="79"/>
      <c r="AG177" s="79"/>
      <c r="AH177" s="79"/>
    </row>
    <row r="178" spans="1:34" x14ac:dyDescent="0.3">
      <c r="A178" s="78"/>
      <c r="B178" s="78"/>
      <c r="C178" s="78"/>
      <c r="D178" s="78"/>
      <c r="E178" s="78"/>
      <c r="F178" s="78"/>
      <c r="G178" s="78"/>
      <c r="H178" s="78"/>
      <c r="I178" s="78"/>
      <c r="J178" s="78"/>
      <c r="K178" s="78"/>
      <c r="L178" s="78"/>
      <c r="M178" s="78"/>
      <c r="N178" s="78"/>
      <c r="O178" s="78"/>
      <c r="P178" s="78"/>
      <c r="Q178" s="78"/>
      <c r="R178" s="79"/>
      <c r="S178" s="79"/>
      <c r="T178" s="79"/>
      <c r="U178" s="79"/>
      <c r="V178" s="79"/>
      <c r="W178" s="79"/>
      <c r="X178" s="79"/>
      <c r="Y178" s="79"/>
      <c r="Z178" s="79"/>
      <c r="AA178" s="79"/>
      <c r="AB178" s="79"/>
      <c r="AC178" s="79"/>
      <c r="AD178" s="79"/>
      <c r="AE178" s="79"/>
      <c r="AF178" s="79"/>
      <c r="AG178" s="79"/>
      <c r="AH178" s="79"/>
    </row>
    <row r="179" spans="1:34" x14ac:dyDescent="0.3">
      <c r="A179" s="78"/>
      <c r="B179" s="78"/>
      <c r="C179" s="78"/>
      <c r="D179" s="78"/>
      <c r="E179" s="78"/>
      <c r="F179" s="78"/>
      <c r="G179" s="78"/>
      <c r="H179" s="78"/>
      <c r="I179" s="78"/>
      <c r="J179" s="78"/>
      <c r="K179" s="78"/>
      <c r="L179" s="78"/>
      <c r="M179" s="78"/>
      <c r="N179" s="78"/>
      <c r="O179" s="78"/>
      <c r="P179" s="78"/>
      <c r="Q179" s="78"/>
      <c r="R179" s="79"/>
      <c r="S179" s="79"/>
      <c r="T179" s="79"/>
      <c r="U179" s="79"/>
      <c r="V179" s="79"/>
      <c r="W179" s="79"/>
      <c r="X179" s="79"/>
      <c r="Y179" s="79"/>
      <c r="Z179" s="79"/>
      <c r="AA179" s="79"/>
      <c r="AB179" s="79"/>
      <c r="AC179" s="79"/>
      <c r="AD179" s="79"/>
      <c r="AE179" s="79"/>
      <c r="AF179" s="79"/>
      <c r="AG179" s="79"/>
      <c r="AH179" s="79"/>
    </row>
    <row r="180" spans="1:34" x14ac:dyDescent="0.3">
      <c r="A180" s="78"/>
      <c r="B180" s="78"/>
      <c r="C180" s="78"/>
      <c r="D180" s="78"/>
      <c r="E180" s="78"/>
      <c r="F180" s="78"/>
      <c r="G180" s="78"/>
      <c r="H180" s="78"/>
      <c r="I180" s="78"/>
      <c r="J180" s="78"/>
      <c r="K180" s="78"/>
      <c r="L180" s="78"/>
      <c r="M180" s="78"/>
      <c r="N180" s="78"/>
      <c r="O180" s="78"/>
      <c r="P180" s="78"/>
      <c r="Q180" s="78"/>
      <c r="R180" s="79"/>
      <c r="S180" s="79"/>
      <c r="T180" s="79"/>
      <c r="U180" s="79"/>
      <c r="V180" s="79"/>
      <c r="W180" s="79"/>
      <c r="X180" s="79"/>
      <c r="Y180" s="79"/>
      <c r="Z180" s="79"/>
      <c r="AA180" s="79"/>
      <c r="AB180" s="79"/>
      <c r="AC180" s="79"/>
      <c r="AD180" s="79"/>
      <c r="AE180" s="79"/>
      <c r="AF180" s="79"/>
      <c r="AG180" s="79"/>
      <c r="AH180" s="79"/>
    </row>
    <row r="181" spans="1:34" x14ac:dyDescent="0.3">
      <c r="A181" s="78"/>
      <c r="B181" s="78"/>
      <c r="C181" s="78"/>
      <c r="D181" s="78"/>
      <c r="E181" s="78"/>
      <c r="F181" s="78"/>
      <c r="G181" s="78"/>
      <c r="H181" s="78"/>
      <c r="I181" s="78"/>
      <c r="J181" s="78"/>
      <c r="K181" s="78"/>
      <c r="L181" s="78"/>
      <c r="M181" s="78"/>
      <c r="N181" s="78"/>
      <c r="O181" s="78"/>
      <c r="P181" s="78"/>
      <c r="Q181" s="78"/>
      <c r="R181" s="79"/>
      <c r="S181" s="79"/>
      <c r="T181" s="79"/>
      <c r="U181" s="79"/>
      <c r="V181" s="79"/>
      <c r="W181" s="79"/>
      <c r="X181" s="79"/>
      <c r="Y181" s="79"/>
      <c r="Z181" s="79"/>
      <c r="AA181" s="79"/>
      <c r="AB181" s="79"/>
      <c r="AC181" s="79"/>
      <c r="AD181" s="79"/>
      <c r="AE181" s="79"/>
      <c r="AF181" s="79"/>
      <c r="AG181" s="79"/>
      <c r="AH181" s="79"/>
    </row>
    <row r="182" spans="1:34" x14ac:dyDescent="0.3">
      <c r="A182" s="78"/>
      <c r="B182" s="78"/>
      <c r="C182" s="78"/>
      <c r="D182" s="78"/>
      <c r="E182" s="78"/>
      <c r="F182" s="78"/>
      <c r="G182" s="78"/>
      <c r="H182" s="78"/>
      <c r="I182" s="78"/>
      <c r="J182" s="78"/>
      <c r="K182" s="78"/>
      <c r="L182" s="78"/>
      <c r="M182" s="78"/>
      <c r="N182" s="78"/>
      <c r="O182" s="78"/>
      <c r="P182" s="78"/>
      <c r="Q182" s="78"/>
      <c r="R182" s="79"/>
      <c r="S182" s="79"/>
      <c r="T182" s="79"/>
      <c r="U182" s="79"/>
      <c r="V182" s="79"/>
      <c r="W182" s="79"/>
      <c r="X182" s="79"/>
      <c r="Y182" s="79"/>
      <c r="Z182" s="79"/>
      <c r="AA182" s="79"/>
      <c r="AB182" s="79"/>
      <c r="AC182" s="79"/>
      <c r="AD182" s="79"/>
      <c r="AE182" s="79"/>
      <c r="AF182" s="79"/>
      <c r="AG182" s="79"/>
      <c r="AH182" s="79"/>
    </row>
    <row r="183" spans="1:34" x14ac:dyDescent="0.3">
      <c r="A183" s="78"/>
      <c r="B183" s="78"/>
      <c r="C183" s="78"/>
      <c r="D183" s="78"/>
      <c r="E183" s="78"/>
      <c r="F183" s="78"/>
      <c r="G183" s="78"/>
      <c r="H183" s="78"/>
      <c r="I183" s="78"/>
      <c r="J183" s="78"/>
      <c r="K183" s="78"/>
      <c r="L183" s="78"/>
      <c r="M183" s="78"/>
      <c r="N183" s="78"/>
      <c r="O183" s="78"/>
      <c r="P183" s="78"/>
      <c r="Q183" s="78"/>
      <c r="R183" s="79"/>
      <c r="S183" s="79"/>
      <c r="T183" s="79"/>
      <c r="U183" s="79"/>
      <c r="V183" s="79"/>
      <c r="W183" s="79"/>
      <c r="X183" s="79"/>
      <c r="Y183" s="79"/>
      <c r="Z183" s="79"/>
      <c r="AA183" s="79"/>
      <c r="AB183" s="79"/>
      <c r="AC183" s="79"/>
      <c r="AD183" s="79"/>
      <c r="AE183" s="79"/>
      <c r="AF183" s="79"/>
      <c r="AG183" s="79"/>
      <c r="AH183" s="79"/>
    </row>
    <row r="184" spans="1:34" x14ac:dyDescent="0.3">
      <c r="A184" s="78"/>
      <c r="B184" s="78"/>
      <c r="C184" s="78"/>
      <c r="D184" s="78"/>
      <c r="E184" s="78"/>
      <c r="F184" s="78"/>
      <c r="G184" s="78"/>
      <c r="H184" s="78"/>
      <c r="I184" s="78"/>
      <c r="J184" s="78"/>
      <c r="K184" s="78"/>
      <c r="L184" s="78"/>
      <c r="M184" s="78"/>
      <c r="N184" s="78"/>
      <c r="O184" s="78"/>
      <c r="P184" s="78"/>
      <c r="Q184" s="78"/>
      <c r="R184" s="79"/>
      <c r="S184" s="79"/>
      <c r="T184" s="79"/>
      <c r="U184" s="79"/>
      <c r="V184" s="79"/>
      <c r="W184" s="79"/>
      <c r="X184" s="79"/>
      <c r="Y184" s="79"/>
      <c r="Z184" s="79"/>
      <c r="AA184" s="79"/>
      <c r="AB184" s="79"/>
      <c r="AC184" s="79"/>
      <c r="AD184" s="79"/>
      <c r="AE184" s="79"/>
      <c r="AF184" s="79"/>
      <c r="AG184" s="79"/>
      <c r="AH184" s="79"/>
    </row>
    <row r="185" spans="1:34" x14ac:dyDescent="0.3">
      <c r="A185" s="78"/>
      <c r="B185" s="78"/>
      <c r="C185" s="78"/>
      <c r="D185" s="78"/>
      <c r="E185" s="78"/>
      <c r="F185" s="78"/>
      <c r="G185" s="78"/>
      <c r="H185" s="78"/>
      <c r="I185" s="78"/>
      <c r="J185" s="78"/>
      <c r="K185" s="78"/>
      <c r="L185" s="78"/>
      <c r="M185" s="78"/>
      <c r="N185" s="78"/>
      <c r="O185" s="78"/>
      <c r="P185" s="78"/>
      <c r="Q185" s="78"/>
      <c r="R185" s="79"/>
      <c r="S185" s="79"/>
      <c r="T185" s="79"/>
      <c r="U185" s="79"/>
      <c r="V185" s="79"/>
      <c r="W185" s="79"/>
      <c r="X185" s="79"/>
      <c r="Y185" s="79"/>
      <c r="Z185" s="79"/>
      <c r="AA185" s="79"/>
      <c r="AB185" s="79"/>
      <c r="AC185" s="79"/>
      <c r="AD185" s="79"/>
      <c r="AE185" s="79"/>
      <c r="AF185" s="79"/>
      <c r="AG185" s="79"/>
      <c r="AH185" s="79"/>
    </row>
    <row r="186" spans="1:34" x14ac:dyDescent="0.3">
      <c r="A186" s="78"/>
      <c r="B186" s="78"/>
      <c r="C186" s="78"/>
      <c r="D186" s="78"/>
      <c r="E186" s="78"/>
      <c r="F186" s="78"/>
      <c r="G186" s="78"/>
      <c r="H186" s="78"/>
      <c r="I186" s="78"/>
      <c r="J186" s="78"/>
      <c r="K186" s="78"/>
      <c r="L186" s="78"/>
      <c r="M186" s="78"/>
      <c r="N186" s="78"/>
      <c r="O186" s="78"/>
      <c r="P186" s="78"/>
      <c r="Q186" s="78"/>
      <c r="R186" s="79"/>
      <c r="S186" s="79"/>
      <c r="T186" s="79"/>
      <c r="U186" s="79"/>
      <c r="V186" s="79"/>
      <c r="W186" s="79"/>
      <c r="X186" s="79"/>
      <c r="Y186" s="79"/>
      <c r="Z186" s="79"/>
      <c r="AA186" s="79"/>
      <c r="AB186" s="79"/>
      <c r="AC186" s="79"/>
      <c r="AD186" s="79"/>
      <c r="AE186" s="79"/>
      <c r="AF186" s="79"/>
      <c r="AG186" s="79"/>
      <c r="AH186" s="79"/>
    </row>
    <row r="187" spans="1:34" x14ac:dyDescent="0.3">
      <c r="A187" s="78"/>
      <c r="B187" s="78"/>
      <c r="C187" s="78"/>
      <c r="D187" s="78"/>
      <c r="E187" s="78"/>
      <c r="F187" s="78"/>
      <c r="G187" s="78"/>
      <c r="H187" s="78"/>
      <c r="I187" s="78"/>
      <c r="J187" s="78"/>
      <c r="K187" s="78"/>
      <c r="L187" s="78"/>
      <c r="M187" s="78"/>
      <c r="N187" s="78"/>
      <c r="O187" s="78"/>
      <c r="P187" s="78"/>
      <c r="Q187" s="78"/>
      <c r="R187" s="79"/>
      <c r="S187" s="79"/>
      <c r="T187" s="79"/>
      <c r="U187" s="79"/>
      <c r="V187" s="79"/>
      <c r="W187" s="79"/>
      <c r="X187" s="79"/>
      <c r="Y187" s="79"/>
      <c r="Z187" s="79"/>
      <c r="AA187" s="79"/>
      <c r="AB187" s="79"/>
      <c r="AC187" s="79"/>
      <c r="AD187" s="79"/>
      <c r="AE187" s="79"/>
      <c r="AF187" s="79"/>
      <c r="AG187" s="79"/>
      <c r="AH187" s="79"/>
    </row>
    <row r="188" spans="1:34" x14ac:dyDescent="0.3">
      <c r="A188" s="78"/>
      <c r="B188" s="78"/>
      <c r="C188" s="78"/>
      <c r="D188" s="78"/>
      <c r="E188" s="78"/>
      <c r="F188" s="78"/>
      <c r="G188" s="78"/>
      <c r="H188" s="78"/>
      <c r="I188" s="78"/>
      <c r="J188" s="78"/>
      <c r="K188" s="78"/>
      <c r="L188" s="78"/>
      <c r="M188" s="78"/>
      <c r="N188" s="78"/>
      <c r="O188" s="78"/>
      <c r="P188" s="78"/>
      <c r="Q188" s="78"/>
      <c r="R188" s="79"/>
      <c r="S188" s="79"/>
      <c r="T188" s="79"/>
      <c r="U188" s="79"/>
      <c r="V188" s="79"/>
      <c r="W188" s="79"/>
      <c r="X188" s="79"/>
      <c r="Y188" s="79"/>
      <c r="Z188" s="79"/>
      <c r="AA188" s="79"/>
      <c r="AB188" s="79"/>
      <c r="AC188" s="79"/>
      <c r="AD188" s="79"/>
      <c r="AE188" s="79"/>
      <c r="AF188" s="79"/>
      <c r="AG188" s="79"/>
      <c r="AH188" s="79"/>
    </row>
    <row r="189" spans="1:34" x14ac:dyDescent="0.3">
      <c r="A189" s="78"/>
      <c r="B189" s="78"/>
      <c r="C189" s="78"/>
      <c r="D189" s="78"/>
      <c r="E189" s="78"/>
      <c r="F189" s="78"/>
      <c r="G189" s="78"/>
      <c r="H189" s="78"/>
      <c r="I189" s="78"/>
      <c r="J189" s="78"/>
      <c r="K189" s="78"/>
      <c r="L189" s="78"/>
      <c r="M189" s="78"/>
      <c r="N189" s="78"/>
      <c r="O189" s="78"/>
      <c r="P189" s="78"/>
      <c r="Q189" s="78"/>
      <c r="R189" s="79"/>
      <c r="S189" s="79"/>
      <c r="T189" s="79"/>
      <c r="U189" s="79"/>
      <c r="V189" s="79"/>
      <c r="W189" s="79"/>
      <c r="X189" s="79"/>
      <c r="Y189" s="79"/>
      <c r="Z189" s="79"/>
      <c r="AA189" s="79"/>
      <c r="AB189" s="79"/>
      <c r="AC189" s="79"/>
      <c r="AD189" s="79"/>
      <c r="AE189" s="79"/>
      <c r="AF189" s="79"/>
      <c r="AG189" s="79"/>
      <c r="AH189" s="79"/>
    </row>
    <row r="190" spans="1:34" x14ac:dyDescent="0.3">
      <c r="A190" s="78"/>
      <c r="B190" s="78"/>
      <c r="C190" s="78"/>
      <c r="D190" s="78"/>
      <c r="E190" s="78"/>
      <c r="F190" s="78"/>
      <c r="G190" s="78"/>
      <c r="H190" s="78"/>
      <c r="I190" s="78"/>
      <c r="J190" s="78"/>
      <c r="K190" s="78"/>
      <c r="L190" s="78"/>
      <c r="M190" s="78"/>
      <c r="N190" s="78"/>
      <c r="O190" s="78"/>
      <c r="P190" s="78"/>
      <c r="Q190" s="78"/>
      <c r="R190" s="79"/>
      <c r="S190" s="79"/>
      <c r="T190" s="79"/>
      <c r="U190" s="79"/>
      <c r="V190" s="79"/>
      <c r="W190" s="79"/>
      <c r="X190" s="79"/>
      <c r="Y190" s="79"/>
      <c r="Z190" s="79"/>
      <c r="AA190" s="79"/>
      <c r="AB190" s="79"/>
      <c r="AC190" s="79"/>
      <c r="AD190" s="79"/>
      <c r="AE190" s="79"/>
      <c r="AF190" s="79"/>
      <c r="AG190" s="79"/>
      <c r="AH190" s="79"/>
    </row>
    <row r="191" spans="1:34" x14ac:dyDescent="0.3">
      <c r="A191" s="78"/>
      <c r="B191" s="78"/>
      <c r="C191" s="78"/>
      <c r="D191" s="78"/>
      <c r="E191" s="78"/>
      <c r="F191" s="78"/>
      <c r="G191" s="78"/>
      <c r="H191" s="78"/>
      <c r="I191" s="78"/>
      <c r="J191" s="78"/>
      <c r="K191" s="78"/>
      <c r="L191" s="78"/>
      <c r="M191" s="78"/>
      <c r="N191" s="78"/>
      <c r="O191" s="78"/>
      <c r="P191" s="78"/>
      <c r="Q191" s="78"/>
      <c r="R191" s="79"/>
      <c r="S191" s="79"/>
      <c r="T191" s="79"/>
      <c r="U191" s="79"/>
      <c r="V191" s="79"/>
      <c r="W191" s="79"/>
      <c r="X191" s="79"/>
      <c r="Y191" s="79"/>
      <c r="Z191" s="79"/>
      <c r="AA191" s="79"/>
      <c r="AB191" s="79"/>
      <c r="AC191" s="79"/>
      <c r="AD191" s="79"/>
      <c r="AE191" s="79"/>
      <c r="AF191" s="79"/>
      <c r="AG191" s="79"/>
      <c r="AH191" s="79"/>
    </row>
    <row r="192" spans="1:34" x14ac:dyDescent="0.3">
      <c r="A192" s="78"/>
      <c r="B192" s="78"/>
      <c r="C192" s="78"/>
      <c r="D192" s="78"/>
      <c r="E192" s="78"/>
      <c r="F192" s="78"/>
      <c r="G192" s="78"/>
      <c r="H192" s="78"/>
      <c r="I192" s="78"/>
      <c r="J192" s="78"/>
      <c r="K192" s="78"/>
      <c r="L192" s="78"/>
      <c r="M192" s="78"/>
      <c r="N192" s="78"/>
      <c r="O192" s="78"/>
      <c r="P192" s="78"/>
      <c r="Q192" s="78"/>
      <c r="R192" s="79"/>
      <c r="S192" s="79"/>
      <c r="T192" s="79"/>
      <c r="U192" s="79"/>
      <c r="V192" s="79"/>
      <c r="W192" s="79"/>
      <c r="X192" s="79"/>
      <c r="Y192" s="79"/>
      <c r="Z192" s="79"/>
      <c r="AA192" s="79"/>
      <c r="AB192" s="79"/>
      <c r="AC192" s="79"/>
      <c r="AD192" s="79"/>
      <c r="AE192" s="79"/>
      <c r="AF192" s="79"/>
      <c r="AG192" s="79"/>
      <c r="AH192" s="79"/>
    </row>
    <row r="193" spans="1:34" x14ac:dyDescent="0.3">
      <c r="A193" s="78"/>
      <c r="B193" s="78"/>
      <c r="C193" s="78"/>
      <c r="D193" s="78"/>
      <c r="E193" s="78"/>
      <c r="F193" s="78"/>
      <c r="G193" s="78"/>
      <c r="H193" s="78"/>
      <c r="I193" s="78"/>
      <c r="J193" s="78"/>
      <c r="K193" s="78"/>
      <c r="L193" s="78"/>
      <c r="M193" s="78"/>
      <c r="N193" s="78"/>
      <c r="O193" s="78"/>
      <c r="P193" s="78"/>
      <c r="Q193" s="78"/>
      <c r="R193" s="79"/>
      <c r="S193" s="79"/>
      <c r="T193" s="79"/>
      <c r="U193" s="79"/>
      <c r="V193" s="79"/>
      <c r="W193" s="79"/>
      <c r="X193" s="79"/>
      <c r="Y193" s="79"/>
      <c r="Z193" s="79"/>
      <c r="AA193" s="79"/>
      <c r="AB193" s="79"/>
      <c r="AC193" s="79"/>
      <c r="AD193" s="79"/>
      <c r="AE193" s="79"/>
      <c r="AF193" s="79"/>
      <c r="AG193" s="79"/>
      <c r="AH193" s="79"/>
    </row>
    <row r="194" spans="1:34" x14ac:dyDescent="0.3">
      <c r="A194" s="78"/>
      <c r="B194" s="78"/>
      <c r="C194" s="78"/>
      <c r="D194" s="78"/>
      <c r="E194" s="78"/>
      <c r="F194" s="78"/>
      <c r="G194" s="78"/>
      <c r="H194" s="78"/>
      <c r="I194" s="78"/>
      <c r="J194" s="78"/>
      <c r="K194" s="78"/>
      <c r="L194" s="78"/>
      <c r="M194" s="78"/>
      <c r="N194" s="78"/>
      <c r="O194" s="78"/>
      <c r="P194" s="78"/>
      <c r="Q194" s="78"/>
      <c r="R194" s="79"/>
      <c r="S194" s="79"/>
      <c r="T194" s="79"/>
      <c r="U194" s="79"/>
      <c r="V194" s="79"/>
      <c r="W194" s="79"/>
      <c r="X194" s="79"/>
      <c r="Y194" s="79"/>
      <c r="Z194" s="79"/>
      <c r="AA194" s="79"/>
      <c r="AB194" s="79"/>
      <c r="AC194" s="79"/>
      <c r="AD194" s="79"/>
      <c r="AE194" s="79"/>
      <c r="AF194" s="79"/>
      <c r="AG194" s="79"/>
      <c r="AH194" s="79"/>
    </row>
    <row r="195" spans="1:34" x14ac:dyDescent="0.3">
      <c r="A195" s="78"/>
      <c r="B195" s="78"/>
      <c r="C195" s="78"/>
      <c r="D195" s="78"/>
      <c r="E195" s="78"/>
      <c r="F195" s="78"/>
      <c r="G195" s="78"/>
      <c r="H195" s="78"/>
      <c r="I195" s="78"/>
      <c r="J195" s="78"/>
      <c r="K195" s="78"/>
      <c r="L195" s="78"/>
      <c r="M195" s="78"/>
      <c r="N195" s="78"/>
      <c r="O195" s="78"/>
      <c r="P195" s="78"/>
      <c r="Q195" s="78"/>
      <c r="R195" s="79"/>
      <c r="S195" s="79"/>
      <c r="T195" s="79"/>
      <c r="U195" s="79"/>
      <c r="V195" s="79"/>
      <c r="W195" s="79"/>
      <c r="X195" s="79"/>
      <c r="Y195" s="79"/>
      <c r="Z195" s="79"/>
      <c r="AA195" s="79"/>
      <c r="AB195" s="79"/>
      <c r="AC195" s="79"/>
      <c r="AD195" s="79"/>
      <c r="AE195" s="79"/>
      <c r="AF195" s="79"/>
      <c r="AG195" s="79"/>
      <c r="AH195" s="79"/>
    </row>
    <row r="196" spans="1:34" x14ac:dyDescent="0.3">
      <c r="A196" s="78"/>
      <c r="B196" s="78"/>
      <c r="C196" s="78"/>
      <c r="D196" s="78"/>
      <c r="E196" s="78"/>
      <c r="F196" s="78"/>
      <c r="G196" s="78"/>
      <c r="H196" s="78"/>
      <c r="I196" s="78"/>
      <c r="J196" s="78"/>
      <c r="K196" s="78"/>
      <c r="L196" s="78"/>
      <c r="M196" s="78"/>
      <c r="N196" s="78"/>
      <c r="O196" s="78"/>
      <c r="P196" s="78"/>
      <c r="Q196" s="78"/>
      <c r="R196" s="79"/>
      <c r="S196" s="79"/>
      <c r="T196" s="79"/>
      <c r="U196" s="79"/>
      <c r="V196" s="79"/>
      <c r="W196" s="79"/>
      <c r="X196" s="79"/>
      <c r="Y196" s="79"/>
      <c r="Z196" s="79"/>
      <c r="AA196" s="79"/>
      <c r="AB196" s="79"/>
      <c r="AC196" s="79"/>
      <c r="AD196" s="79"/>
      <c r="AE196" s="79"/>
      <c r="AF196" s="79"/>
      <c r="AG196" s="79"/>
      <c r="AH196" s="79"/>
    </row>
    <row r="197" spans="1:34" x14ac:dyDescent="0.3">
      <c r="A197" s="78"/>
      <c r="B197" s="78"/>
      <c r="C197" s="78"/>
      <c r="D197" s="78"/>
      <c r="E197" s="78"/>
      <c r="F197" s="78"/>
      <c r="G197" s="78"/>
      <c r="H197" s="78"/>
      <c r="I197" s="78"/>
      <c r="J197" s="78"/>
      <c r="K197" s="78"/>
      <c r="L197" s="78"/>
      <c r="M197" s="78"/>
      <c r="N197" s="78"/>
      <c r="O197" s="78"/>
      <c r="P197" s="78"/>
      <c r="Q197" s="78"/>
      <c r="R197" s="79"/>
      <c r="S197" s="79"/>
      <c r="T197" s="79"/>
      <c r="U197" s="79"/>
      <c r="V197" s="79"/>
      <c r="W197" s="79"/>
      <c r="X197" s="79"/>
      <c r="Y197" s="79"/>
      <c r="Z197" s="79"/>
      <c r="AA197" s="79"/>
      <c r="AB197" s="79"/>
      <c r="AC197" s="79"/>
      <c r="AD197" s="79"/>
      <c r="AE197" s="79"/>
      <c r="AF197" s="79"/>
      <c r="AG197" s="79"/>
      <c r="AH197" s="79"/>
    </row>
    <row r="198" spans="1:34" x14ac:dyDescent="0.3">
      <c r="A198" s="78"/>
      <c r="B198" s="78"/>
      <c r="C198" s="78"/>
      <c r="D198" s="78"/>
      <c r="E198" s="78"/>
      <c r="F198" s="78"/>
      <c r="G198" s="78"/>
      <c r="H198" s="78"/>
      <c r="I198" s="78"/>
      <c r="J198" s="78"/>
      <c r="K198" s="78"/>
      <c r="L198" s="78"/>
      <c r="M198" s="78"/>
      <c r="N198" s="78"/>
      <c r="O198" s="78"/>
      <c r="P198" s="78"/>
      <c r="Q198" s="78"/>
      <c r="R198" s="79"/>
      <c r="S198" s="79"/>
      <c r="T198" s="79"/>
      <c r="U198" s="79"/>
      <c r="V198" s="79"/>
      <c r="W198" s="79"/>
      <c r="X198" s="79"/>
      <c r="Y198" s="79"/>
      <c r="Z198" s="79"/>
      <c r="AA198" s="79"/>
      <c r="AB198" s="79"/>
      <c r="AC198" s="79"/>
      <c r="AD198" s="79"/>
      <c r="AE198" s="79"/>
      <c r="AF198" s="79"/>
      <c r="AG198" s="79"/>
      <c r="AH198" s="79"/>
    </row>
    <row r="199" spans="1:34" x14ac:dyDescent="0.3">
      <c r="A199" s="78"/>
      <c r="B199" s="78"/>
      <c r="C199" s="78"/>
      <c r="D199" s="78"/>
      <c r="E199" s="78"/>
      <c r="F199" s="78"/>
      <c r="G199" s="78"/>
      <c r="H199" s="78"/>
      <c r="I199" s="78"/>
      <c r="J199" s="78"/>
      <c r="K199" s="78"/>
      <c r="L199" s="78"/>
      <c r="M199" s="78"/>
      <c r="N199" s="78"/>
      <c r="O199" s="78"/>
      <c r="P199" s="78"/>
      <c r="Q199" s="78"/>
      <c r="R199" s="79"/>
      <c r="S199" s="79"/>
      <c r="T199" s="79"/>
      <c r="U199" s="79"/>
      <c r="V199" s="79"/>
      <c r="W199" s="79"/>
      <c r="X199" s="79"/>
      <c r="Y199" s="79"/>
      <c r="Z199" s="79"/>
      <c r="AA199" s="79"/>
      <c r="AB199" s="79"/>
      <c r="AC199" s="79"/>
      <c r="AD199" s="79"/>
      <c r="AE199" s="79"/>
      <c r="AF199" s="79"/>
      <c r="AG199" s="79"/>
      <c r="AH199" s="79"/>
    </row>
    <row r="200" spans="1:34" x14ac:dyDescent="0.3">
      <c r="A200" s="78"/>
      <c r="B200" s="78"/>
      <c r="C200" s="78"/>
      <c r="D200" s="78"/>
      <c r="E200" s="78"/>
      <c r="F200" s="78"/>
      <c r="G200" s="78"/>
      <c r="H200" s="78"/>
      <c r="I200" s="78"/>
      <c r="J200" s="78"/>
      <c r="K200" s="78"/>
      <c r="L200" s="78"/>
      <c r="M200" s="78"/>
      <c r="N200" s="78"/>
      <c r="O200" s="78"/>
      <c r="P200" s="78"/>
      <c r="Q200" s="78"/>
      <c r="R200" s="79"/>
      <c r="S200" s="79"/>
      <c r="T200" s="79"/>
      <c r="U200" s="79"/>
      <c r="V200" s="79"/>
      <c r="W200" s="79"/>
      <c r="X200" s="79"/>
      <c r="Y200" s="79"/>
      <c r="Z200" s="79"/>
      <c r="AA200" s="79"/>
      <c r="AB200" s="79"/>
      <c r="AC200" s="79"/>
      <c r="AD200" s="79"/>
      <c r="AE200" s="79"/>
      <c r="AF200" s="79"/>
      <c r="AG200" s="79"/>
      <c r="AH200" s="79"/>
    </row>
    <row r="201" spans="1:34" x14ac:dyDescent="0.3">
      <c r="A201" s="78"/>
      <c r="B201" s="78"/>
      <c r="C201" s="78"/>
      <c r="D201" s="78"/>
      <c r="E201" s="78"/>
      <c r="F201" s="78"/>
      <c r="G201" s="78"/>
      <c r="H201" s="78"/>
      <c r="I201" s="78"/>
      <c r="J201" s="78"/>
      <c r="K201" s="78"/>
      <c r="L201" s="78"/>
      <c r="M201" s="78"/>
      <c r="N201" s="78"/>
      <c r="O201" s="78"/>
      <c r="P201" s="78"/>
      <c r="Q201" s="78"/>
      <c r="R201" s="79"/>
      <c r="S201" s="79"/>
      <c r="T201" s="79"/>
      <c r="U201" s="79"/>
      <c r="V201" s="79"/>
      <c r="W201" s="79"/>
      <c r="X201" s="79"/>
      <c r="Y201" s="79"/>
      <c r="Z201" s="79"/>
      <c r="AA201" s="79"/>
      <c r="AB201" s="79"/>
      <c r="AC201" s="79"/>
      <c r="AD201" s="79"/>
      <c r="AE201" s="79"/>
      <c r="AF201" s="79"/>
      <c r="AG201" s="79"/>
      <c r="AH201" s="79"/>
    </row>
    <row r="202" spans="1:34" x14ac:dyDescent="0.3">
      <c r="A202" s="78"/>
      <c r="B202" s="78"/>
      <c r="C202" s="78"/>
      <c r="D202" s="78"/>
      <c r="E202" s="78"/>
      <c r="F202" s="78"/>
      <c r="G202" s="78"/>
      <c r="H202" s="78"/>
      <c r="I202" s="78"/>
      <c r="J202" s="78"/>
      <c r="K202" s="78"/>
      <c r="L202" s="78"/>
      <c r="M202" s="78"/>
      <c r="N202" s="78"/>
      <c r="O202" s="78"/>
      <c r="P202" s="78"/>
      <c r="Q202" s="78"/>
      <c r="R202" s="79"/>
      <c r="S202" s="79"/>
      <c r="T202" s="79"/>
      <c r="U202" s="79"/>
      <c r="V202" s="79"/>
      <c r="W202" s="79"/>
      <c r="X202" s="79"/>
      <c r="Y202" s="79"/>
      <c r="Z202" s="79"/>
      <c r="AA202" s="79"/>
      <c r="AB202" s="79"/>
      <c r="AC202" s="79"/>
      <c r="AD202" s="79"/>
      <c r="AE202" s="79"/>
      <c r="AF202" s="79"/>
      <c r="AG202" s="79"/>
      <c r="AH202" s="79"/>
    </row>
    <row r="203" spans="1:34" x14ac:dyDescent="0.3">
      <c r="A203" s="78"/>
      <c r="B203" s="78"/>
      <c r="C203" s="78"/>
      <c r="D203" s="78"/>
      <c r="E203" s="78"/>
      <c r="F203" s="78"/>
      <c r="G203" s="78"/>
      <c r="H203" s="78"/>
      <c r="I203" s="78"/>
      <c r="J203" s="78"/>
      <c r="K203" s="78"/>
      <c r="L203" s="78"/>
      <c r="M203" s="78"/>
      <c r="N203" s="78"/>
      <c r="O203" s="78"/>
      <c r="P203" s="78"/>
      <c r="Q203" s="78"/>
      <c r="R203" s="79"/>
      <c r="S203" s="79"/>
      <c r="T203" s="79"/>
      <c r="U203" s="79"/>
      <c r="V203" s="79"/>
      <c r="W203" s="79"/>
      <c r="X203" s="79"/>
      <c r="Y203" s="79"/>
      <c r="Z203" s="79"/>
      <c r="AA203" s="79"/>
      <c r="AB203" s="79"/>
      <c r="AC203" s="79"/>
      <c r="AD203" s="79"/>
      <c r="AE203" s="79"/>
      <c r="AF203" s="79"/>
      <c r="AG203" s="79"/>
      <c r="AH203" s="79"/>
    </row>
    <row r="204" spans="1:34" x14ac:dyDescent="0.3">
      <c r="A204" s="78"/>
      <c r="B204" s="78"/>
      <c r="C204" s="78"/>
      <c r="D204" s="78"/>
      <c r="E204" s="78"/>
      <c r="F204" s="78"/>
      <c r="G204" s="78"/>
      <c r="H204" s="78"/>
      <c r="I204" s="78"/>
      <c r="J204" s="78"/>
      <c r="K204" s="78"/>
      <c r="L204" s="78"/>
      <c r="M204" s="78"/>
      <c r="N204" s="78"/>
      <c r="O204" s="78"/>
      <c r="P204" s="78"/>
      <c r="Q204" s="78"/>
      <c r="R204" s="79"/>
      <c r="S204" s="79"/>
      <c r="T204" s="79"/>
      <c r="U204" s="79"/>
      <c r="V204" s="79"/>
      <c r="W204" s="79"/>
      <c r="X204" s="79"/>
      <c r="Y204" s="79"/>
      <c r="Z204" s="79"/>
      <c r="AA204" s="79"/>
      <c r="AB204" s="79"/>
      <c r="AC204" s="79"/>
      <c r="AD204" s="79"/>
      <c r="AE204" s="79"/>
      <c r="AF204" s="79"/>
      <c r="AG204" s="79"/>
      <c r="AH204" s="79"/>
    </row>
    <row r="205" spans="1:34" x14ac:dyDescent="0.3">
      <c r="A205" s="78"/>
      <c r="B205" s="78"/>
      <c r="C205" s="78"/>
      <c r="D205" s="78"/>
      <c r="E205" s="78"/>
      <c r="F205" s="78"/>
      <c r="G205" s="78"/>
      <c r="H205" s="78"/>
      <c r="I205" s="78"/>
      <c r="J205" s="78"/>
      <c r="K205" s="78"/>
      <c r="L205" s="78"/>
      <c r="M205" s="78"/>
      <c r="N205" s="78"/>
      <c r="O205" s="78"/>
      <c r="P205" s="78"/>
      <c r="Q205" s="78"/>
      <c r="R205" s="79"/>
      <c r="S205" s="79"/>
      <c r="T205" s="79"/>
      <c r="U205" s="79"/>
      <c r="V205" s="79"/>
      <c r="W205" s="79"/>
      <c r="X205" s="79"/>
      <c r="Y205" s="79"/>
      <c r="Z205" s="79"/>
      <c r="AA205" s="79"/>
      <c r="AB205" s="79"/>
      <c r="AC205" s="79"/>
      <c r="AD205" s="79"/>
      <c r="AE205" s="79"/>
      <c r="AF205" s="79"/>
      <c r="AG205" s="79"/>
      <c r="AH205" s="79"/>
    </row>
    <row r="206" spans="1:34" x14ac:dyDescent="0.3">
      <c r="A206" s="78"/>
      <c r="B206" s="78"/>
      <c r="C206" s="78"/>
      <c r="D206" s="78"/>
      <c r="E206" s="78"/>
      <c r="F206" s="78"/>
      <c r="G206" s="78"/>
      <c r="H206" s="78"/>
      <c r="I206" s="78"/>
      <c r="J206" s="78"/>
      <c r="K206" s="78"/>
      <c r="L206" s="78"/>
      <c r="M206" s="78"/>
      <c r="N206" s="78"/>
      <c r="O206" s="78"/>
      <c r="P206" s="78"/>
      <c r="Q206" s="78"/>
      <c r="R206" s="79"/>
      <c r="S206" s="79"/>
      <c r="T206" s="79"/>
      <c r="U206" s="79"/>
      <c r="V206" s="79"/>
      <c r="W206" s="79"/>
      <c r="X206" s="79"/>
      <c r="Y206" s="79"/>
      <c r="Z206" s="79"/>
      <c r="AA206" s="79"/>
      <c r="AB206" s="79"/>
      <c r="AC206" s="79"/>
      <c r="AD206" s="79"/>
      <c r="AE206" s="79"/>
      <c r="AF206" s="79"/>
      <c r="AG206" s="79"/>
      <c r="AH206" s="79"/>
    </row>
    <row r="207" spans="1:34" x14ac:dyDescent="0.3">
      <c r="A207" s="78"/>
      <c r="B207" s="78"/>
      <c r="C207" s="78"/>
      <c r="D207" s="78"/>
      <c r="E207" s="78"/>
      <c r="F207" s="78"/>
      <c r="G207" s="78"/>
      <c r="H207" s="78"/>
      <c r="I207" s="78"/>
      <c r="J207" s="78"/>
      <c r="K207" s="78"/>
      <c r="L207" s="78"/>
      <c r="M207" s="78"/>
      <c r="N207" s="78"/>
      <c r="O207" s="78"/>
      <c r="P207" s="78"/>
      <c r="Q207" s="78"/>
      <c r="R207" s="79"/>
      <c r="S207" s="79"/>
      <c r="T207" s="79"/>
      <c r="U207" s="79"/>
      <c r="V207" s="79"/>
      <c r="W207" s="79"/>
      <c r="X207" s="79"/>
      <c r="Y207" s="79"/>
      <c r="Z207" s="79"/>
      <c r="AA207" s="79"/>
      <c r="AB207" s="79"/>
      <c r="AC207" s="79"/>
      <c r="AD207" s="79"/>
      <c r="AE207" s="79"/>
      <c r="AF207" s="79"/>
      <c r="AG207" s="79"/>
      <c r="AH207" s="79"/>
    </row>
    <row r="208" spans="1:34" x14ac:dyDescent="0.3">
      <c r="A208" s="78"/>
      <c r="B208" s="78"/>
      <c r="C208" s="78"/>
      <c r="D208" s="78"/>
      <c r="E208" s="78"/>
      <c r="F208" s="78"/>
      <c r="G208" s="78"/>
      <c r="H208" s="78"/>
      <c r="I208" s="78"/>
      <c r="J208" s="78"/>
      <c r="K208" s="78"/>
      <c r="L208" s="78"/>
      <c r="M208" s="78"/>
      <c r="N208" s="78"/>
      <c r="O208" s="78"/>
      <c r="P208" s="78"/>
      <c r="Q208" s="78"/>
      <c r="R208" s="79"/>
      <c r="S208" s="79"/>
      <c r="T208" s="79"/>
      <c r="U208" s="79"/>
      <c r="V208" s="79"/>
      <c r="W208" s="79"/>
      <c r="X208" s="79"/>
      <c r="Y208" s="79"/>
      <c r="Z208" s="79"/>
      <c r="AA208" s="79"/>
      <c r="AB208" s="79"/>
      <c r="AC208" s="79"/>
      <c r="AD208" s="79"/>
      <c r="AE208" s="79"/>
      <c r="AF208" s="79"/>
      <c r="AG208" s="79"/>
      <c r="AH208" s="79"/>
    </row>
    <row r="209" spans="1:34" x14ac:dyDescent="0.3">
      <c r="A209" s="78"/>
      <c r="B209" s="78"/>
      <c r="C209" s="78"/>
      <c r="D209" s="78"/>
      <c r="E209" s="78"/>
      <c r="F209" s="78"/>
      <c r="G209" s="78"/>
      <c r="H209" s="78"/>
      <c r="I209" s="78"/>
      <c r="J209" s="78"/>
      <c r="K209" s="78"/>
      <c r="L209" s="78"/>
      <c r="M209" s="78"/>
      <c r="N209" s="78"/>
      <c r="O209" s="78"/>
      <c r="P209" s="78"/>
      <c r="Q209" s="78"/>
      <c r="R209" s="79"/>
      <c r="S209" s="79"/>
      <c r="T209" s="79"/>
      <c r="U209" s="79"/>
      <c r="V209" s="79"/>
      <c r="W209" s="79"/>
      <c r="X209" s="79"/>
      <c r="Y209" s="79"/>
      <c r="Z209" s="79"/>
      <c r="AA209" s="79"/>
      <c r="AB209" s="79"/>
      <c r="AC209" s="79"/>
      <c r="AD209" s="79"/>
      <c r="AE209" s="79"/>
      <c r="AF209" s="79"/>
      <c r="AG209" s="79"/>
      <c r="AH209" s="79"/>
    </row>
    <row r="210" spans="1:34" x14ac:dyDescent="0.3">
      <c r="A210" s="78"/>
      <c r="B210" s="78"/>
      <c r="C210" s="78"/>
      <c r="D210" s="78"/>
      <c r="E210" s="78"/>
      <c r="F210" s="78"/>
      <c r="G210" s="78"/>
      <c r="H210" s="78"/>
      <c r="I210" s="78"/>
      <c r="J210" s="78"/>
      <c r="K210" s="78"/>
      <c r="L210" s="78"/>
      <c r="M210" s="78"/>
      <c r="N210" s="78"/>
      <c r="O210" s="78"/>
      <c r="P210" s="78"/>
      <c r="Q210" s="78"/>
      <c r="R210" s="79"/>
      <c r="S210" s="79"/>
      <c r="T210" s="79"/>
      <c r="U210" s="79"/>
      <c r="V210" s="79"/>
      <c r="W210" s="79"/>
      <c r="X210" s="79"/>
      <c r="Y210" s="79"/>
      <c r="Z210" s="79"/>
      <c r="AA210" s="79"/>
      <c r="AB210" s="79"/>
      <c r="AC210" s="79"/>
      <c r="AD210" s="79"/>
      <c r="AE210" s="79"/>
      <c r="AF210" s="79"/>
      <c r="AG210" s="79"/>
      <c r="AH210" s="79"/>
    </row>
    <row r="211" spans="1:34" x14ac:dyDescent="0.3">
      <c r="A211" s="78"/>
      <c r="B211" s="78"/>
      <c r="C211" s="78"/>
      <c r="D211" s="78"/>
      <c r="E211" s="78"/>
      <c r="F211" s="78"/>
      <c r="G211" s="78"/>
      <c r="H211" s="78"/>
      <c r="I211" s="78"/>
      <c r="J211" s="78"/>
      <c r="K211" s="78"/>
      <c r="L211" s="78"/>
      <c r="M211" s="78"/>
      <c r="N211" s="78"/>
      <c r="O211" s="78"/>
      <c r="P211" s="78"/>
      <c r="Q211" s="78"/>
      <c r="R211" s="79"/>
      <c r="S211" s="79"/>
      <c r="T211" s="79"/>
      <c r="U211" s="79"/>
      <c r="V211" s="79"/>
      <c r="W211" s="79"/>
      <c r="X211" s="79"/>
      <c r="Y211" s="79"/>
      <c r="Z211" s="79"/>
      <c r="AA211" s="79"/>
      <c r="AB211" s="79"/>
      <c r="AC211" s="79"/>
      <c r="AD211" s="79"/>
      <c r="AE211" s="79"/>
      <c r="AF211" s="79"/>
      <c r="AG211" s="79"/>
      <c r="AH211" s="79"/>
    </row>
    <row r="212" spans="1:34" x14ac:dyDescent="0.3">
      <c r="A212" s="78"/>
      <c r="B212" s="78"/>
      <c r="C212" s="78"/>
      <c r="D212" s="78"/>
      <c r="E212" s="78"/>
      <c r="F212" s="78"/>
      <c r="G212" s="78"/>
      <c r="H212" s="78"/>
      <c r="I212" s="78"/>
      <c r="J212" s="78"/>
      <c r="K212" s="78"/>
      <c r="L212" s="78"/>
      <c r="M212" s="78"/>
      <c r="N212" s="78"/>
      <c r="O212" s="78"/>
      <c r="P212" s="78"/>
      <c r="Q212" s="78"/>
      <c r="R212" s="79"/>
      <c r="S212" s="79"/>
      <c r="T212" s="79"/>
      <c r="U212" s="79"/>
      <c r="V212" s="79"/>
      <c r="W212" s="79"/>
      <c r="X212" s="79"/>
      <c r="Y212" s="79"/>
      <c r="Z212" s="79"/>
      <c r="AA212" s="79"/>
      <c r="AB212" s="79"/>
      <c r="AC212" s="79"/>
      <c r="AD212" s="79"/>
      <c r="AE212" s="79"/>
      <c r="AF212" s="79"/>
      <c r="AG212" s="79"/>
      <c r="AH212" s="79"/>
    </row>
    <row r="213" spans="1:34" x14ac:dyDescent="0.3">
      <c r="A213" s="78"/>
      <c r="B213" s="78"/>
      <c r="C213" s="78"/>
      <c r="D213" s="78"/>
      <c r="E213" s="78"/>
      <c r="F213" s="78"/>
      <c r="G213" s="78"/>
      <c r="H213" s="78"/>
      <c r="I213" s="78"/>
      <c r="J213" s="78"/>
      <c r="K213" s="78"/>
      <c r="L213" s="78"/>
      <c r="M213" s="78"/>
      <c r="N213" s="78"/>
      <c r="O213" s="78"/>
      <c r="P213" s="78"/>
      <c r="Q213" s="78"/>
      <c r="R213" s="79"/>
      <c r="S213" s="79"/>
      <c r="T213" s="79"/>
      <c r="U213" s="79"/>
      <c r="V213" s="79"/>
      <c r="W213" s="79"/>
      <c r="X213" s="79"/>
      <c r="Y213" s="79"/>
      <c r="Z213" s="79"/>
      <c r="AA213" s="79"/>
      <c r="AB213" s="79"/>
      <c r="AC213" s="79"/>
      <c r="AD213" s="79"/>
      <c r="AE213" s="79"/>
      <c r="AF213" s="79"/>
      <c r="AG213" s="79"/>
      <c r="AH213" s="79"/>
    </row>
    <row r="214" spans="1:34" x14ac:dyDescent="0.3">
      <c r="A214" s="78"/>
      <c r="B214" s="78"/>
      <c r="C214" s="78"/>
      <c r="D214" s="78"/>
      <c r="E214" s="78"/>
      <c r="F214" s="78"/>
      <c r="G214" s="78"/>
      <c r="H214" s="78"/>
      <c r="I214" s="78"/>
      <c r="J214" s="78"/>
      <c r="K214" s="78"/>
      <c r="L214" s="78"/>
      <c r="M214" s="78"/>
      <c r="N214" s="78"/>
      <c r="O214" s="78"/>
      <c r="P214" s="78"/>
      <c r="Q214" s="78"/>
      <c r="R214" s="79"/>
      <c r="S214" s="79"/>
      <c r="T214" s="79"/>
      <c r="U214" s="79"/>
      <c r="V214" s="79"/>
      <c r="W214" s="79"/>
      <c r="X214" s="79"/>
      <c r="Y214" s="79"/>
      <c r="Z214" s="79"/>
      <c r="AA214" s="79"/>
      <c r="AB214" s="79"/>
      <c r="AC214" s="79"/>
      <c r="AD214" s="79"/>
      <c r="AE214" s="79"/>
      <c r="AF214" s="79"/>
      <c r="AG214" s="79"/>
      <c r="AH214" s="79"/>
    </row>
    <row r="215" spans="1:34" x14ac:dyDescent="0.3">
      <c r="A215" s="78"/>
      <c r="B215" s="78"/>
      <c r="C215" s="78"/>
      <c r="D215" s="78"/>
      <c r="E215" s="78"/>
      <c r="F215" s="78"/>
      <c r="G215" s="78"/>
      <c r="H215" s="78"/>
      <c r="I215" s="78"/>
      <c r="J215" s="78"/>
      <c r="K215" s="78"/>
      <c r="L215" s="78"/>
      <c r="M215" s="78"/>
      <c r="N215" s="78"/>
      <c r="O215" s="78"/>
      <c r="P215" s="78"/>
      <c r="Q215" s="78"/>
      <c r="R215" s="79"/>
      <c r="S215" s="79"/>
      <c r="T215" s="79"/>
      <c r="U215" s="79"/>
      <c r="V215" s="79"/>
      <c r="W215" s="79"/>
      <c r="X215" s="79"/>
      <c r="Y215" s="79"/>
      <c r="Z215" s="79"/>
      <c r="AA215" s="79"/>
      <c r="AB215" s="79"/>
      <c r="AC215" s="79"/>
      <c r="AD215" s="79"/>
      <c r="AE215" s="79"/>
      <c r="AF215" s="79"/>
      <c r="AG215" s="79"/>
      <c r="AH215" s="79"/>
    </row>
    <row r="216" spans="1:34" x14ac:dyDescent="0.3">
      <c r="A216" s="78"/>
      <c r="B216" s="78"/>
      <c r="C216" s="78"/>
      <c r="D216" s="78"/>
      <c r="E216" s="78"/>
      <c r="F216" s="78"/>
      <c r="G216" s="78"/>
      <c r="H216" s="78"/>
      <c r="I216" s="78"/>
      <c r="J216" s="78"/>
      <c r="K216" s="78"/>
      <c r="L216" s="78"/>
      <c r="M216" s="78"/>
      <c r="N216" s="78"/>
      <c r="O216" s="78"/>
      <c r="P216" s="78"/>
      <c r="Q216" s="78"/>
      <c r="R216" s="79"/>
      <c r="S216" s="79"/>
      <c r="T216" s="79"/>
      <c r="U216" s="79"/>
      <c r="V216" s="79"/>
      <c r="W216" s="79"/>
      <c r="X216" s="79"/>
      <c r="Y216" s="79"/>
      <c r="Z216" s="79"/>
      <c r="AA216" s="79"/>
      <c r="AB216" s="79"/>
      <c r="AC216" s="79"/>
      <c r="AD216" s="79"/>
      <c r="AE216" s="79"/>
      <c r="AF216" s="79"/>
      <c r="AG216" s="79"/>
      <c r="AH216" s="79"/>
    </row>
    <row r="217" spans="1:34" x14ac:dyDescent="0.3">
      <c r="A217" s="78"/>
      <c r="B217" s="78"/>
      <c r="C217" s="78"/>
      <c r="D217" s="78"/>
      <c r="E217" s="78"/>
      <c r="F217" s="78"/>
      <c r="G217" s="78"/>
      <c r="H217" s="78"/>
      <c r="I217" s="78"/>
      <c r="J217" s="78"/>
      <c r="K217" s="78"/>
      <c r="L217" s="78"/>
      <c r="M217" s="78"/>
      <c r="N217" s="78"/>
      <c r="O217" s="78"/>
      <c r="P217" s="78"/>
      <c r="Q217" s="78"/>
      <c r="R217" s="79"/>
      <c r="S217" s="79"/>
      <c r="T217" s="79"/>
      <c r="U217" s="79"/>
      <c r="V217" s="79"/>
      <c r="W217" s="79"/>
      <c r="X217" s="79"/>
      <c r="Y217" s="79"/>
      <c r="Z217" s="79"/>
      <c r="AA217" s="79"/>
      <c r="AB217" s="79"/>
      <c r="AC217" s="79"/>
      <c r="AD217" s="79"/>
      <c r="AE217" s="79"/>
      <c r="AF217" s="79"/>
      <c r="AG217" s="79"/>
      <c r="AH217" s="79"/>
    </row>
    <row r="218" spans="1:34" x14ac:dyDescent="0.3">
      <c r="A218" s="78"/>
      <c r="B218" s="78"/>
      <c r="C218" s="78"/>
      <c r="D218" s="78"/>
      <c r="E218" s="78"/>
      <c r="F218" s="78"/>
      <c r="G218" s="78"/>
      <c r="H218" s="78"/>
      <c r="I218" s="78"/>
      <c r="J218" s="78"/>
      <c r="K218" s="78"/>
      <c r="L218" s="78"/>
      <c r="M218" s="78"/>
      <c r="N218" s="78"/>
      <c r="O218" s="78"/>
      <c r="P218" s="78"/>
      <c r="Q218" s="78"/>
      <c r="R218" s="79"/>
      <c r="S218" s="79"/>
      <c r="T218" s="79"/>
      <c r="U218" s="79"/>
      <c r="V218" s="79"/>
      <c r="W218" s="79"/>
      <c r="X218" s="79"/>
      <c r="Y218" s="79"/>
      <c r="Z218" s="79"/>
      <c r="AA218" s="79"/>
      <c r="AB218" s="79"/>
      <c r="AC218" s="79"/>
      <c r="AD218" s="79"/>
      <c r="AE218" s="79"/>
      <c r="AF218" s="79"/>
      <c r="AG218" s="79"/>
      <c r="AH218" s="79"/>
    </row>
    <row r="219" spans="1:34" x14ac:dyDescent="0.3">
      <c r="A219" s="78"/>
      <c r="B219" s="78"/>
      <c r="C219" s="78"/>
      <c r="D219" s="78"/>
      <c r="E219" s="78"/>
      <c r="F219" s="78"/>
      <c r="G219" s="78"/>
      <c r="H219" s="78"/>
      <c r="I219" s="78"/>
      <c r="J219" s="78"/>
      <c r="K219" s="78"/>
      <c r="L219" s="78"/>
      <c r="M219" s="78"/>
      <c r="N219" s="78"/>
      <c r="O219" s="78"/>
      <c r="P219" s="78"/>
      <c r="Q219" s="78"/>
      <c r="R219" s="79"/>
      <c r="S219" s="79"/>
      <c r="T219" s="79"/>
      <c r="U219" s="79"/>
      <c r="V219" s="79"/>
      <c r="W219" s="79"/>
      <c r="X219" s="79"/>
      <c r="Y219" s="79"/>
      <c r="Z219" s="79"/>
      <c r="AA219" s="79"/>
      <c r="AB219" s="79"/>
      <c r="AC219" s="79"/>
      <c r="AD219" s="79"/>
      <c r="AE219" s="79"/>
      <c r="AF219" s="79"/>
      <c r="AG219" s="79"/>
      <c r="AH219" s="79"/>
    </row>
    <row r="220" spans="1:34" x14ac:dyDescent="0.3">
      <c r="A220" s="78"/>
      <c r="B220" s="78"/>
      <c r="C220" s="78"/>
      <c r="D220" s="78"/>
      <c r="E220" s="78"/>
      <c r="F220" s="78"/>
      <c r="G220" s="78"/>
      <c r="H220" s="78"/>
      <c r="I220" s="78"/>
      <c r="J220" s="78"/>
      <c r="K220" s="78"/>
      <c r="L220" s="78"/>
      <c r="M220" s="78"/>
      <c r="N220" s="78"/>
      <c r="O220" s="78"/>
      <c r="P220" s="78"/>
      <c r="Q220" s="78"/>
      <c r="R220" s="79"/>
      <c r="S220" s="79"/>
      <c r="T220" s="79"/>
      <c r="U220" s="79"/>
      <c r="V220" s="79"/>
      <c r="W220" s="79"/>
      <c r="X220" s="79"/>
      <c r="Y220" s="79"/>
      <c r="Z220" s="79"/>
      <c r="AA220" s="79"/>
      <c r="AB220" s="79"/>
      <c r="AC220" s="79"/>
      <c r="AD220" s="79"/>
      <c r="AE220" s="79"/>
      <c r="AF220" s="79"/>
      <c r="AG220" s="79"/>
      <c r="AH220" s="79"/>
    </row>
    <row r="221" spans="1:34" x14ac:dyDescent="0.3">
      <c r="A221" s="78"/>
      <c r="B221" s="78"/>
      <c r="C221" s="78"/>
      <c r="D221" s="78"/>
      <c r="E221" s="78"/>
      <c r="F221" s="78"/>
      <c r="G221" s="78"/>
      <c r="H221" s="78"/>
      <c r="I221" s="78"/>
      <c r="J221" s="78"/>
      <c r="K221" s="78"/>
      <c r="L221" s="78"/>
      <c r="M221" s="78"/>
      <c r="N221" s="78"/>
      <c r="O221" s="78"/>
      <c r="P221" s="78"/>
      <c r="Q221" s="78"/>
      <c r="R221" s="79"/>
      <c r="S221" s="79"/>
      <c r="T221" s="79"/>
      <c r="U221" s="79"/>
      <c r="V221" s="79"/>
      <c r="W221" s="79"/>
      <c r="X221" s="79"/>
      <c r="Y221" s="79"/>
      <c r="Z221" s="79"/>
      <c r="AA221" s="79"/>
      <c r="AB221" s="79"/>
      <c r="AC221" s="79"/>
      <c r="AD221" s="79"/>
      <c r="AE221" s="79"/>
      <c r="AF221" s="79"/>
      <c r="AG221" s="79"/>
      <c r="AH221" s="79"/>
    </row>
    <row r="222" spans="1:34" x14ac:dyDescent="0.3">
      <c r="A222" s="78"/>
      <c r="B222" s="78"/>
      <c r="C222" s="78"/>
      <c r="D222" s="78"/>
      <c r="E222" s="78"/>
      <c r="F222" s="78"/>
      <c r="G222" s="78"/>
      <c r="H222" s="78"/>
      <c r="I222" s="78"/>
      <c r="J222" s="78"/>
      <c r="K222" s="78"/>
      <c r="L222" s="78"/>
      <c r="M222" s="78"/>
      <c r="N222" s="78"/>
      <c r="O222" s="78"/>
      <c r="P222" s="78"/>
      <c r="Q222" s="78"/>
      <c r="R222" s="79"/>
      <c r="S222" s="79"/>
      <c r="T222" s="79"/>
      <c r="U222" s="79"/>
      <c r="V222" s="79"/>
      <c r="W222" s="79"/>
      <c r="X222" s="79"/>
      <c r="Y222" s="79"/>
      <c r="Z222" s="79"/>
      <c r="AA222" s="79"/>
      <c r="AB222" s="79"/>
      <c r="AC222" s="79"/>
      <c r="AD222" s="79"/>
      <c r="AE222" s="79"/>
      <c r="AF222" s="79"/>
      <c r="AG222" s="79"/>
      <c r="AH222" s="79"/>
    </row>
    <row r="223" spans="1:34" x14ac:dyDescent="0.3">
      <c r="A223" s="78"/>
      <c r="B223" s="78"/>
      <c r="C223" s="78"/>
      <c r="D223" s="78"/>
      <c r="E223" s="78"/>
      <c r="F223" s="78"/>
      <c r="G223" s="78"/>
      <c r="H223" s="78"/>
      <c r="I223" s="78"/>
      <c r="J223" s="78"/>
      <c r="K223" s="78"/>
      <c r="L223" s="78"/>
      <c r="M223" s="78"/>
      <c r="N223" s="78"/>
      <c r="O223" s="78"/>
      <c r="P223" s="78"/>
      <c r="Q223" s="78"/>
      <c r="R223" s="79"/>
      <c r="S223" s="79"/>
      <c r="T223" s="79"/>
      <c r="U223" s="79"/>
      <c r="V223" s="79"/>
      <c r="W223" s="79"/>
      <c r="X223" s="79"/>
      <c r="Y223" s="79"/>
      <c r="Z223" s="79"/>
      <c r="AA223" s="79"/>
      <c r="AB223" s="79"/>
      <c r="AC223" s="79"/>
      <c r="AD223" s="79"/>
      <c r="AE223" s="79"/>
      <c r="AF223" s="79"/>
      <c r="AG223" s="79"/>
      <c r="AH223" s="79"/>
    </row>
    <row r="224" spans="1:34" x14ac:dyDescent="0.3">
      <c r="A224" s="78"/>
      <c r="B224" s="78"/>
      <c r="C224" s="78"/>
      <c r="D224" s="78"/>
      <c r="E224" s="78"/>
      <c r="F224" s="78"/>
      <c r="G224" s="78"/>
      <c r="H224" s="78"/>
      <c r="I224" s="78"/>
      <c r="J224" s="78"/>
      <c r="K224" s="78"/>
      <c r="L224" s="78"/>
      <c r="M224" s="78"/>
      <c r="N224" s="78"/>
      <c r="O224" s="78"/>
      <c r="P224" s="78"/>
      <c r="Q224" s="78"/>
      <c r="R224" s="79"/>
      <c r="S224" s="79"/>
      <c r="T224" s="79"/>
      <c r="U224" s="79"/>
      <c r="V224" s="79"/>
      <c r="W224" s="79"/>
      <c r="X224" s="79"/>
      <c r="Y224" s="79"/>
      <c r="Z224" s="79"/>
      <c r="AA224" s="79"/>
      <c r="AB224" s="79"/>
      <c r="AC224" s="79"/>
      <c r="AD224" s="79"/>
      <c r="AE224" s="79"/>
      <c r="AF224" s="79"/>
      <c r="AG224" s="79"/>
      <c r="AH224" s="79"/>
    </row>
    <row r="225" spans="1:34" x14ac:dyDescent="0.3">
      <c r="A225" s="78"/>
      <c r="B225" s="78"/>
      <c r="C225" s="78"/>
      <c r="D225" s="78"/>
      <c r="E225" s="78"/>
      <c r="F225" s="78"/>
      <c r="G225" s="78"/>
      <c r="H225" s="78"/>
      <c r="I225" s="78"/>
      <c r="J225" s="78"/>
      <c r="K225" s="78"/>
      <c r="L225" s="78"/>
      <c r="M225" s="78"/>
      <c r="N225" s="78"/>
      <c r="O225" s="78"/>
      <c r="P225" s="78"/>
      <c r="Q225" s="78"/>
      <c r="R225" s="79"/>
      <c r="S225" s="79"/>
      <c r="T225" s="79"/>
      <c r="U225" s="79"/>
      <c r="V225" s="79"/>
      <c r="W225" s="79"/>
      <c r="X225" s="79"/>
      <c r="Y225" s="79"/>
      <c r="Z225" s="79"/>
      <c r="AA225" s="79"/>
      <c r="AB225" s="79"/>
      <c r="AC225" s="79"/>
      <c r="AD225" s="79"/>
      <c r="AE225" s="79"/>
      <c r="AF225" s="79"/>
      <c r="AG225" s="79"/>
      <c r="AH225" s="79"/>
    </row>
    <row r="226" spans="1:34" x14ac:dyDescent="0.3">
      <c r="A226" s="78"/>
      <c r="B226" s="78"/>
      <c r="C226" s="78"/>
      <c r="D226" s="78"/>
      <c r="E226" s="78"/>
      <c r="F226" s="78"/>
      <c r="G226" s="78"/>
      <c r="H226" s="78"/>
      <c r="I226" s="78"/>
      <c r="J226" s="78"/>
      <c r="K226" s="78"/>
      <c r="L226" s="78"/>
      <c r="M226" s="78"/>
      <c r="N226" s="78"/>
      <c r="O226" s="78"/>
      <c r="P226" s="78"/>
      <c r="Q226" s="78"/>
      <c r="R226" s="79"/>
      <c r="S226" s="79"/>
      <c r="T226" s="79"/>
      <c r="U226" s="79"/>
      <c r="V226" s="79"/>
      <c r="W226" s="79"/>
      <c r="X226" s="79"/>
      <c r="Y226" s="79"/>
      <c r="Z226" s="79"/>
      <c r="AA226" s="79"/>
      <c r="AB226" s="79"/>
      <c r="AC226" s="79"/>
      <c r="AD226" s="79"/>
      <c r="AE226" s="79"/>
      <c r="AF226" s="79"/>
      <c r="AG226" s="79"/>
      <c r="AH226" s="79"/>
    </row>
    <row r="227" spans="1:34" x14ac:dyDescent="0.3">
      <c r="A227" s="78"/>
      <c r="B227" s="78"/>
      <c r="C227" s="78"/>
      <c r="D227" s="78"/>
      <c r="E227" s="78"/>
      <c r="F227" s="78"/>
      <c r="G227" s="78"/>
      <c r="H227" s="78"/>
      <c r="I227" s="78"/>
      <c r="J227" s="78"/>
      <c r="K227" s="78"/>
      <c r="L227" s="78"/>
      <c r="M227" s="78"/>
      <c r="N227" s="78"/>
      <c r="O227" s="78"/>
      <c r="P227" s="78"/>
      <c r="Q227" s="78"/>
      <c r="R227" s="79"/>
      <c r="S227" s="79"/>
      <c r="T227" s="79"/>
      <c r="U227" s="79"/>
      <c r="V227" s="79"/>
      <c r="W227" s="79"/>
      <c r="X227" s="79"/>
      <c r="Y227" s="79"/>
      <c r="Z227" s="79"/>
      <c r="AA227" s="79"/>
      <c r="AB227" s="79"/>
      <c r="AC227" s="79"/>
      <c r="AD227" s="79"/>
      <c r="AE227" s="79"/>
      <c r="AF227" s="79"/>
      <c r="AG227" s="79"/>
      <c r="AH227" s="79"/>
    </row>
    <row r="228" spans="1:34" x14ac:dyDescent="0.3">
      <c r="A228" s="78"/>
      <c r="B228" s="78"/>
      <c r="C228" s="78"/>
      <c r="D228" s="78"/>
      <c r="E228" s="78"/>
      <c r="F228" s="78"/>
      <c r="G228" s="78"/>
      <c r="H228" s="78"/>
      <c r="I228" s="78"/>
      <c r="J228" s="78"/>
      <c r="K228" s="78"/>
      <c r="L228" s="78"/>
      <c r="M228" s="78"/>
      <c r="N228" s="78"/>
      <c r="O228" s="78"/>
      <c r="P228" s="78"/>
      <c r="Q228" s="78"/>
      <c r="R228" s="79"/>
      <c r="S228" s="79"/>
      <c r="T228" s="79"/>
      <c r="U228" s="79"/>
      <c r="V228" s="79"/>
      <c r="W228" s="79"/>
      <c r="X228" s="79"/>
      <c r="Y228" s="79"/>
      <c r="Z228" s="79"/>
      <c r="AA228" s="79"/>
      <c r="AB228" s="79"/>
      <c r="AC228" s="79"/>
      <c r="AD228" s="79"/>
      <c r="AE228" s="79"/>
      <c r="AF228" s="79"/>
      <c r="AG228" s="79"/>
      <c r="AH228" s="79"/>
    </row>
    <row r="229" spans="1:34" x14ac:dyDescent="0.3">
      <c r="A229" s="78"/>
      <c r="B229" s="78"/>
      <c r="C229" s="78"/>
      <c r="D229" s="78"/>
      <c r="E229" s="78"/>
      <c r="F229" s="78"/>
      <c r="G229" s="78"/>
      <c r="H229" s="78"/>
      <c r="I229" s="78"/>
      <c r="J229" s="78"/>
      <c r="K229" s="78"/>
      <c r="L229" s="78"/>
      <c r="M229" s="78"/>
      <c r="N229" s="78"/>
      <c r="O229" s="78"/>
      <c r="P229" s="78"/>
      <c r="Q229" s="78"/>
      <c r="R229" s="79"/>
      <c r="S229" s="79"/>
      <c r="T229" s="79"/>
      <c r="U229" s="79"/>
      <c r="V229" s="79"/>
      <c r="W229" s="79"/>
      <c r="X229" s="79"/>
      <c r="Y229" s="79"/>
      <c r="Z229" s="79"/>
      <c r="AA229" s="79"/>
      <c r="AB229" s="79"/>
      <c r="AC229" s="79"/>
      <c r="AD229" s="79"/>
      <c r="AE229" s="79"/>
      <c r="AF229" s="79"/>
      <c r="AG229" s="79"/>
      <c r="AH229" s="79"/>
    </row>
    <row r="230" spans="1:34" x14ac:dyDescent="0.3">
      <c r="A230" s="78"/>
      <c r="B230" s="78"/>
      <c r="C230" s="78"/>
      <c r="D230" s="78"/>
      <c r="E230" s="78"/>
      <c r="F230" s="78"/>
      <c r="G230" s="78"/>
      <c r="H230" s="78"/>
      <c r="I230" s="78"/>
      <c r="J230" s="78"/>
      <c r="K230" s="78"/>
      <c r="L230" s="78"/>
      <c r="M230" s="78"/>
      <c r="N230" s="78"/>
      <c r="O230" s="78"/>
      <c r="P230" s="78"/>
      <c r="Q230" s="78"/>
      <c r="R230" s="79"/>
      <c r="S230" s="79"/>
      <c r="T230" s="79"/>
      <c r="U230" s="79"/>
      <c r="V230" s="79"/>
      <c r="W230" s="79"/>
      <c r="X230" s="79"/>
      <c r="Y230" s="79"/>
      <c r="Z230" s="79"/>
      <c r="AA230" s="79"/>
      <c r="AB230" s="79"/>
      <c r="AC230" s="79"/>
      <c r="AD230" s="79"/>
      <c r="AE230" s="79"/>
      <c r="AF230" s="79"/>
      <c r="AG230" s="79"/>
      <c r="AH230" s="79"/>
    </row>
    <row r="231" spans="1:34" x14ac:dyDescent="0.3">
      <c r="A231" s="78"/>
      <c r="B231" s="78"/>
      <c r="C231" s="78"/>
      <c r="D231" s="78"/>
      <c r="E231" s="78"/>
      <c r="F231" s="78"/>
      <c r="G231" s="78"/>
      <c r="H231" s="78"/>
      <c r="I231" s="78"/>
      <c r="J231" s="78"/>
      <c r="K231" s="78"/>
      <c r="L231" s="78"/>
      <c r="M231" s="78"/>
      <c r="N231" s="78"/>
      <c r="O231" s="78"/>
      <c r="P231" s="78"/>
      <c r="Q231" s="78"/>
      <c r="R231" s="79"/>
      <c r="S231" s="79"/>
      <c r="T231" s="79"/>
      <c r="U231" s="79"/>
      <c r="V231" s="79"/>
      <c r="W231" s="79"/>
      <c r="X231" s="79"/>
      <c r="Y231" s="79"/>
      <c r="Z231" s="79"/>
      <c r="AA231" s="79"/>
      <c r="AB231" s="79"/>
      <c r="AC231" s="79"/>
      <c r="AD231" s="79"/>
      <c r="AE231" s="79"/>
      <c r="AF231" s="79"/>
      <c r="AG231" s="79"/>
      <c r="AH231" s="79"/>
    </row>
    <row r="232" spans="1:34" x14ac:dyDescent="0.3">
      <c r="A232" s="78"/>
      <c r="B232" s="78"/>
      <c r="C232" s="78"/>
      <c r="D232" s="78"/>
      <c r="E232" s="78"/>
      <c r="F232" s="78"/>
      <c r="G232" s="78"/>
      <c r="H232" s="78"/>
      <c r="I232" s="78"/>
      <c r="J232" s="78"/>
      <c r="K232" s="78"/>
      <c r="L232" s="78"/>
      <c r="M232" s="78"/>
      <c r="N232" s="78"/>
      <c r="O232" s="78"/>
      <c r="P232" s="78"/>
      <c r="Q232" s="78"/>
      <c r="R232" s="79"/>
      <c r="S232" s="79"/>
      <c r="T232" s="79"/>
      <c r="U232" s="79"/>
      <c r="V232" s="79"/>
      <c r="W232" s="79"/>
      <c r="X232" s="79"/>
      <c r="Y232" s="79"/>
      <c r="Z232" s="79"/>
      <c r="AA232" s="79"/>
      <c r="AB232" s="79"/>
      <c r="AC232" s="79"/>
      <c r="AD232" s="79"/>
      <c r="AE232" s="79"/>
      <c r="AF232" s="79"/>
      <c r="AG232" s="79"/>
      <c r="AH232" s="79"/>
    </row>
    <row r="233" spans="1:34" x14ac:dyDescent="0.3">
      <c r="A233" s="78"/>
      <c r="B233" s="78"/>
      <c r="C233" s="78"/>
      <c r="D233" s="78"/>
      <c r="E233" s="78"/>
      <c r="F233" s="78"/>
      <c r="G233" s="78"/>
      <c r="H233" s="78"/>
      <c r="I233" s="78"/>
      <c r="J233" s="78"/>
      <c r="K233" s="78"/>
      <c r="L233" s="78"/>
      <c r="M233" s="78"/>
      <c r="N233" s="78"/>
      <c r="O233" s="78"/>
      <c r="P233" s="78"/>
      <c r="Q233" s="78"/>
      <c r="R233" s="79"/>
      <c r="S233" s="79"/>
      <c r="T233" s="79"/>
      <c r="U233" s="79"/>
      <c r="V233" s="79"/>
      <c r="W233" s="79"/>
      <c r="X233" s="79"/>
      <c r="Y233" s="79"/>
      <c r="Z233" s="79"/>
      <c r="AA233" s="79"/>
      <c r="AB233" s="79"/>
      <c r="AC233" s="79"/>
      <c r="AD233" s="79"/>
      <c r="AE233" s="79"/>
      <c r="AF233" s="79"/>
      <c r="AG233" s="79"/>
      <c r="AH233" s="79"/>
    </row>
    <row r="234" spans="1:34" x14ac:dyDescent="0.3">
      <c r="A234" s="78"/>
      <c r="B234" s="78"/>
      <c r="C234" s="78"/>
      <c r="D234" s="78"/>
      <c r="E234" s="78"/>
      <c r="F234" s="78"/>
      <c r="G234" s="78"/>
      <c r="H234" s="78"/>
      <c r="I234" s="78"/>
      <c r="J234" s="78"/>
      <c r="K234" s="78"/>
      <c r="L234" s="78"/>
      <c r="M234" s="78"/>
      <c r="N234" s="78"/>
      <c r="O234" s="78"/>
      <c r="P234" s="78"/>
      <c r="Q234" s="78"/>
      <c r="R234" s="79"/>
      <c r="S234" s="79"/>
      <c r="T234" s="79"/>
      <c r="U234" s="79"/>
      <c r="V234" s="79"/>
      <c r="W234" s="79"/>
      <c r="X234" s="79"/>
      <c r="Y234" s="79"/>
      <c r="Z234" s="79"/>
      <c r="AA234" s="79"/>
      <c r="AB234" s="79"/>
      <c r="AC234" s="79"/>
      <c r="AD234" s="79"/>
      <c r="AE234" s="79"/>
      <c r="AF234" s="79"/>
      <c r="AG234" s="79"/>
      <c r="AH234" s="79"/>
    </row>
    <row r="235" spans="1:34" x14ac:dyDescent="0.3">
      <c r="A235" s="78"/>
      <c r="B235" s="78"/>
      <c r="C235" s="78"/>
      <c r="D235" s="78"/>
      <c r="E235" s="78"/>
      <c r="F235" s="78"/>
      <c r="G235" s="78"/>
      <c r="H235" s="78"/>
      <c r="I235" s="78"/>
      <c r="J235" s="78"/>
      <c r="K235" s="78"/>
      <c r="L235" s="78"/>
      <c r="M235" s="78"/>
      <c r="N235" s="78"/>
      <c r="O235" s="78"/>
      <c r="P235" s="78"/>
      <c r="Q235" s="78"/>
      <c r="R235" s="79"/>
      <c r="S235" s="79"/>
      <c r="T235" s="79"/>
      <c r="U235" s="79"/>
      <c r="V235" s="79"/>
      <c r="W235" s="79"/>
      <c r="X235" s="79"/>
      <c r="Y235" s="79"/>
      <c r="Z235" s="79"/>
      <c r="AA235" s="79"/>
      <c r="AB235" s="79"/>
      <c r="AC235" s="79"/>
      <c r="AD235" s="79"/>
      <c r="AE235" s="79"/>
      <c r="AF235" s="79"/>
      <c r="AG235" s="79"/>
      <c r="AH235" s="79"/>
    </row>
    <row r="236" spans="1:34" x14ac:dyDescent="0.3">
      <c r="A236" s="78"/>
      <c r="B236" s="78"/>
      <c r="C236" s="78"/>
      <c r="D236" s="78"/>
      <c r="E236" s="78"/>
      <c r="F236" s="78"/>
      <c r="G236" s="78"/>
      <c r="H236" s="78"/>
      <c r="I236" s="78"/>
      <c r="J236" s="78"/>
      <c r="K236" s="78"/>
      <c r="L236" s="78"/>
      <c r="M236" s="78"/>
      <c r="N236" s="78"/>
      <c r="O236" s="78"/>
      <c r="P236" s="78"/>
      <c r="Q236" s="78"/>
      <c r="R236" s="79"/>
      <c r="S236" s="79"/>
      <c r="T236" s="79"/>
      <c r="U236" s="79"/>
      <c r="V236" s="79"/>
      <c r="W236" s="79"/>
      <c r="X236" s="79"/>
      <c r="Y236" s="79"/>
      <c r="Z236" s="79"/>
      <c r="AA236" s="79"/>
      <c r="AB236" s="79"/>
      <c r="AC236" s="79"/>
      <c r="AD236" s="79"/>
      <c r="AE236" s="79"/>
      <c r="AF236" s="79"/>
      <c r="AG236" s="79"/>
      <c r="AH236" s="79"/>
    </row>
    <row r="237" spans="1:34" x14ac:dyDescent="0.3">
      <c r="A237" s="78"/>
      <c r="B237" s="78"/>
      <c r="C237" s="78"/>
      <c r="D237" s="78"/>
      <c r="E237" s="78"/>
      <c r="F237" s="78"/>
      <c r="G237" s="78"/>
      <c r="H237" s="78"/>
      <c r="I237" s="78"/>
      <c r="J237" s="78"/>
      <c r="K237" s="78"/>
      <c r="L237" s="78"/>
      <c r="M237" s="78"/>
      <c r="N237" s="78"/>
      <c r="O237" s="78"/>
      <c r="P237" s="78"/>
      <c r="Q237" s="78"/>
      <c r="R237" s="79"/>
      <c r="S237" s="79"/>
      <c r="T237" s="79"/>
      <c r="U237" s="79"/>
      <c r="V237" s="79"/>
      <c r="W237" s="79"/>
      <c r="X237" s="79"/>
      <c r="Y237" s="79"/>
      <c r="Z237" s="79"/>
      <c r="AA237" s="79"/>
      <c r="AB237" s="79"/>
      <c r="AC237" s="79"/>
      <c r="AD237" s="79"/>
      <c r="AE237" s="79"/>
      <c r="AF237" s="79"/>
      <c r="AG237" s="79"/>
      <c r="AH237" s="79"/>
    </row>
    <row r="238" spans="1:34" x14ac:dyDescent="0.3">
      <c r="A238" s="78"/>
      <c r="B238" s="78"/>
      <c r="C238" s="78"/>
      <c r="D238" s="78"/>
      <c r="E238" s="78"/>
      <c r="F238" s="78"/>
      <c r="G238" s="78"/>
      <c r="H238" s="78"/>
      <c r="I238" s="78"/>
      <c r="J238" s="78"/>
      <c r="K238" s="78"/>
      <c r="L238" s="78"/>
      <c r="M238" s="78"/>
      <c r="N238" s="78"/>
      <c r="O238" s="78"/>
      <c r="P238" s="78"/>
      <c r="Q238" s="78"/>
      <c r="R238" s="79"/>
      <c r="S238" s="79"/>
      <c r="T238" s="79"/>
      <c r="U238" s="79"/>
      <c r="V238" s="79"/>
      <c r="W238" s="79"/>
      <c r="X238" s="79"/>
      <c r="Y238" s="79"/>
      <c r="Z238" s="79"/>
      <c r="AA238" s="79"/>
      <c r="AB238" s="79"/>
      <c r="AC238" s="79"/>
      <c r="AD238" s="79"/>
      <c r="AE238" s="79"/>
      <c r="AF238" s="79"/>
      <c r="AG238" s="79"/>
      <c r="AH238" s="79"/>
    </row>
    <row r="239" spans="1:34" x14ac:dyDescent="0.3">
      <c r="A239" s="78"/>
      <c r="B239" s="78"/>
      <c r="C239" s="78"/>
      <c r="D239" s="78"/>
      <c r="E239" s="78"/>
      <c r="F239" s="78"/>
      <c r="G239" s="78"/>
      <c r="H239" s="78"/>
      <c r="I239" s="78"/>
      <c r="J239" s="78"/>
      <c r="K239" s="78"/>
      <c r="L239" s="78"/>
      <c r="M239" s="78"/>
      <c r="N239" s="78"/>
      <c r="O239" s="78"/>
      <c r="P239" s="78"/>
      <c r="Q239" s="78"/>
      <c r="R239" s="79"/>
      <c r="S239" s="79"/>
      <c r="T239" s="79"/>
      <c r="U239" s="79"/>
      <c r="V239" s="79"/>
      <c r="W239" s="79"/>
      <c r="X239" s="79"/>
      <c r="Y239" s="79"/>
      <c r="Z239" s="79"/>
      <c r="AA239" s="79"/>
      <c r="AB239" s="79"/>
      <c r="AC239" s="79"/>
      <c r="AD239" s="79"/>
      <c r="AE239" s="79"/>
      <c r="AF239" s="79"/>
      <c r="AG239" s="79"/>
      <c r="AH239" s="79"/>
    </row>
    <row r="240" spans="1:34" x14ac:dyDescent="0.3">
      <c r="A240" s="78"/>
      <c r="B240" s="78"/>
      <c r="C240" s="78"/>
      <c r="D240" s="78"/>
      <c r="E240" s="78"/>
      <c r="F240" s="78"/>
      <c r="G240" s="78"/>
      <c r="H240" s="78"/>
      <c r="I240" s="78"/>
      <c r="J240" s="78"/>
      <c r="K240" s="78"/>
      <c r="L240" s="78"/>
      <c r="M240" s="78"/>
      <c r="N240" s="78"/>
      <c r="O240" s="78"/>
      <c r="P240" s="78"/>
      <c r="Q240" s="78"/>
      <c r="R240" s="79"/>
      <c r="S240" s="79"/>
      <c r="T240" s="79"/>
      <c r="U240" s="79"/>
      <c r="V240" s="79"/>
      <c r="W240" s="79"/>
      <c r="X240" s="79"/>
      <c r="Y240" s="79"/>
      <c r="Z240" s="79"/>
      <c r="AA240" s="79"/>
      <c r="AB240" s="79"/>
      <c r="AC240" s="79"/>
      <c r="AD240" s="79"/>
      <c r="AE240" s="79"/>
      <c r="AF240" s="79"/>
      <c r="AG240" s="79"/>
      <c r="AH240" s="79"/>
    </row>
    <row r="241" spans="1:34" x14ac:dyDescent="0.3">
      <c r="A241" s="78"/>
      <c r="B241" s="78"/>
      <c r="C241" s="78"/>
      <c r="D241" s="78"/>
      <c r="E241" s="78"/>
      <c r="F241" s="78"/>
      <c r="G241" s="78"/>
      <c r="H241" s="78"/>
      <c r="I241" s="78"/>
      <c r="J241" s="78"/>
      <c r="K241" s="78"/>
      <c r="L241" s="78"/>
      <c r="M241" s="78"/>
      <c r="N241" s="78"/>
      <c r="O241" s="78"/>
      <c r="P241" s="78"/>
      <c r="Q241" s="78"/>
      <c r="R241" s="79"/>
      <c r="S241" s="79"/>
      <c r="T241" s="79"/>
      <c r="U241" s="79"/>
      <c r="V241" s="79"/>
      <c r="W241" s="79"/>
      <c r="X241" s="79"/>
      <c r="Y241" s="79"/>
      <c r="Z241" s="79"/>
      <c r="AA241" s="79"/>
      <c r="AB241" s="79"/>
      <c r="AC241" s="79"/>
      <c r="AD241" s="79"/>
      <c r="AE241" s="79"/>
      <c r="AF241" s="79"/>
      <c r="AG241" s="79"/>
      <c r="AH241" s="79"/>
    </row>
    <row r="242" spans="1:34" x14ac:dyDescent="0.3">
      <c r="A242" s="78"/>
      <c r="B242" s="78"/>
      <c r="C242" s="78"/>
      <c r="D242" s="78"/>
      <c r="E242" s="78"/>
      <c r="F242" s="78"/>
      <c r="G242" s="78"/>
      <c r="H242" s="78"/>
      <c r="I242" s="78"/>
      <c r="J242" s="78"/>
      <c r="K242" s="78"/>
      <c r="L242" s="78"/>
      <c r="M242" s="78"/>
      <c r="N242" s="78"/>
      <c r="O242" s="78"/>
      <c r="P242" s="78"/>
      <c r="Q242" s="78"/>
      <c r="R242" s="79"/>
      <c r="S242" s="79"/>
      <c r="T242" s="79"/>
      <c r="U242" s="79"/>
      <c r="V242" s="79"/>
      <c r="W242" s="79"/>
      <c r="X242" s="79"/>
      <c r="Y242" s="79"/>
      <c r="Z242" s="79"/>
      <c r="AA242" s="79"/>
      <c r="AB242" s="79"/>
      <c r="AC242" s="79"/>
      <c r="AD242" s="79"/>
      <c r="AE242" s="79"/>
      <c r="AF242" s="79"/>
      <c r="AG242" s="79"/>
      <c r="AH242" s="79"/>
    </row>
    <row r="243" spans="1:34" x14ac:dyDescent="0.3">
      <c r="A243" s="78"/>
      <c r="B243" s="78"/>
      <c r="C243" s="78"/>
      <c r="D243" s="78"/>
      <c r="E243" s="78"/>
      <c r="F243" s="78"/>
      <c r="G243" s="78"/>
      <c r="H243" s="78"/>
      <c r="I243" s="78"/>
      <c r="J243" s="78"/>
      <c r="K243" s="78"/>
      <c r="L243" s="78"/>
      <c r="M243" s="78"/>
      <c r="N243" s="78"/>
      <c r="O243" s="78"/>
      <c r="P243" s="78"/>
      <c r="Q243" s="78"/>
      <c r="R243" s="79"/>
      <c r="S243" s="79"/>
      <c r="T243" s="79"/>
      <c r="U243" s="79"/>
      <c r="V243" s="79"/>
      <c r="W243" s="79"/>
      <c r="X243" s="79"/>
      <c r="Y243" s="79"/>
      <c r="Z243" s="79"/>
      <c r="AA243" s="79"/>
      <c r="AB243" s="79"/>
      <c r="AC243" s="79"/>
      <c r="AD243" s="79"/>
      <c r="AE243" s="79"/>
      <c r="AF243" s="79"/>
      <c r="AG243" s="79"/>
      <c r="AH243" s="79"/>
    </row>
    <row r="244" spans="1:34" x14ac:dyDescent="0.3">
      <c r="A244" s="78"/>
      <c r="B244" s="78"/>
      <c r="C244" s="78"/>
      <c r="D244" s="78"/>
      <c r="E244" s="78"/>
      <c r="F244" s="78"/>
      <c r="G244" s="78"/>
      <c r="H244" s="78"/>
      <c r="I244" s="78"/>
      <c r="J244" s="78"/>
      <c r="K244" s="78"/>
      <c r="L244" s="78"/>
      <c r="M244" s="78"/>
      <c r="N244" s="78"/>
      <c r="O244" s="78"/>
      <c r="P244" s="78"/>
      <c r="Q244" s="78"/>
      <c r="R244" s="79"/>
      <c r="S244" s="79"/>
      <c r="T244" s="79"/>
      <c r="U244" s="79"/>
      <c r="V244" s="79"/>
      <c r="W244" s="79"/>
      <c r="X244" s="79"/>
      <c r="Y244" s="79"/>
      <c r="Z244" s="79"/>
      <c r="AA244" s="79"/>
      <c r="AB244" s="79"/>
      <c r="AC244" s="79"/>
      <c r="AD244" s="79"/>
      <c r="AE244" s="79"/>
      <c r="AF244" s="79"/>
      <c r="AG244" s="79"/>
      <c r="AH244" s="79"/>
    </row>
    <row r="245" spans="1:34" x14ac:dyDescent="0.3">
      <c r="A245" s="78"/>
      <c r="B245" s="78"/>
      <c r="C245" s="78"/>
      <c r="D245" s="78"/>
      <c r="E245" s="78"/>
      <c r="F245" s="78"/>
      <c r="G245" s="78"/>
      <c r="H245" s="78"/>
      <c r="I245" s="78"/>
      <c r="J245" s="78"/>
      <c r="K245" s="78"/>
      <c r="L245" s="78"/>
      <c r="M245" s="78"/>
      <c r="N245" s="78"/>
      <c r="O245" s="78"/>
      <c r="P245" s="78"/>
      <c r="Q245" s="78"/>
      <c r="R245" s="79"/>
      <c r="S245" s="79"/>
      <c r="T245" s="79"/>
      <c r="U245" s="79"/>
      <c r="V245" s="79"/>
      <c r="W245" s="79"/>
      <c r="X245" s="79"/>
      <c r="Y245" s="79"/>
      <c r="Z245" s="79"/>
      <c r="AA245" s="79"/>
      <c r="AB245" s="79"/>
      <c r="AC245" s="79"/>
      <c r="AD245" s="79"/>
      <c r="AE245" s="79"/>
      <c r="AF245" s="79"/>
      <c r="AG245" s="79"/>
      <c r="AH245" s="79"/>
    </row>
    <row r="246" spans="1:34" x14ac:dyDescent="0.3">
      <c r="A246" s="78"/>
      <c r="B246" s="78"/>
      <c r="C246" s="78"/>
      <c r="D246" s="78"/>
      <c r="E246" s="78"/>
      <c r="F246" s="78"/>
      <c r="G246" s="78"/>
      <c r="H246" s="78"/>
      <c r="I246" s="78"/>
      <c r="J246" s="78"/>
      <c r="K246" s="78"/>
      <c r="L246" s="78"/>
      <c r="M246" s="78"/>
      <c r="N246" s="78"/>
      <c r="O246" s="78"/>
      <c r="P246" s="78"/>
      <c r="Q246" s="78"/>
      <c r="R246" s="79"/>
      <c r="S246" s="79"/>
      <c r="T246" s="79"/>
      <c r="U246" s="79"/>
      <c r="V246" s="79"/>
      <c r="W246" s="79"/>
      <c r="X246" s="79"/>
      <c r="Y246" s="79"/>
      <c r="Z246" s="79"/>
      <c r="AA246" s="79"/>
      <c r="AB246" s="79"/>
      <c r="AC246" s="79"/>
      <c r="AD246" s="79"/>
      <c r="AE246" s="79"/>
      <c r="AF246" s="79"/>
      <c r="AG246" s="79"/>
      <c r="AH246" s="79"/>
    </row>
    <row r="247" spans="1:34" x14ac:dyDescent="0.3">
      <c r="A247" s="78"/>
      <c r="B247" s="78"/>
      <c r="C247" s="78"/>
      <c r="D247" s="78"/>
      <c r="E247" s="78"/>
      <c r="F247" s="78"/>
      <c r="G247" s="78"/>
      <c r="H247" s="78"/>
      <c r="I247" s="78"/>
      <c r="J247" s="78"/>
      <c r="K247" s="78"/>
      <c r="L247" s="78"/>
      <c r="M247" s="78"/>
      <c r="N247" s="78"/>
      <c r="O247" s="78"/>
      <c r="P247" s="78"/>
      <c r="Q247" s="78"/>
      <c r="R247" s="79"/>
      <c r="S247" s="79"/>
      <c r="T247" s="79"/>
      <c r="U247" s="79"/>
      <c r="V247" s="79"/>
      <c r="W247" s="79"/>
      <c r="X247" s="79"/>
      <c r="Y247" s="79"/>
      <c r="Z247" s="79"/>
      <c r="AA247" s="79"/>
      <c r="AB247" s="79"/>
      <c r="AC247" s="79"/>
      <c r="AD247" s="79"/>
      <c r="AE247" s="79"/>
      <c r="AF247" s="79"/>
      <c r="AG247" s="79"/>
      <c r="AH247" s="79"/>
    </row>
    <row r="248" spans="1:34" x14ac:dyDescent="0.3">
      <c r="A248" s="78"/>
      <c r="B248" s="78"/>
      <c r="C248" s="78"/>
      <c r="D248" s="78"/>
      <c r="E248" s="78"/>
      <c r="F248" s="78"/>
      <c r="G248" s="78"/>
      <c r="H248" s="78"/>
      <c r="I248" s="78"/>
      <c r="J248" s="78"/>
      <c r="K248" s="78"/>
      <c r="L248" s="78"/>
      <c r="M248" s="78"/>
      <c r="N248" s="78"/>
      <c r="O248" s="78"/>
      <c r="P248" s="78"/>
      <c r="Q248" s="78"/>
      <c r="R248" s="79"/>
      <c r="S248" s="79"/>
      <c r="T248" s="79"/>
      <c r="U248" s="79"/>
      <c r="V248" s="79"/>
      <c r="W248" s="79"/>
      <c r="X248" s="79"/>
      <c r="Y248" s="79"/>
      <c r="Z248" s="79"/>
      <c r="AA248" s="79"/>
      <c r="AB248" s="79"/>
      <c r="AC248" s="79"/>
      <c r="AD248" s="79"/>
      <c r="AE248" s="79"/>
      <c r="AF248" s="79"/>
      <c r="AG248" s="79"/>
      <c r="AH248" s="79"/>
    </row>
    <row r="249" spans="1:34" x14ac:dyDescent="0.3">
      <c r="A249" s="78"/>
      <c r="B249" s="78"/>
      <c r="C249" s="78"/>
      <c r="D249" s="78"/>
      <c r="E249" s="78"/>
      <c r="F249" s="78"/>
      <c r="G249" s="78"/>
      <c r="H249" s="78"/>
      <c r="I249" s="78"/>
      <c r="J249" s="78"/>
      <c r="K249" s="78"/>
      <c r="L249" s="78"/>
      <c r="M249" s="78"/>
      <c r="N249" s="78"/>
      <c r="O249" s="78"/>
      <c r="P249" s="78"/>
      <c r="Q249" s="78"/>
      <c r="R249" s="79"/>
      <c r="S249" s="79"/>
      <c r="T249" s="79"/>
      <c r="U249" s="79"/>
      <c r="V249" s="79"/>
      <c r="W249" s="79"/>
      <c r="X249" s="79"/>
      <c r="Y249" s="79"/>
      <c r="Z249" s="79"/>
      <c r="AA249" s="79"/>
      <c r="AB249" s="79"/>
      <c r="AC249" s="79"/>
      <c r="AD249" s="79"/>
      <c r="AE249" s="79"/>
      <c r="AF249" s="79"/>
      <c r="AG249" s="79"/>
      <c r="AH249" s="79"/>
    </row>
    <row r="250" spans="1:34" x14ac:dyDescent="0.3">
      <c r="A250" s="78"/>
      <c r="B250" s="78"/>
      <c r="C250" s="78"/>
      <c r="D250" s="78"/>
      <c r="E250" s="78"/>
      <c r="F250" s="78"/>
      <c r="G250" s="78"/>
      <c r="H250" s="78"/>
      <c r="I250" s="78"/>
      <c r="J250" s="78"/>
      <c r="K250" s="78"/>
      <c r="L250" s="78"/>
      <c r="M250" s="78"/>
      <c r="N250" s="78"/>
      <c r="O250" s="78"/>
      <c r="P250" s="78"/>
      <c r="Q250" s="78"/>
      <c r="R250" s="79"/>
      <c r="S250" s="79"/>
      <c r="T250" s="79"/>
      <c r="U250" s="79"/>
      <c r="V250" s="79"/>
      <c r="W250" s="79"/>
      <c r="X250" s="79"/>
      <c r="Y250" s="79"/>
      <c r="Z250" s="79"/>
      <c r="AA250" s="79"/>
      <c r="AB250" s="79"/>
      <c r="AC250" s="79"/>
      <c r="AD250" s="79"/>
      <c r="AE250" s="79"/>
      <c r="AF250" s="79"/>
      <c r="AG250" s="79"/>
      <c r="AH250" s="79"/>
    </row>
    <row r="251" spans="1:34" x14ac:dyDescent="0.3">
      <c r="A251" s="78"/>
      <c r="B251" s="78"/>
      <c r="C251" s="78"/>
      <c r="D251" s="78"/>
      <c r="E251" s="78"/>
      <c r="F251" s="78"/>
      <c r="G251" s="78"/>
      <c r="H251" s="78"/>
      <c r="I251" s="78"/>
      <c r="J251" s="78"/>
      <c r="K251" s="78"/>
      <c r="L251" s="78"/>
      <c r="M251" s="78"/>
      <c r="N251" s="78"/>
      <c r="O251" s="78"/>
      <c r="P251" s="78"/>
      <c r="Q251" s="78"/>
      <c r="R251" s="79"/>
      <c r="S251" s="79"/>
      <c r="T251" s="79"/>
      <c r="U251" s="79"/>
      <c r="V251" s="79"/>
      <c r="W251" s="79"/>
      <c r="X251" s="79"/>
      <c r="Y251" s="79"/>
      <c r="Z251" s="79"/>
      <c r="AA251" s="79"/>
      <c r="AB251" s="79"/>
      <c r="AC251" s="79"/>
      <c r="AD251" s="79"/>
      <c r="AE251" s="79"/>
      <c r="AF251" s="79"/>
      <c r="AG251" s="79"/>
      <c r="AH251" s="79"/>
    </row>
    <row r="252" spans="1:34" x14ac:dyDescent="0.3">
      <c r="A252" s="78"/>
      <c r="B252" s="78"/>
      <c r="C252" s="78"/>
      <c r="D252" s="78"/>
      <c r="E252" s="78"/>
      <c r="F252" s="78"/>
      <c r="G252" s="78"/>
      <c r="H252" s="78"/>
      <c r="I252" s="78"/>
      <c r="J252" s="78"/>
      <c r="K252" s="78"/>
      <c r="L252" s="78"/>
      <c r="M252" s="78"/>
      <c r="N252" s="78"/>
      <c r="O252" s="78"/>
      <c r="P252" s="78"/>
      <c r="Q252" s="78"/>
      <c r="R252" s="79"/>
      <c r="S252" s="79"/>
      <c r="T252" s="79"/>
      <c r="U252" s="79"/>
      <c r="V252" s="79"/>
      <c r="W252" s="79"/>
      <c r="X252" s="79"/>
      <c r="Y252" s="79"/>
      <c r="Z252" s="79"/>
      <c r="AA252" s="79"/>
      <c r="AB252" s="79"/>
      <c r="AC252" s="79"/>
      <c r="AD252" s="79"/>
      <c r="AE252" s="79"/>
      <c r="AF252" s="79"/>
      <c r="AG252" s="79"/>
      <c r="AH252" s="79"/>
    </row>
    <row r="253" spans="1:34" x14ac:dyDescent="0.3">
      <c r="A253" s="78"/>
      <c r="B253" s="78"/>
      <c r="C253" s="78"/>
      <c r="D253" s="78"/>
      <c r="E253" s="78"/>
      <c r="F253" s="78"/>
      <c r="G253" s="78"/>
      <c r="H253" s="78"/>
      <c r="I253" s="78"/>
      <c r="J253" s="78"/>
      <c r="K253" s="78"/>
      <c r="L253" s="78"/>
      <c r="M253" s="78"/>
      <c r="N253" s="78"/>
      <c r="O253" s="78"/>
      <c r="P253" s="78"/>
      <c r="Q253" s="78"/>
      <c r="R253" s="79"/>
      <c r="S253" s="79"/>
      <c r="T253" s="79"/>
      <c r="U253" s="79"/>
      <c r="V253" s="79"/>
      <c r="W253" s="79"/>
      <c r="X253" s="79"/>
      <c r="Y253" s="79"/>
      <c r="Z253" s="79"/>
      <c r="AA253" s="79"/>
      <c r="AB253" s="79"/>
      <c r="AC253" s="79"/>
      <c r="AD253" s="79"/>
      <c r="AE253" s="79"/>
      <c r="AF253" s="79"/>
      <c r="AG253" s="79"/>
      <c r="AH253" s="79"/>
    </row>
    <row r="254" spans="1:34" x14ac:dyDescent="0.3">
      <c r="A254" s="78"/>
      <c r="B254" s="78"/>
      <c r="C254" s="78"/>
      <c r="D254" s="78"/>
      <c r="E254" s="78"/>
      <c r="F254" s="78"/>
      <c r="G254" s="78"/>
      <c r="H254" s="78"/>
      <c r="I254" s="78"/>
      <c r="J254" s="78"/>
      <c r="K254" s="78"/>
      <c r="L254" s="78"/>
      <c r="M254" s="78"/>
      <c r="N254" s="78"/>
      <c r="O254" s="78"/>
      <c r="P254" s="78"/>
      <c r="Q254" s="78"/>
      <c r="R254" s="79"/>
      <c r="S254" s="79"/>
      <c r="T254" s="79"/>
      <c r="U254" s="79"/>
      <c r="V254" s="79"/>
      <c r="W254" s="79"/>
      <c r="X254" s="79"/>
      <c r="Y254" s="79"/>
      <c r="Z254" s="79"/>
      <c r="AA254" s="79"/>
      <c r="AB254" s="79"/>
      <c r="AC254" s="79"/>
      <c r="AD254" s="79"/>
      <c r="AE254" s="79"/>
      <c r="AF254" s="79"/>
      <c r="AG254" s="79"/>
      <c r="AH254" s="79"/>
    </row>
    <row r="255" spans="1:34" x14ac:dyDescent="0.3">
      <c r="A255" s="78"/>
      <c r="B255" s="78"/>
      <c r="C255" s="78"/>
      <c r="D255" s="78"/>
      <c r="E255" s="78"/>
      <c r="F255" s="78"/>
      <c r="G255" s="78"/>
      <c r="H255" s="78"/>
      <c r="I255" s="78"/>
      <c r="J255" s="78"/>
      <c r="K255" s="78"/>
      <c r="L255" s="78"/>
      <c r="M255" s="78"/>
      <c r="N255" s="78"/>
      <c r="O255" s="78"/>
      <c r="P255" s="78"/>
      <c r="Q255" s="78"/>
      <c r="R255" s="79"/>
      <c r="S255" s="79"/>
      <c r="T255" s="79"/>
      <c r="U255" s="79"/>
      <c r="V255" s="79"/>
      <c r="W255" s="79"/>
      <c r="X255" s="79"/>
      <c r="Y255" s="79"/>
      <c r="Z255" s="79"/>
      <c r="AA255" s="79"/>
      <c r="AB255" s="79"/>
      <c r="AC255" s="79"/>
      <c r="AD255" s="79"/>
      <c r="AE255" s="79"/>
      <c r="AF255" s="79"/>
      <c r="AG255" s="79"/>
      <c r="AH255" s="79"/>
    </row>
    <row r="256" spans="1:34" x14ac:dyDescent="0.3">
      <c r="A256" s="78"/>
      <c r="B256" s="78"/>
      <c r="C256" s="78"/>
      <c r="D256" s="78"/>
      <c r="E256" s="78"/>
      <c r="F256" s="78"/>
      <c r="G256" s="78"/>
      <c r="H256" s="78"/>
      <c r="I256" s="78"/>
      <c r="J256" s="78"/>
      <c r="K256" s="78"/>
      <c r="L256" s="78"/>
      <c r="M256" s="78"/>
      <c r="N256" s="78"/>
      <c r="O256" s="78"/>
      <c r="P256" s="78"/>
      <c r="Q256" s="78"/>
      <c r="R256" s="79"/>
      <c r="S256" s="79"/>
      <c r="T256" s="79"/>
      <c r="U256" s="79"/>
      <c r="V256" s="79"/>
      <c r="W256" s="79"/>
      <c r="X256" s="79"/>
      <c r="Y256" s="79"/>
      <c r="Z256" s="79"/>
      <c r="AA256" s="79"/>
      <c r="AB256" s="79"/>
      <c r="AC256" s="79"/>
      <c r="AD256" s="79"/>
      <c r="AE256" s="79"/>
      <c r="AF256" s="79"/>
      <c r="AG256" s="79"/>
      <c r="AH256" s="79"/>
    </row>
    <row r="257" spans="1:34" x14ac:dyDescent="0.3">
      <c r="A257" s="78"/>
      <c r="B257" s="78"/>
      <c r="C257" s="78"/>
      <c r="D257" s="78"/>
      <c r="E257" s="78"/>
      <c r="F257" s="78"/>
      <c r="G257" s="78"/>
      <c r="H257" s="78"/>
      <c r="I257" s="78"/>
      <c r="J257" s="78"/>
      <c r="K257" s="78"/>
      <c r="L257" s="78"/>
      <c r="M257" s="78"/>
      <c r="N257" s="78"/>
      <c r="O257" s="78"/>
      <c r="P257" s="78"/>
      <c r="Q257" s="78"/>
      <c r="R257" s="79"/>
      <c r="S257" s="79"/>
      <c r="T257" s="79"/>
      <c r="U257" s="79"/>
      <c r="V257" s="79"/>
      <c r="W257" s="79"/>
      <c r="X257" s="79"/>
      <c r="Y257" s="79"/>
      <c r="Z257" s="79"/>
      <c r="AA257" s="79"/>
      <c r="AB257" s="79"/>
      <c r="AC257" s="79"/>
      <c r="AD257" s="79"/>
      <c r="AE257" s="79"/>
      <c r="AF257" s="79"/>
      <c r="AG257" s="79"/>
      <c r="AH257" s="79"/>
    </row>
    <row r="258" spans="1:34" x14ac:dyDescent="0.3">
      <c r="A258" s="78"/>
      <c r="B258" s="78"/>
      <c r="C258" s="78"/>
      <c r="D258" s="78"/>
      <c r="E258" s="78"/>
      <c r="F258" s="78"/>
      <c r="G258" s="78"/>
      <c r="H258" s="78"/>
      <c r="I258" s="78"/>
      <c r="J258" s="78"/>
      <c r="K258" s="78"/>
      <c r="L258" s="78"/>
      <c r="M258" s="78"/>
      <c r="N258" s="78"/>
      <c r="O258" s="78"/>
      <c r="P258" s="78"/>
      <c r="Q258" s="78"/>
      <c r="R258" s="79"/>
      <c r="S258" s="79"/>
      <c r="T258" s="79"/>
      <c r="U258" s="79"/>
      <c r="V258" s="79"/>
      <c r="W258" s="79"/>
      <c r="X258" s="79"/>
      <c r="Y258" s="79"/>
      <c r="Z258" s="79"/>
      <c r="AA258" s="79"/>
      <c r="AB258" s="79"/>
      <c r="AC258" s="79"/>
      <c r="AD258" s="79"/>
      <c r="AE258" s="79"/>
      <c r="AF258" s="79"/>
      <c r="AG258" s="79"/>
      <c r="AH258" s="79"/>
    </row>
    <row r="259" spans="1:34" x14ac:dyDescent="0.3">
      <c r="A259" s="78"/>
      <c r="B259" s="78"/>
      <c r="C259" s="78"/>
      <c r="D259" s="78"/>
      <c r="E259" s="78"/>
      <c r="F259" s="78"/>
      <c r="G259" s="78"/>
      <c r="H259" s="78"/>
      <c r="I259" s="78"/>
      <c r="J259" s="78"/>
      <c r="K259" s="78"/>
      <c r="L259" s="78"/>
      <c r="M259" s="78"/>
      <c r="N259" s="78"/>
      <c r="O259" s="78"/>
      <c r="P259" s="78"/>
      <c r="Q259" s="78"/>
      <c r="R259" s="79"/>
      <c r="S259" s="79"/>
      <c r="T259" s="79"/>
      <c r="U259" s="79"/>
      <c r="V259" s="79"/>
      <c r="W259" s="79"/>
      <c r="X259" s="79"/>
      <c r="Y259" s="79"/>
      <c r="Z259" s="79"/>
      <c r="AA259" s="79"/>
      <c r="AB259" s="79"/>
      <c r="AC259" s="79"/>
      <c r="AD259" s="79"/>
      <c r="AE259" s="79"/>
      <c r="AF259" s="79"/>
      <c r="AG259" s="79"/>
      <c r="AH259" s="79"/>
    </row>
    <row r="260" spans="1:34" x14ac:dyDescent="0.3">
      <c r="A260" s="78"/>
      <c r="B260" s="78"/>
      <c r="C260" s="78"/>
      <c r="D260" s="78"/>
      <c r="E260" s="78"/>
      <c r="F260" s="78"/>
      <c r="G260" s="78"/>
      <c r="H260" s="78"/>
      <c r="I260" s="78"/>
      <c r="J260" s="78"/>
      <c r="K260" s="78"/>
      <c r="L260" s="78"/>
      <c r="M260" s="78"/>
      <c r="N260" s="78"/>
      <c r="O260" s="78"/>
      <c r="P260" s="78"/>
      <c r="Q260" s="78"/>
      <c r="R260" s="79"/>
      <c r="S260" s="79"/>
      <c r="T260" s="79"/>
      <c r="U260" s="79"/>
      <c r="V260" s="79"/>
      <c r="W260" s="79"/>
      <c r="X260" s="79"/>
      <c r="Y260" s="79"/>
      <c r="Z260" s="79"/>
      <c r="AA260" s="79"/>
      <c r="AB260" s="79"/>
      <c r="AC260" s="79"/>
      <c r="AD260" s="79"/>
      <c r="AE260" s="79"/>
      <c r="AF260" s="79"/>
      <c r="AG260" s="79"/>
      <c r="AH260" s="79"/>
    </row>
    <row r="261" spans="1:34" x14ac:dyDescent="0.3">
      <c r="A261" s="78"/>
      <c r="B261" s="78"/>
      <c r="C261" s="78"/>
      <c r="D261" s="78"/>
      <c r="E261" s="78"/>
      <c r="F261" s="78"/>
      <c r="G261" s="78"/>
      <c r="H261" s="78"/>
      <c r="I261" s="78"/>
      <c r="J261" s="78"/>
      <c r="K261" s="78"/>
      <c r="L261" s="78"/>
      <c r="M261" s="78"/>
      <c r="N261" s="78"/>
      <c r="O261" s="78"/>
      <c r="P261" s="78"/>
      <c r="Q261" s="78"/>
      <c r="R261" s="79"/>
      <c r="S261" s="79"/>
      <c r="T261" s="79"/>
      <c r="U261" s="79"/>
      <c r="V261" s="79"/>
      <c r="W261" s="79"/>
      <c r="X261" s="79"/>
      <c r="Y261" s="79"/>
      <c r="Z261" s="79"/>
      <c r="AA261" s="79"/>
      <c r="AB261" s="79"/>
      <c r="AC261" s="79"/>
      <c r="AD261" s="79"/>
      <c r="AE261" s="79"/>
      <c r="AF261" s="79"/>
      <c r="AG261" s="79"/>
      <c r="AH261" s="79"/>
    </row>
    <row r="262" spans="1:34" x14ac:dyDescent="0.3">
      <c r="A262" s="78"/>
      <c r="B262" s="78"/>
      <c r="C262" s="78"/>
      <c r="D262" s="78"/>
      <c r="E262" s="78"/>
      <c r="F262" s="78"/>
      <c r="G262" s="78"/>
      <c r="H262" s="78"/>
      <c r="I262" s="78"/>
      <c r="J262" s="78"/>
      <c r="K262" s="78"/>
      <c r="L262" s="78"/>
      <c r="M262" s="78"/>
      <c r="N262" s="78"/>
      <c r="O262" s="78"/>
      <c r="P262" s="78"/>
      <c r="Q262" s="78"/>
      <c r="R262" s="79"/>
      <c r="S262" s="79"/>
      <c r="T262" s="79"/>
      <c r="U262" s="79"/>
      <c r="V262" s="79"/>
      <c r="W262" s="79"/>
      <c r="X262" s="79"/>
      <c r="Y262" s="79"/>
      <c r="Z262" s="79"/>
      <c r="AA262" s="79"/>
      <c r="AB262" s="79"/>
      <c r="AC262" s="79"/>
      <c r="AD262" s="79"/>
      <c r="AE262" s="79"/>
      <c r="AF262" s="79"/>
      <c r="AG262" s="79"/>
      <c r="AH262" s="79"/>
    </row>
    <row r="263" spans="1:34" x14ac:dyDescent="0.3">
      <c r="A263" s="78"/>
      <c r="B263" s="78"/>
      <c r="C263" s="78"/>
      <c r="D263" s="78"/>
      <c r="E263" s="78"/>
      <c r="F263" s="78"/>
      <c r="G263" s="78"/>
      <c r="H263" s="78"/>
      <c r="I263" s="78"/>
      <c r="J263" s="78"/>
      <c r="K263" s="78"/>
      <c r="L263" s="78"/>
      <c r="M263" s="78"/>
      <c r="N263" s="78"/>
      <c r="O263" s="78"/>
      <c r="P263" s="78"/>
      <c r="Q263" s="78"/>
      <c r="R263" s="79"/>
      <c r="S263" s="79"/>
      <c r="T263" s="79"/>
      <c r="U263" s="79"/>
      <c r="V263" s="79"/>
      <c r="W263" s="79"/>
      <c r="X263" s="79"/>
      <c r="Y263" s="79"/>
      <c r="Z263" s="79"/>
      <c r="AA263" s="79"/>
      <c r="AB263" s="79"/>
      <c r="AC263" s="79"/>
      <c r="AD263" s="79"/>
      <c r="AE263" s="79"/>
      <c r="AF263" s="79"/>
      <c r="AG263" s="79"/>
      <c r="AH263" s="79"/>
    </row>
    <row r="264" spans="1:34" x14ac:dyDescent="0.3">
      <c r="A264" s="78"/>
      <c r="B264" s="78"/>
      <c r="C264" s="78"/>
      <c r="D264" s="78"/>
      <c r="E264" s="78"/>
      <c r="F264" s="78"/>
      <c r="G264" s="78"/>
      <c r="H264" s="78"/>
      <c r="I264" s="78"/>
      <c r="J264" s="78"/>
      <c r="K264" s="78"/>
      <c r="L264" s="78"/>
      <c r="M264" s="78"/>
      <c r="N264" s="78"/>
      <c r="O264" s="78"/>
      <c r="P264" s="78"/>
      <c r="Q264" s="78"/>
      <c r="R264" s="79"/>
      <c r="S264" s="79"/>
      <c r="T264" s="79"/>
      <c r="U264" s="79"/>
      <c r="V264" s="79"/>
      <c r="W264" s="79"/>
      <c r="X264" s="79"/>
      <c r="Y264" s="79"/>
      <c r="Z264" s="79"/>
      <c r="AA264" s="79"/>
      <c r="AB264" s="79"/>
      <c r="AC264" s="79"/>
      <c r="AD264" s="79"/>
      <c r="AE264" s="79"/>
      <c r="AF264" s="79"/>
      <c r="AG264" s="79"/>
      <c r="AH264" s="79"/>
    </row>
    <row r="265" spans="1:34" x14ac:dyDescent="0.3">
      <c r="A265" s="78"/>
      <c r="B265" s="78"/>
      <c r="C265" s="78"/>
      <c r="D265" s="78"/>
      <c r="E265" s="78"/>
      <c r="F265" s="78"/>
      <c r="G265" s="78"/>
      <c r="H265" s="78"/>
      <c r="I265" s="78"/>
      <c r="J265" s="78"/>
      <c r="K265" s="78"/>
      <c r="L265" s="78"/>
      <c r="M265" s="78"/>
      <c r="N265" s="78"/>
      <c r="O265" s="78"/>
      <c r="P265" s="78"/>
      <c r="Q265" s="78"/>
      <c r="R265" s="79"/>
      <c r="S265" s="79"/>
      <c r="T265" s="79"/>
      <c r="U265" s="79"/>
      <c r="V265" s="79"/>
      <c r="W265" s="79"/>
      <c r="X265" s="79"/>
      <c r="Y265" s="79"/>
      <c r="Z265" s="79"/>
      <c r="AA265" s="79"/>
      <c r="AB265" s="79"/>
      <c r="AC265" s="79"/>
      <c r="AD265" s="79"/>
      <c r="AE265" s="79"/>
      <c r="AF265" s="79"/>
      <c r="AG265" s="79"/>
      <c r="AH265" s="79"/>
    </row>
    <row r="266" spans="1:34" x14ac:dyDescent="0.3">
      <c r="A266" s="78"/>
      <c r="B266" s="78"/>
      <c r="C266" s="78"/>
      <c r="D266" s="78"/>
      <c r="E266" s="78"/>
      <c r="F266" s="78"/>
      <c r="G266" s="78"/>
      <c r="H266" s="78"/>
      <c r="I266" s="78"/>
      <c r="J266" s="78"/>
      <c r="K266" s="78"/>
      <c r="L266" s="78"/>
      <c r="M266" s="78"/>
      <c r="N266" s="78"/>
      <c r="O266" s="78"/>
      <c r="P266" s="78"/>
      <c r="Q266" s="78"/>
      <c r="R266" s="79"/>
      <c r="S266" s="79"/>
      <c r="T266" s="79"/>
      <c r="U266" s="79"/>
      <c r="V266" s="79"/>
      <c r="W266" s="79"/>
      <c r="X266" s="79"/>
      <c r="Y266" s="79"/>
      <c r="Z266" s="79"/>
      <c r="AA266" s="79"/>
      <c r="AB266" s="79"/>
      <c r="AC266" s="79"/>
      <c r="AD266" s="79"/>
      <c r="AE266" s="79"/>
      <c r="AF266" s="79"/>
      <c r="AG266" s="79"/>
      <c r="AH266" s="79"/>
    </row>
    <row r="267" spans="1:34" x14ac:dyDescent="0.3">
      <c r="A267" s="78"/>
      <c r="B267" s="78"/>
      <c r="C267" s="78"/>
      <c r="D267" s="78"/>
      <c r="E267" s="78"/>
      <c r="F267" s="78"/>
      <c r="G267" s="78"/>
      <c r="H267" s="78"/>
      <c r="I267" s="78"/>
      <c r="J267" s="78"/>
      <c r="K267" s="78"/>
      <c r="L267" s="78"/>
      <c r="M267" s="78"/>
      <c r="N267" s="78"/>
      <c r="O267" s="78"/>
      <c r="P267" s="78"/>
      <c r="Q267" s="78"/>
      <c r="R267" s="79"/>
      <c r="S267" s="79"/>
      <c r="T267" s="79"/>
      <c r="U267" s="79"/>
      <c r="V267" s="79"/>
      <c r="W267" s="79"/>
      <c r="X267" s="79"/>
      <c r="Y267" s="79"/>
      <c r="Z267" s="79"/>
      <c r="AA267" s="79"/>
      <c r="AB267" s="79"/>
      <c r="AC267" s="79"/>
      <c r="AD267" s="79"/>
      <c r="AE267" s="79"/>
      <c r="AF267" s="79"/>
      <c r="AG267" s="79"/>
      <c r="AH267" s="79"/>
    </row>
    <row r="268" spans="1:34" x14ac:dyDescent="0.3">
      <c r="A268" s="78"/>
      <c r="B268" s="78"/>
      <c r="C268" s="78"/>
      <c r="D268" s="78"/>
      <c r="E268" s="78"/>
      <c r="F268" s="78"/>
      <c r="G268" s="78"/>
      <c r="H268" s="78"/>
      <c r="I268" s="78"/>
      <c r="J268" s="78"/>
      <c r="K268" s="78"/>
      <c r="L268" s="78"/>
      <c r="M268" s="78"/>
      <c r="N268" s="78"/>
      <c r="O268" s="78"/>
      <c r="P268" s="78"/>
      <c r="Q268" s="78"/>
      <c r="R268" s="79"/>
      <c r="S268" s="79"/>
      <c r="T268" s="79"/>
      <c r="U268" s="79"/>
      <c r="V268" s="79"/>
      <c r="W268" s="79"/>
      <c r="X268" s="79"/>
      <c r="Y268" s="79"/>
      <c r="Z268" s="79"/>
      <c r="AA268" s="79"/>
      <c r="AB268" s="79"/>
      <c r="AC268" s="79"/>
      <c r="AD268" s="79"/>
      <c r="AE268" s="79"/>
      <c r="AF268" s="79"/>
      <c r="AG268" s="79"/>
      <c r="AH268" s="79"/>
    </row>
    <row r="269" spans="1:34" x14ac:dyDescent="0.3">
      <c r="A269" s="78"/>
      <c r="B269" s="78"/>
      <c r="C269" s="78"/>
      <c r="D269" s="78"/>
      <c r="E269" s="78"/>
      <c r="F269" s="78"/>
      <c r="G269" s="78"/>
      <c r="H269" s="78"/>
      <c r="I269" s="78"/>
      <c r="J269" s="78"/>
      <c r="K269" s="78"/>
      <c r="L269" s="78"/>
      <c r="M269" s="78"/>
      <c r="N269" s="78"/>
      <c r="O269" s="78"/>
      <c r="P269" s="78"/>
      <c r="Q269" s="78"/>
      <c r="R269" s="79"/>
      <c r="S269" s="79"/>
      <c r="T269" s="79"/>
      <c r="U269" s="79"/>
      <c r="V269" s="79"/>
      <c r="W269" s="79"/>
      <c r="X269" s="79"/>
      <c r="Y269" s="79"/>
      <c r="Z269" s="79"/>
      <c r="AA269" s="79"/>
      <c r="AB269" s="79"/>
      <c r="AC269" s="79"/>
      <c r="AD269" s="79"/>
      <c r="AE269" s="79"/>
      <c r="AF269" s="79"/>
      <c r="AG269" s="79"/>
      <c r="AH269" s="79"/>
    </row>
    <row r="270" spans="1:34" x14ac:dyDescent="0.3">
      <c r="A270" s="78"/>
      <c r="B270" s="78"/>
      <c r="C270" s="78"/>
      <c r="D270" s="78"/>
      <c r="E270" s="78"/>
      <c r="F270" s="78"/>
      <c r="G270" s="78"/>
      <c r="H270" s="78"/>
      <c r="I270" s="78"/>
      <c r="J270" s="78"/>
      <c r="K270" s="78"/>
      <c r="L270" s="78"/>
      <c r="M270" s="78"/>
      <c r="N270" s="78"/>
      <c r="O270" s="78"/>
      <c r="P270" s="78"/>
      <c r="Q270" s="78"/>
      <c r="R270" s="79"/>
      <c r="S270" s="79"/>
      <c r="T270" s="79"/>
      <c r="U270" s="79"/>
      <c r="V270" s="79"/>
      <c r="W270" s="79"/>
      <c r="X270" s="79"/>
      <c r="Y270" s="79"/>
      <c r="Z270" s="79"/>
      <c r="AA270" s="79"/>
      <c r="AB270" s="79"/>
      <c r="AC270" s="79"/>
      <c r="AD270" s="79"/>
      <c r="AE270" s="79"/>
      <c r="AF270" s="79"/>
      <c r="AG270" s="79"/>
      <c r="AH270" s="79"/>
    </row>
    <row r="271" spans="1:34" x14ac:dyDescent="0.3">
      <c r="A271" s="78"/>
      <c r="B271" s="78"/>
      <c r="C271" s="78"/>
      <c r="D271" s="78"/>
      <c r="E271" s="78"/>
      <c r="F271" s="78"/>
      <c r="G271" s="78"/>
      <c r="H271" s="78"/>
      <c r="I271" s="78"/>
      <c r="J271" s="78"/>
      <c r="K271" s="78"/>
      <c r="L271" s="78"/>
      <c r="M271" s="78"/>
      <c r="N271" s="78"/>
      <c r="O271" s="78"/>
      <c r="P271" s="78"/>
      <c r="Q271" s="78"/>
      <c r="R271" s="79"/>
      <c r="S271" s="79"/>
      <c r="T271" s="79"/>
      <c r="U271" s="79"/>
      <c r="V271" s="79"/>
      <c r="W271" s="79"/>
      <c r="X271" s="79"/>
      <c r="Y271" s="79"/>
      <c r="Z271" s="79"/>
      <c r="AA271" s="79"/>
      <c r="AB271" s="79"/>
      <c r="AC271" s="79"/>
      <c r="AD271" s="79"/>
      <c r="AE271" s="79"/>
      <c r="AF271" s="79"/>
      <c r="AG271" s="79"/>
      <c r="AH271" s="79"/>
    </row>
    <row r="272" spans="1:34" x14ac:dyDescent="0.3">
      <c r="A272" s="78"/>
      <c r="B272" s="78"/>
      <c r="C272" s="78"/>
      <c r="D272" s="78"/>
      <c r="E272" s="78"/>
      <c r="F272" s="78"/>
      <c r="G272" s="78"/>
      <c r="H272" s="78"/>
      <c r="I272" s="78"/>
      <c r="J272" s="78"/>
      <c r="K272" s="78"/>
      <c r="L272" s="78"/>
      <c r="M272" s="78"/>
      <c r="N272" s="78"/>
      <c r="O272" s="78"/>
      <c r="P272" s="78"/>
      <c r="Q272" s="78"/>
      <c r="R272" s="79"/>
      <c r="S272" s="79"/>
      <c r="T272" s="79"/>
      <c r="U272" s="79"/>
      <c r="V272" s="79"/>
      <c r="W272" s="79"/>
      <c r="X272" s="79"/>
      <c r="Y272" s="79"/>
      <c r="Z272" s="79"/>
      <c r="AA272" s="79"/>
      <c r="AB272" s="79"/>
      <c r="AC272" s="79"/>
      <c r="AD272" s="79"/>
      <c r="AE272" s="79"/>
      <c r="AF272" s="79"/>
      <c r="AG272" s="79"/>
      <c r="AH272" s="79"/>
    </row>
    <row r="273" spans="1:34" x14ac:dyDescent="0.3">
      <c r="A273" s="78"/>
      <c r="B273" s="78"/>
      <c r="C273" s="78"/>
      <c r="D273" s="78"/>
      <c r="E273" s="78"/>
      <c r="F273" s="78"/>
      <c r="G273" s="78"/>
      <c r="H273" s="78"/>
      <c r="I273" s="78"/>
      <c r="J273" s="78"/>
      <c r="K273" s="78"/>
      <c r="L273" s="78"/>
      <c r="M273" s="78"/>
      <c r="N273" s="78"/>
      <c r="O273" s="78"/>
      <c r="P273" s="78"/>
      <c r="Q273" s="78"/>
      <c r="R273" s="79"/>
      <c r="S273" s="79"/>
      <c r="T273" s="79"/>
      <c r="U273" s="79"/>
      <c r="V273" s="79"/>
      <c r="W273" s="79"/>
      <c r="X273" s="79"/>
      <c r="Y273" s="79"/>
      <c r="Z273" s="79"/>
      <c r="AA273" s="79"/>
      <c r="AB273" s="79"/>
      <c r="AC273" s="79"/>
      <c r="AD273" s="79"/>
      <c r="AE273" s="79"/>
      <c r="AF273" s="79"/>
      <c r="AG273" s="79"/>
      <c r="AH273" s="79"/>
    </row>
    <row r="274" spans="1:34" x14ac:dyDescent="0.3">
      <c r="A274" s="78"/>
      <c r="B274" s="78"/>
      <c r="C274" s="78"/>
      <c r="D274" s="78"/>
      <c r="E274" s="78"/>
      <c r="F274" s="78"/>
      <c r="G274" s="78"/>
      <c r="H274" s="78"/>
      <c r="I274" s="78"/>
      <c r="J274" s="78"/>
      <c r="K274" s="78"/>
      <c r="L274" s="78"/>
      <c r="M274" s="78"/>
      <c r="N274" s="78"/>
      <c r="O274" s="78"/>
      <c r="P274" s="78"/>
      <c r="Q274" s="78"/>
      <c r="R274" s="79"/>
      <c r="S274" s="79"/>
      <c r="T274" s="79"/>
      <c r="U274" s="79"/>
      <c r="V274" s="79"/>
      <c r="W274" s="79"/>
      <c r="X274" s="79"/>
      <c r="Y274" s="79"/>
      <c r="Z274" s="79"/>
      <c r="AA274" s="79"/>
      <c r="AB274" s="79"/>
      <c r="AC274" s="79"/>
      <c r="AD274" s="79"/>
      <c r="AE274" s="79"/>
      <c r="AF274" s="79"/>
      <c r="AG274" s="79"/>
      <c r="AH274" s="79"/>
    </row>
    <row r="275" spans="1:34" x14ac:dyDescent="0.3">
      <c r="A275" s="78"/>
      <c r="B275" s="78"/>
      <c r="C275" s="78"/>
      <c r="D275" s="78"/>
      <c r="E275" s="78"/>
      <c r="F275" s="78"/>
      <c r="G275" s="78"/>
      <c r="H275" s="78"/>
      <c r="I275" s="78"/>
      <c r="J275" s="78"/>
      <c r="K275" s="78"/>
      <c r="L275" s="78"/>
      <c r="M275" s="78"/>
      <c r="N275" s="78"/>
      <c r="O275" s="78"/>
      <c r="P275" s="78"/>
      <c r="Q275" s="78"/>
      <c r="R275" s="79"/>
      <c r="S275" s="79"/>
      <c r="T275" s="79"/>
      <c r="U275" s="79"/>
      <c r="V275" s="79"/>
      <c r="W275" s="79"/>
      <c r="X275" s="79"/>
      <c r="Y275" s="79"/>
      <c r="Z275" s="79"/>
      <c r="AA275" s="79"/>
      <c r="AB275" s="79"/>
      <c r="AC275" s="79"/>
      <c r="AD275" s="79"/>
      <c r="AE275" s="79"/>
      <c r="AF275" s="79"/>
      <c r="AG275" s="79"/>
      <c r="AH275" s="79"/>
    </row>
    <row r="276" spans="1:34" x14ac:dyDescent="0.3">
      <c r="A276" s="78"/>
      <c r="B276" s="78"/>
      <c r="C276" s="78"/>
      <c r="D276" s="78"/>
      <c r="E276" s="78"/>
      <c r="F276" s="78"/>
      <c r="G276" s="78"/>
      <c r="H276" s="78"/>
      <c r="I276" s="78"/>
      <c r="J276" s="78"/>
      <c r="K276" s="78"/>
      <c r="L276" s="78"/>
      <c r="M276" s="78"/>
      <c r="N276" s="78"/>
      <c r="O276" s="78"/>
      <c r="P276" s="78"/>
      <c r="Q276" s="78"/>
      <c r="R276" s="79"/>
      <c r="S276" s="79"/>
      <c r="T276" s="79"/>
      <c r="U276" s="79"/>
      <c r="V276" s="79"/>
      <c r="W276" s="79"/>
      <c r="X276" s="79"/>
      <c r="Y276" s="79"/>
      <c r="Z276" s="79"/>
      <c r="AA276" s="79"/>
      <c r="AB276" s="79"/>
      <c r="AC276" s="79"/>
      <c r="AD276" s="79"/>
      <c r="AE276" s="79"/>
      <c r="AF276" s="79"/>
      <c r="AG276" s="79"/>
      <c r="AH276" s="79"/>
    </row>
    <row r="277" spans="1:34" x14ac:dyDescent="0.3">
      <c r="A277" s="78"/>
      <c r="B277" s="78"/>
      <c r="C277" s="78"/>
      <c r="D277" s="78"/>
      <c r="E277" s="78"/>
      <c r="F277" s="78"/>
      <c r="G277" s="78"/>
      <c r="H277" s="78"/>
      <c r="I277" s="78"/>
      <c r="J277" s="78"/>
      <c r="K277" s="78"/>
      <c r="L277" s="78"/>
      <c r="M277" s="78"/>
      <c r="N277" s="78"/>
      <c r="O277" s="78"/>
      <c r="P277" s="78"/>
      <c r="Q277" s="78"/>
      <c r="R277" s="79"/>
      <c r="S277" s="79"/>
      <c r="T277" s="79"/>
      <c r="U277" s="79"/>
      <c r="V277" s="79"/>
      <c r="W277" s="79"/>
      <c r="X277" s="79"/>
      <c r="Y277" s="79"/>
      <c r="Z277" s="79"/>
      <c r="AA277" s="79"/>
      <c r="AB277" s="79"/>
      <c r="AC277" s="79"/>
      <c r="AD277" s="79"/>
      <c r="AE277" s="79"/>
      <c r="AF277" s="79"/>
      <c r="AG277" s="79"/>
      <c r="AH277" s="79"/>
    </row>
    <row r="278" spans="1:34" x14ac:dyDescent="0.3">
      <c r="A278" s="78"/>
      <c r="B278" s="78"/>
      <c r="C278" s="78"/>
      <c r="D278" s="78"/>
      <c r="E278" s="78"/>
      <c r="F278" s="78"/>
      <c r="G278" s="78"/>
      <c r="H278" s="78"/>
      <c r="I278" s="78"/>
      <c r="J278" s="78"/>
      <c r="K278" s="78"/>
      <c r="L278" s="78"/>
      <c r="M278" s="78"/>
      <c r="N278" s="78"/>
      <c r="O278" s="78"/>
      <c r="P278" s="78"/>
      <c r="Q278" s="78"/>
      <c r="R278" s="79"/>
      <c r="S278" s="79"/>
      <c r="T278" s="79"/>
      <c r="U278" s="79"/>
      <c r="V278" s="79"/>
      <c r="W278" s="79"/>
      <c r="X278" s="79"/>
      <c r="Y278" s="79"/>
      <c r="Z278" s="79"/>
      <c r="AA278" s="79"/>
      <c r="AB278" s="79"/>
      <c r="AC278" s="79"/>
      <c r="AD278" s="79"/>
      <c r="AE278" s="79"/>
      <c r="AF278" s="79"/>
      <c r="AG278" s="79"/>
      <c r="AH278" s="79"/>
    </row>
    <row r="279" spans="1:34" x14ac:dyDescent="0.3">
      <c r="A279" s="78"/>
      <c r="B279" s="78"/>
      <c r="C279" s="78"/>
      <c r="D279" s="78"/>
      <c r="E279" s="78"/>
      <c r="F279" s="78"/>
      <c r="G279" s="78"/>
      <c r="H279" s="78"/>
      <c r="I279" s="78"/>
      <c r="J279" s="78"/>
      <c r="K279" s="78"/>
      <c r="L279" s="78"/>
      <c r="M279" s="78"/>
      <c r="N279" s="78"/>
      <c r="O279" s="78"/>
      <c r="P279" s="78"/>
      <c r="Q279" s="78"/>
      <c r="R279" s="79"/>
      <c r="S279" s="79"/>
      <c r="T279" s="79"/>
      <c r="U279" s="79"/>
      <c r="V279" s="79"/>
      <c r="W279" s="79"/>
      <c r="X279" s="79"/>
      <c r="Y279" s="79"/>
      <c r="Z279" s="79"/>
      <c r="AA279" s="79"/>
      <c r="AB279" s="79"/>
      <c r="AC279" s="79"/>
      <c r="AD279" s="79"/>
      <c r="AE279" s="79"/>
      <c r="AF279" s="79"/>
      <c r="AG279" s="79"/>
      <c r="AH279" s="79"/>
    </row>
    <row r="280" spans="1:34" x14ac:dyDescent="0.3">
      <c r="A280" s="78"/>
      <c r="B280" s="78"/>
      <c r="C280" s="78"/>
      <c r="D280" s="78"/>
      <c r="E280" s="78"/>
      <c r="F280" s="78"/>
      <c r="G280" s="78"/>
      <c r="H280" s="78"/>
      <c r="I280" s="78"/>
      <c r="J280" s="78"/>
      <c r="K280" s="78"/>
      <c r="L280" s="78"/>
      <c r="M280" s="78"/>
      <c r="N280" s="78"/>
      <c r="O280" s="78"/>
      <c r="P280" s="78"/>
      <c r="Q280" s="78"/>
      <c r="R280" s="79"/>
      <c r="S280" s="79"/>
      <c r="T280" s="79"/>
      <c r="U280" s="79"/>
      <c r="V280" s="79"/>
      <c r="W280" s="79"/>
      <c r="X280" s="79"/>
      <c r="Y280" s="79"/>
      <c r="Z280" s="79"/>
      <c r="AA280" s="79"/>
      <c r="AB280" s="79"/>
      <c r="AC280" s="79"/>
      <c r="AD280" s="79"/>
      <c r="AE280" s="79"/>
      <c r="AF280" s="79"/>
      <c r="AG280" s="79"/>
      <c r="AH280" s="79"/>
    </row>
    <row r="281" spans="1:34" x14ac:dyDescent="0.3">
      <c r="A281" s="78"/>
      <c r="B281" s="78"/>
      <c r="C281" s="78"/>
      <c r="D281" s="78"/>
      <c r="E281" s="78"/>
      <c r="F281" s="78"/>
      <c r="G281" s="78"/>
      <c r="H281" s="78"/>
      <c r="I281" s="78"/>
      <c r="J281" s="78"/>
      <c r="K281" s="78"/>
      <c r="L281" s="78"/>
      <c r="M281" s="78"/>
      <c r="N281" s="78"/>
      <c r="O281" s="78"/>
      <c r="P281" s="78"/>
      <c r="Q281" s="78"/>
      <c r="R281" s="79"/>
      <c r="S281" s="79"/>
      <c r="T281" s="79"/>
      <c r="U281" s="79"/>
      <c r="V281" s="79"/>
      <c r="W281" s="79"/>
      <c r="X281" s="79"/>
      <c r="Y281" s="79"/>
      <c r="Z281" s="79"/>
      <c r="AA281" s="79"/>
      <c r="AB281" s="79"/>
      <c r="AC281" s="79"/>
      <c r="AD281" s="79"/>
      <c r="AE281" s="79"/>
      <c r="AF281" s="79"/>
      <c r="AG281" s="79"/>
      <c r="AH281" s="79"/>
    </row>
    <row r="282" spans="1:34" x14ac:dyDescent="0.3">
      <c r="A282" s="78"/>
      <c r="B282" s="78"/>
      <c r="C282" s="78"/>
      <c r="D282" s="78"/>
      <c r="E282" s="78"/>
      <c r="F282" s="78"/>
      <c r="G282" s="78"/>
      <c r="H282" s="78"/>
      <c r="I282" s="78"/>
      <c r="J282" s="78"/>
      <c r="K282" s="78"/>
      <c r="L282" s="78"/>
      <c r="M282" s="78"/>
      <c r="N282" s="78"/>
      <c r="O282" s="78"/>
      <c r="P282" s="78"/>
      <c r="Q282" s="78"/>
      <c r="R282" s="79"/>
      <c r="S282" s="79"/>
      <c r="T282" s="79"/>
      <c r="U282" s="79"/>
      <c r="V282" s="79"/>
      <c r="W282" s="79"/>
      <c r="X282" s="79"/>
      <c r="Y282" s="79"/>
      <c r="Z282" s="79"/>
      <c r="AA282" s="79"/>
      <c r="AB282" s="79"/>
      <c r="AC282" s="79"/>
      <c r="AD282" s="79"/>
      <c r="AE282" s="79"/>
      <c r="AF282" s="79"/>
      <c r="AG282" s="79"/>
      <c r="AH282" s="79"/>
    </row>
    <row r="283" spans="1:34" x14ac:dyDescent="0.3">
      <c r="A283" s="78"/>
      <c r="B283" s="78"/>
      <c r="C283" s="78"/>
      <c r="D283" s="78"/>
      <c r="E283" s="78"/>
      <c r="F283" s="78"/>
      <c r="G283" s="78"/>
      <c r="H283" s="78"/>
      <c r="I283" s="78"/>
      <c r="J283" s="78"/>
      <c r="K283" s="78"/>
      <c r="L283" s="78"/>
      <c r="M283" s="78"/>
      <c r="N283" s="78"/>
      <c r="O283" s="78"/>
      <c r="P283" s="78"/>
      <c r="Q283" s="78"/>
      <c r="R283" s="79"/>
      <c r="S283" s="79"/>
      <c r="T283" s="79"/>
      <c r="U283" s="79"/>
      <c r="V283" s="79"/>
      <c r="W283" s="79"/>
      <c r="X283" s="79"/>
      <c r="Y283" s="79"/>
      <c r="Z283" s="79"/>
      <c r="AA283" s="79"/>
      <c r="AB283" s="79"/>
      <c r="AC283" s="79"/>
      <c r="AD283" s="79"/>
      <c r="AE283" s="79"/>
      <c r="AF283" s="79"/>
      <c r="AG283" s="79"/>
      <c r="AH283" s="79"/>
    </row>
    <row r="284" spans="1:34" x14ac:dyDescent="0.3">
      <c r="A284" s="78"/>
      <c r="B284" s="78"/>
      <c r="C284" s="78"/>
      <c r="D284" s="78"/>
      <c r="E284" s="78"/>
      <c r="F284" s="78"/>
      <c r="G284" s="78"/>
      <c r="H284" s="78"/>
      <c r="I284" s="78"/>
      <c r="J284" s="78"/>
      <c r="K284" s="78"/>
      <c r="L284" s="78"/>
      <c r="M284" s="78"/>
      <c r="N284" s="78"/>
      <c r="O284" s="78"/>
      <c r="P284" s="78"/>
      <c r="Q284" s="78"/>
      <c r="R284" s="79"/>
      <c r="S284" s="79"/>
      <c r="T284" s="79"/>
      <c r="U284" s="79"/>
      <c r="V284" s="79"/>
      <c r="W284" s="79"/>
      <c r="X284" s="79"/>
      <c r="Y284" s="79"/>
      <c r="Z284" s="79"/>
      <c r="AA284" s="79"/>
      <c r="AB284" s="79"/>
      <c r="AC284" s="79"/>
      <c r="AD284" s="79"/>
      <c r="AE284" s="79"/>
      <c r="AF284" s="79"/>
      <c r="AG284" s="79"/>
      <c r="AH284" s="79"/>
    </row>
    <row r="285" spans="1:34" x14ac:dyDescent="0.3">
      <c r="A285" s="78"/>
      <c r="B285" s="78"/>
      <c r="C285" s="78"/>
      <c r="D285" s="78"/>
      <c r="E285" s="78"/>
      <c r="F285" s="78"/>
      <c r="G285" s="78"/>
      <c r="H285" s="78"/>
      <c r="I285" s="78"/>
      <c r="J285" s="78"/>
      <c r="K285" s="78"/>
      <c r="L285" s="78"/>
      <c r="M285" s="78"/>
      <c r="N285" s="78"/>
      <c r="O285" s="78"/>
      <c r="P285" s="78"/>
      <c r="Q285" s="78"/>
      <c r="R285" s="79"/>
      <c r="S285" s="79"/>
      <c r="T285" s="79"/>
      <c r="U285" s="79"/>
      <c r="V285" s="79"/>
      <c r="W285" s="79"/>
      <c r="X285" s="79"/>
      <c r="Y285" s="79"/>
      <c r="Z285" s="79"/>
      <c r="AA285" s="79"/>
      <c r="AB285" s="79"/>
      <c r="AC285" s="79"/>
      <c r="AD285" s="79"/>
      <c r="AE285" s="79"/>
      <c r="AF285" s="79"/>
      <c r="AG285" s="79"/>
      <c r="AH285" s="79"/>
    </row>
    <row r="286" spans="1:34" x14ac:dyDescent="0.3">
      <c r="A286" s="78"/>
      <c r="B286" s="78"/>
      <c r="C286" s="78"/>
      <c r="D286" s="78"/>
      <c r="E286" s="78"/>
      <c r="F286" s="78"/>
      <c r="G286" s="78"/>
      <c r="H286" s="78"/>
      <c r="I286" s="78"/>
      <c r="J286" s="78"/>
      <c r="K286" s="78"/>
      <c r="L286" s="78"/>
      <c r="M286" s="78"/>
      <c r="N286" s="78"/>
      <c r="O286" s="78"/>
      <c r="P286" s="78"/>
      <c r="Q286" s="78"/>
      <c r="R286" s="79"/>
      <c r="S286" s="79"/>
      <c r="T286" s="79"/>
      <c r="U286" s="79"/>
      <c r="V286" s="79"/>
      <c r="W286" s="79"/>
      <c r="X286" s="79"/>
      <c r="Y286" s="79"/>
      <c r="Z286" s="79"/>
      <c r="AA286" s="79"/>
      <c r="AB286" s="79"/>
      <c r="AC286" s="79"/>
      <c r="AD286" s="79"/>
      <c r="AE286" s="79"/>
      <c r="AF286" s="79"/>
      <c r="AG286" s="79"/>
      <c r="AH286" s="79"/>
    </row>
    <row r="287" spans="1:34" x14ac:dyDescent="0.3">
      <c r="A287" s="78"/>
      <c r="B287" s="78"/>
      <c r="C287" s="78"/>
      <c r="D287" s="78"/>
      <c r="E287" s="78"/>
      <c r="F287" s="78"/>
      <c r="G287" s="78"/>
      <c r="H287" s="78"/>
      <c r="I287" s="78"/>
      <c r="J287" s="78"/>
      <c r="K287" s="78"/>
      <c r="L287" s="78"/>
      <c r="M287" s="78"/>
      <c r="N287" s="78"/>
      <c r="O287" s="78"/>
      <c r="P287" s="78"/>
      <c r="Q287" s="78"/>
      <c r="R287" s="79"/>
      <c r="S287" s="79"/>
      <c r="T287" s="79"/>
      <c r="U287" s="79"/>
      <c r="V287" s="79"/>
      <c r="W287" s="79"/>
      <c r="X287" s="79"/>
      <c r="Y287" s="79"/>
      <c r="Z287" s="79"/>
      <c r="AA287" s="79"/>
      <c r="AB287" s="79"/>
      <c r="AC287" s="79"/>
      <c r="AD287" s="79"/>
      <c r="AE287" s="79"/>
      <c r="AF287" s="79"/>
      <c r="AG287" s="79"/>
      <c r="AH287" s="79"/>
    </row>
    <row r="288" spans="1:34" x14ac:dyDescent="0.3">
      <c r="A288" s="78"/>
      <c r="B288" s="78"/>
      <c r="C288" s="78"/>
      <c r="D288" s="78"/>
      <c r="E288" s="78"/>
      <c r="F288" s="78"/>
      <c r="G288" s="78"/>
      <c r="H288" s="78"/>
      <c r="I288" s="78"/>
      <c r="J288" s="78"/>
      <c r="K288" s="78"/>
      <c r="L288" s="78"/>
      <c r="M288" s="78"/>
      <c r="N288" s="78"/>
      <c r="O288" s="78"/>
      <c r="P288" s="78"/>
      <c r="Q288" s="78"/>
      <c r="R288" s="79"/>
      <c r="S288" s="79"/>
      <c r="T288" s="79"/>
      <c r="U288" s="79"/>
      <c r="V288" s="79"/>
      <c r="W288" s="79"/>
      <c r="X288" s="79"/>
      <c r="Y288" s="79"/>
      <c r="Z288" s="79"/>
      <c r="AA288" s="79"/>
      <c r="AB288" s="79"/>
      <c r="AC288" s="79"/>
      <c r="AD288" s="79"/>
      <c r="AE288" s="79"/>
      <c r="AF288" s="79"/>
      <c r="AG288" s="79"/>
      <c r="AH288" s="79"/>
    </row>
    <row r="289" spans="1:34" x14ac:dyDescent="0.3">
      <c r="A289" s="78"/>
      <c r="B289" s="78"/>
      <c r="C289" s="78"/>
      <c r="D289" s="78"/>
      <c r="E289" s="78"/>
      <c r="F289" s="78"/>
      <c r="G289" s="78"/>
      <c r="H289" s="78"/>
      <c r="I289" s="78"/>
      <c r="J289" s="78"/>
      <c r="K289" s="78"/>
      <c r="L289" s="78"/>
      <c r="M289" s="78"/>
      <c r="N289" s="78"/>
      <c r="O289" s="78"/>
      <c r="P289" s="78"/>
      <c r="Q289" s="78"/>
      <c r="R289" s="79"/>
      <c r="S289" s="79"/>
      <c r="T289" s="79"/>
      <c r="U289" s="79"/>
      <c r="V289" s="79"/>
      <c r="W289" s="79"/>
      <c r="X289" s="79"/>
      <c r="Y289" s="79"/>
      <c r="Z289" s="79"/>
      <c r="AA289" s="79"/>
      <c r="AB289" s="79"/>
      <c r="AC289" s="79"/>
      <c r="AD289" s="79"/>
      <c r="AE289" s="79"/>
      <c r="AF289" s="79"/>
      <c r="AG289" s="79"/>
      <c r="AH289" s="79"/>
    </row>
    <row r="290" spans="1:34" x14ac:dyDescent="0.3">
      <c r="A290" s="78"/>
      <c r="B290" s="78"/>
      <c r="C290" s="78"/>
      <c r="D290" s="78"/>
      <c r="E290" s="78"/>
      <c r="F290" s="78"/>
      <c r="G290" s="78"/>
      <c r="H290" s="78"/>
      <c r="I290" s="78"/>
      <c r="J290" s="78"/>
      <c r="K290" s="78"/>
      <c r="L290" s="78"/>
      <c r="M290" s="78"/>
      <c r="N290" s="78"/>
      <c r="O290" s="78"/>
      <c r="P290" s="78"/>
      <c r="Q290" s="78"/>
      <c r="R290" s="79"/>
      <c r="S290" s="79"/>
      <c r="T290" s="79"/>
      <c r="U290" s="79"/>
      <c r="V290" s="79"/>
      <c r="W290" s="79"/>
      <c r="X290" s="79"/>
      <c r="Y290" s="79"/>
      <c r="Z290" s="79"/>
      <c r="AA290" s="79"/>
      <c r="AB290" s="79"/>
      <c r="AC290" s="79"/>
      <c r="AD290" s="79"/>
      <c r="AE290" s="79"/>
      <c r="AF290" s="79"/>
      <c r="AG290" s="79"/>
      <c r="AH290" s="79"/>
    </row>
    <row r="291" spans="1:34" x14ac:dyDescent="0.3">
      <c r="A291" s="78"/>
      <c r="B291" s="78"/>
      <c r="C291" s="78"/>
      <c r="D291" s="78"/>
      <c r="E291" s="78"/>
      <c r="F291" s="78"/>
      <c r="G291" s="78"/>
      <c r="H291" s="78"/>
      <c r="I291" s="78"/>
      <c r="J291" s="78"/>
      <c r="K291" s="78"/>
      <c r="L291" s="78"/>
      <c r="M291" s="78"/>
      <c r="N291" s="78"/>
      <c r="O291" s="78"/>
      <c r="P291" s="78"/>
      <c r="Q291" s="78"/>
      <c r="R291" s="79"/>
      <c r="S291" s="79"/>
      <c r="T291" s="79"/>
      <c r="U291" s="79"/>
      <c r="V291" s="79"/>
      <c r="W291" s="79"/>
      <c r="X291" s="79"/>
      <c r="Y291" s="79"/>
      <c r="Z291" s="79"/>
      <c r="AA291" s="79"/>
      <c r="AB291" s="79"/>
      <c r="AC291" s="79"/>
      <c r="AD291" s="79"/>
      <c r="AE291" s="79"/>
      <c r="AF291" s="79"/>
      <c r="AG291" s="79"/>
      <c r="AH291" s="79"/>
    </row>
    <row r="292" spans="1:34" x14ac:dyDescent="0.3">
      <c r="A292" s="78"/>
      <c r="B292" s="78"/>
      <c r="C292" s="78"/>
      <c r="D292" s="78"/>
      <c r="E292" s="78"/>
      <c r="F292" s="78"/>
      <c r="G292" s="78"/>
      <c r="H292" s="78"/>
      <c r="I292" s="78"/>
      <c r="J292" s="78"/>
      <c r="K292" s="78"/>
      <c r="L292" s="78"/>
      <c r="M292" s="78"/>
      <c r="N292" s="78"/>
      <c r="O292" s="78"/>
      <c r="P292" s="78"/>
      <c r="Q292" s="78"/>
      <c r="R292" s="79"/>
      <c r="S292" s="79"/>
      <c r="T292" s="79"/>
      <c r="U292" s="79"/>
      <c r="V292" s="79"/>
      <c r="W292" s="79"/>
      <c r="X292" s="79"/>
      <c r="Y292" s="79"/>
      <c r="Z292" s="79"/>
      <c r="AA292" s="79"/>
      <c r="AB292" s="79"/>
      <c r="AC292" s="79"/>
      <c r="AD292" s="79"/>
      <c r="AE292" s="79"/>
      <c r="AF292" s="79"/>
      <c r="AG292" s="79"/>
      <c r="AH292" s="79"/>
    </row>
    <row r="293" spans="1:34" x14ac:dyDescent="0.3">
      <c r="A293" s="78"/>
      <c r="B293" s="78"/>
      <c r="C293" s="78"/>
      <c r="D293" s="78"/>
      <c r="E293" s="78"/>
      <c r="F293" s="78"/>
      <c r="G293" s="78"/>
      <c r="H293" s="78"/>
      <c r="I293" s="78"/>
      <c r="J293" s="78"/>
      <c r="K293" s="78"/>
      <c r="L293" s="78"/>
      <c r="M293" s="78"/>
      <c r="N293" s="78"/>
      <c r="O293" s="78"/>
      <c r="P293" s="78"/>
      <c r="Q293" s="78"/>
      <c r="R293" s="79"/>
      <c r="S293" s="79"/>
      <c r="T293" s="79"/>
      <c r="U293" s="79"/>
      <c r="V293" s="79"/>
      <c r="W293" s="79"/>
      <c r="X293" s="79"/>
      <c r="Y293" s="79"/>
      <c r="Z293" s="79"/>
      <c r="AA293" s="79"/>
      <c r="AB293" s="79"/>
      <c r="AC293" s="79"/>
      <c r="AD293" s="79"/>
      <c r="AE293" s="79"/>
      <c r="AF293" s="79"/>
      <c r="AG293" s="79"/>
      <c r="AH293" s="79"/>
    </row>
    <row r="294" spans="1:34" x14ac:dyDescent="0.3">
      <c r="A294" s="78"/>
      <c r="B294" s="78"/>
      <c r="C294" s="78"/>
      <c r="D294" s="78"/>
      <c r="E294" s="78"/>
      <c r="F294" s="78"/>
      <c r="G294" s="78"/>
      <c r="H294" s="78"/>
      <c r="I294" s="78"/>
      <c r="J294" s="78"/>
      <c r="K294" s="78"/>
      <c r="L294" s="78"/>
      <c r="M294" s="78"/>
      <c r="N294" s="78"/>
      <c r="O294" s="78"/>
      <c r="P294" s="78"/>
      <c r="Q294" s="78"/>
      <c r="R294" s="79"/>
      <c r="S294" s="79"/>
      <c r="T294" s="79"/>
      <c r="U294" s="79"/>
      <c r="V294" s="79"/>
      <c r="W294" s="79"/>
      <c r="X294" s="79"/>
      <c r="Y294" s="79"/>
      <c r="Z294" s="79"/>
      <c r="AA294" s="79"/>
      <c r="AB294" s="79"/>
      <c r="AC294" s="79"/>
      <c r="AD294" s="79"/>
      <c r="AE294" s="79"/>
      <c r="AF294" s="79"/>
      <c r="AG294" s="79"/>
      <c r="AH294" s="79"/>
    </row>
    <row r="295" spans="1:34" x14ac:dyDescent="0.3">
      <c r="A295" s="78"/>
      <c r="B295" s="78"/>
      <c r="C295" s="78"/>
      <c r="D295" s="78"/>
      <c r="E295" s="78"/>
      <c r="F295" s="78"/>
      <c r="G295" s="78"/>
      <c r="H295" s="78"/>
      <c r="I295" s="78"/>
      <c r="J295" s="78"/>
      <c r="K295" s="78"/>
      <c r="L295" s="78"/>
      <c r="M295" s="78"/>
      <c r="N295" s="78"/>
      <c r="O295" s="78"/>
      <c r="P295" s="78"/>
      <c r="Q295" s="78"/>
      <c r="R295" s="79"/>
      <c r="S295" s="79"/>
      <c r="T295" s="79"/>
      <c r="U295" s="79"/>
      <c r="V295" s="79"/>
      <c r="W295" s="79"/>
      <c r="X295" s="79"/>
      <c r="Y295" s="79"/>
      <c r="Z295" s="79"/>
      <c r="AA295" s="79"/>
      <c r="AB295" s="79"/>
      <c r="AC295" s="79"/>
      <c r="AD295" s="79"/>
      <c r="AE295" s="79"/>
      <c r="AF295" s="79"/>
      <c r="AG295" s="79"/>
      <c r="AH295" s="79"/>
    </row>
    <row r="296" spans="1:34" x14ac:dyDescent="0.3">
      <c r="A296" s="78"/>
      <c r="B296" s="78"/>
      <c r="C296" s="78"/>
      <c r="D296" s="78"/>
      <c r="E296" s="78"/>
      <c r="F296" s="78"/>
      <c r="G296" s="78"/>
      <c r="H296" s="78"/>
      <c r="I296" s="78"/>
      <c r="J296" s="78"/>
      <c r="K296" s="78"/>
      <c r="L296" s="78"/>
      <c r="M296" s="78"/>
      <c r="N296" s="78"/>
      <c r="O296" s="78"/>
      <c r="P296" s="78"/>
      <c r="Q296" s="78"/>
      <c r="R296" s="79"/>
      <c r="S296" s="79"/>
      <c r="T296" s="79"/>
      <c r="U296" s="79"/>
      <c r="V296" s="79"/>
      <c r="W296" s="79"/>
      <c r="X296" s="79"/>
      <c r="Y296" s="79"/>
      <c r="Z296" s="79"/>
      <c r="AA296" s="79"/>
      <c r="AB296" s="79"/>
      <c r="AC296" s="79"/>
      <c r="AD296" s="79"/>
      <c r="AE296" s="79"/>
      <c r="AF296" s="79"/>
      <c r="AG296" s="79"/>
      <c r="AH296" s="79"/>
    </row>
    <row r="297" spans="1:34" x14ac:dyDescent="0.3">
      <c r="A297" s="78"/>
      <c r="B297" s="78"/>
      <c r="C297" s="78"/>
      <c r="D297" s="78"/>
      <c r="E297" s="78"/>
      <c r="F297" s="78"/>
      <c r="G297" s="78"/>
      <c r="H297" s="78"/>
      <c r="I297" s="78"/>
      <c r="J297" s="78"/>
      <c r="K297" s="78"/>
      <c r="L297" s="78"/>
      <c r="M297" s="78"/>
      <c r="N297" s="78"/>
      <c r="O297" s="78"/>
      <c r="P297" s="78"/>
      <c r="Q297" s="78"/>
      <c r="R297" s="79"/>
      <c r="S297" s="79"/>
      <c r="T297" s="79"/>
      <c r="U297" s="79"/>
      <c r="V297" s="79"/>
      <c r="W297" s="79"/>
      <c r="X297" s="79"/>
      <c r="Y297" s="79"/>
      <c r="Z297" s="79"/>
      <c r="AA297" s="79"/>
      <c r="AB297" s="79"/>
      <c r="AC297" s="79"/>
      <c r="AD297" s="79"/>
      <c r="AE297" s="79"/>
      <c r="AF297" s="79"/>
      <c r="AG297" s="79"/>
      <c r="AH297" s="79"/>
    </row>
    <row r="298" spans="1:34" x14ac:dyDescent="0.3">
      <c r="A298" s="78"/>
      <c r="B298" s="78"/>
      <c r="C298" s="78"/>
      <c r="D298" s="78"/>
      <c r="E298" s="78"/>
      <c r="F298" s="78"/>
      <c r="G298" s="78"/>
      <c r="H298" s="78"/>
      <c r="I298" s="78"/>
      <c r="J298" s="78"/>
      <c r="K298" s="78"/>
      <c r="L298" s="78"/>
      <c r="M298" s="78"/>
      <c r="N298" s="78"/>
      <c r="O298" s="78"/>
      <c r="P298" s="78"/>
      <c r="Q298" s="78"/>
      <c r="R298" s="79"/>
      <c r="S298" s="79"/>
      <c r="T298" s="79"/>
      <c r="U298" s="79"/>
      <c r="V298" s="79"/>
      <c r="W298" s="79"/>
      <c r="X298" s="79"/>
      <c r="Y298" s="79"/>
      <c r="Z298" s="79"/>
      <c r="AA298" s="79"/>
      <c r="AB298" s="79"/>
      <c r="AC298" s="79"/>
      <c r="AD298" s="79"/>
      <c r="AE298" s="79"/>
      <c r="AF298" s="79"/>
      <c r="AG298" s="79"/>
      <c r="AH298" s="79"/>
    </row>
    <row r="299" spans="1:34" x14ac:dyDescent="0.3">
      <c r="A299" s="78"/>
      <c r="B299" s="78"/>
      <c r="C299" s="78"/>
      <c r="D299" s="78"/>
      <c r="E299" s="78"/>
      <c r="F299" s="78"/>
      <c r="G299" s="78"/>
      <c r="H299" s="78"/>
      <c r="I299" s="78"/>
      <c r="J299" s="78"/>
      <c r="K299" s="78"/>
      <c r="L299" s="78"/>
      <c r="M299" s="78"/>
      <c r="N299" s="78"/>
      <c r="O299" s="78"/>
      <c r="P299" s="78"/>
      <c r="Q299" s="78"/>
      <c r="R299" s="79"/>
      <c r="S299" s="79"/>
      <c r="T299" s="79"/>
      <c r="U299" s="79"/>
      <c r="V299" s="79"/>
      <c r="W299" s="79"/>
      <c r="X299" s="79"/>
      <c r="Y299" s="79"/>
      <c r="Z299" s="79"/>
      <c r="AA299" s="79"/>
      <c r="AB299" s="79"/>
      <c r="AC299" s="79"/>
      <c r="AD299" s="79"/>
      <c r="AE299" s="79"/>
      <c r="AF299" s="79"/>
      <c r="AG299" s="79"/>
      <c r="AH299" s="79"/>
    </row>
    <row r="300" spans="1:34" x14ac:dyDescent="0.3">
      <c r="A300" s="78"/>
      <c r="B300" s="78"/>
      <c r="C300" s="78"/>
      <c r="D300" s="78"/>
      <c r="E300" s="78"/>
      <c r="F300" s="78"/>
      <c r="G300" s="78"/>
      <c r="H300" s="78"/>
      <c r="I300" s="78"/>
      <c r="J300" s="78"/>
      <c r="K300" s="78"/>
      <c r="L300" s="78"/>
      <c r="M300" s="78"/>
      <c r="N300" s="78"/>
      <c r="O300" s="78"/>
      <c r="P300" s="78"/>
      <c r="Q300" s="78"/>
      <c r="R300" s="79"/>
      <c r="S300" s="79"/>
      <c r="T300" s="79"/>
      <c r="U300" s="79"/>
      <c r="V300" s="79"/>
      <c r="W300" s="79"/>
      <c r="X300" s="79"/>
      <c r="Y300" s="79"/>
      <c r="Z300" s="79"/>
      <c r="AA300" s="79"/>
      <c r="AB300" s="79"/>
      <c r="AC300" s="79"/>
      <c r="AD300" s="79"/>
      <c r="AE300" s="79"/>
      <c r="AF300" s="79"/>
      <c r="AG300" s="79"/>
      <c r="AH300" s="79"/>
    </row>
    <row r="301" spans="1:34" x14ac:dyDescent="0.3">
      <c r="A301" s="78"/>
      <c r="B301" s="78"/>
      <c r="C301" s="78"/>
      <c r="D301" s="78"/>
      <c r="E301" s="78"/>
      <c r="F301" s="78"/>
      <c r="G301" s="78"/>
      <c r="H301" s="78"/>
      <c r="I301" s="78"/>
      <c r="J301" s="78"/>
      <c r="K301" s="78"/>
      <c r="L301" s="78"/>
      <c r="M301" s="78"/>
      <c r="N301" s="78"/>
      <c r="O301" s="78"/>
      <c r="P301" s="78"/>
      <c r="Q301" s="78"/>
      <c r="R301" s="79"/>
      <c r="S301" s="79"/>
      <c r="T301" s="79"/>
      <c r="U301" s="79"/>
      <c r="V301" s="79"/>
      <c r="W301" s="79"/>
      <c r="X301" s="79"/>
      <c r="Y301" s="79"/>
      <c r="Z301" s="79"/>
      <c r="AA301" s="79"/>
      <c r="AB301" s="79"/>
      <c r="AC301" s="79"/>
      <c r="AD301" s="79"/>
      <c r="AE301" s="79"/>
      <c r="AF301" s="79"/>
      <c r="AG301" s="79"/>
      <c r="AH301" s="79"/>
    </row>
    <row r="302" spans="1:34" x14ac:dyDescent="0.3">
      <c r="A302" s="78"/>
      <c r="B302" s="78"/>
      <c r="C302" s="78"/>
      <c r="D302" s="78"/>
      <c r="E302" s="78"/>
      <c r="F302" s="78"/>
      <c r="G302" s="78"/>
      <c r="H302" s="78"/>
      <c r="I302" s="78"/>
      <c r="J302" s="78"/>
      <c r="K302" s="78"/>
      <c r="L302" s="78"/>
      <c r="M302" s="78"/>
      <c r="N302" s="78"/>
      <c r="O302" s="78"/>
      <c r="P302" s="78"/>
      <c r="Q302" s="78"/>
      <c r="R302" s="79"/>
      <c r="S302" s="79"/>
      <c r="T302" s="79"/>
      <c r="U302" s="79"/>
      <c r="V302" s="79"/>
      <c r="W302" s="79"/>
      <c r="X302" s="79"/>
      <c r="Y302" s="79"/>
      <c r="Z302" s="79"/>
      <c r="AA302" s="79"/>
      <c r="AB302" s="79"/>
      <c r="AC302" s="79"/>
      <c r="AD302" s="79"/>
      <c r="AE302" s="79"/>
      <c r="AF302" s="79"/>
      <c r="AG302" s="79"/>
      <c r="AH302" s="79"/>
    </row>
    <row r="303" spans="1:34" x14ac:dyDescent="0.3">
      <c r="A303" s="78"/>
      <c r="B303" s="78"/>
      <c r="C303" s="78"/>
      <c r="D303" s="78"/>
      <c r="E303" s="78"/>
      <c r="F303" s="78"/>
      <c r="G303" s="78"/>
      <c r="H303" s="78"/>
      <c r="I303" s="78"/>
      <c r="J303" s="78"/>
      <c r="K303" s="78"/>
      <c r="L303" s="78"/>
      <c r="M303" s="78"/>
      <c r="N303" s="78"/>
      <c r="O303" s="78"/>
      <c r="P303" s="78"/>
      <c r="Q303" s="78"/>
      <c r="R303" s="79"/>
      <c r="S303" s="79"/>
      <c r="T303" s="79"/>
      <c r="U303" s="79"/>
      <c r="V303" s="79"/>
      <c r="W303" s="79"/>
      <c r="X303" s="79"/>
      <c r="Y303" s="79"/>
      <c r="Z303" s="79"/>
      <c r="AA303" s="79"/>
      <c r="AB303" s="79"/>
      <c r="AC303" s="79"/>
      <c r="AD303" s="79"/>
      <c r="AE303" s="79"/>
      <c r="AF303" s="79"/>
      <c r="AG303" s="79"/>
      <c r="AH303" s="79"/>
    </row>
    <row r="304" spans="1:34" x14ac:dyDescent="0.3">
      <c r="A304" s="78"/>
      <c r="B304" s="78"/>
      <c r="C304" s="78"/>
      <c r="D304" s="78"/>
      <c r="E304" s="78"/>
      <c r="F304" s="78"/>
      <c r="G304" s="78"/>
      <c r="H304" s="78"/>
      <c r="I304" s="78"/>
      <c r="J304" s="78"/>
      <c r="K304" s="78"/>
      <c r="L304" s="78"/>
      <c r="M304" s="78"/>
      <c r="N304" s="78"/>
      <c r="O304" s="78"/>
      <c r="P304" s="78"/>
      <c r="Q304" s="78"/>
      <c r="R304" s="79"/>
      <c r="S304" s="79"/>
      <c r="T304" s="79"/>
      <c r="U304" s="79"/>
      <c r="V304" s="79"/>
      <c r="W304" s="79"/>
      <c r="X304" s="79"/>
      <c r="Y304" s="79"/>
      <c r="Z304" s="79"/>
      <c r="AA304" s="79"/>
      <c r="AB304" s="79"/>
      <c r="AC304" s="79"/>
      <c r="AD304" s="79"/>
      <c r="AE304" s="79"/>
      <c r="AF304" s="79"/>
      <c r="AG304" s="79"/>
      <c r="AH304" s="79"/>
    </row>
    <row r="305" spans="1:34" x14ac:dyDescent="0.3">
      <c r="A305" s="78"/>
      <c r="B305" s="78"/>
      <c r="C305" s="78"/>
      <c r="D305" s="78"/>
      <c r="E305" s="78"/>
      <c r="F305" s="78"/>
      <c r="G305" s="78"/>
      <c r="H305" s="78"/>
      <c r="I305" s="78"/>
      <c r="J305" s="78"/>
      <c r="K305" s="78"/>
      <c r="L305" s="78"/>
      <c r="M305" s="78"/>
      <c r="N305" s="78"/>
      <c r="O305" s="78"/>
      <c r="P305" s="78"/>
      <c r="Q305" s="78"/>
      <c r="R305" s="79"/>
      <c r="S305" s="79"/>
      <c r="T305" s="79"/>
      <c r="U305" s="79"/>
      <c r="V305" s="79"/>
      <c r="W305" s="79"/>
      <c r="X305" s="79"/>
      <c r="Y305" s="79"/>
      <c r="Z305" s="79"/>
      <c r="AA305" s="79"/>
      <c r="AB305" s="79"/>
      <c r="AC305" s="79"/>
      <c r="AD305" s="79"/>
      <c r="AE305" s="79"/>
      <c r="AF305" s="79"/>
      <c r="AG305" s="79"/>
      <c r="AH305" s="79"/>
    </row>
    <row r="306" spans="1:34" x14ac:dyDescent="0.3">
      <c r="A306" s="78"/>
      <c r="B306" s="78"/>
      <c r="C306" s="78"/>
      <c r="D306" s="78"/>
      <c r="E306" s="78"/>
      <c r="F306" s="78"/>
      <c r="G306" s="78"/>
      <c r="H306" s="78"/>
      <c r="I306" s="78"/>
      <c r="J306" s="78"/>
      <c r="K306" s="78"/>
      <c r="L306" s="78"/>
      <c r="M306" s="78"/>
      <c r="N306" s="78"/>
      <c r="O306" s="78"/>
      <c r="P306" s="78"/>
      <c r="Q306" s="78"/>
      <c r="R306" s="79"/>
      <c r="S306" s="79"/>
      <c r="T306" s="79"/>
      <c r="U306" s="79"/>
      <c r="V306" s="79"/>
      <c r="W306" s="79"/>
      <c r="X306" s="79"/>
      <c r="Y306" s="79"/>
      <c r="Z306" s="79"/>
      <c r="AA306" s="79"/>
      <c r="AB306" s="79"/>
      <c r="AC306" s="79"/>
      <c r="AD306" s="79"/>
      <c r="AE306" s="79"/>
      <c r="AF306" s="79"/>
      <c r="AG306" s="79"/>
      <c r="AH306" s="79"/>
    </row>
    <row r="307" spans="1:34" x14ac:dyDescent="0.3">
      <c r="A307" s="78"/>
      <c r="B307" s="78"/>
      <c r="C307" s="78"/>
      <c r="D307" s="78"/>
      <c r="E307" s="78"/>
      <c r="F307" s="78"/>
      <c r="G307" s="78"/>
      <c r="H307" s="78"/>
      <c r="I307" s="78"/>
      <c r="J307" s="78"/>
      <c r="K307" s="78"/>
      <c r="L307" s="78"/>
      <c r="M307" s="78"/>
      <c r="N307" s="78"/>
      <c r="O307" s="78"/>
      <c r="P307" s="78"/>
      <c r="Q307" s="78"/>
      <c r="R307" s="79"/>
      <c r="S307" s="79"/>
      <c r="T307" s="79"/>
      <c r="U307" s="79"/>
      <c r="V307" s="79"/>
      <c r="W307" s="79"/>
      <c r="X307" s="79"/>
      <c r="Y307" s="79"/>
      <c r="Z307" s="79"/>
      <c r="AA307" s="79"/>
      <c r="AB307" s="79"/>
      <c r="AC307" s="79"/>
      <c r="AD307" s="79"/>
      <c r="AE307" s="79"/>
      <c r="AF307" s="79"/>
      <c r="AG307" s="79"/>
      <c r="AH307" s="79"/>
    </row>
    <row r="308" spans="1:34" x14ac:dyDescent="0.3">
      <c r="A308" s="78"/>
      <c r="B308" s="78"/>
      <c r="C308" s="78"/>
      <c r="D308" s="78"/>
      <c r="E308" s="78"/>
      <c r="F308" s="78"/>
      <c r="G308" s="78"/>
      <c r="H308" s="78"/>
      <c r="I308" s="78"/>
      <c r="J308" s="78"/>
      <c r="K308" s="78"/>
      <c r="L308" s="78"/>
      <c r="M308" s="78"/>
      <c r="N308" s="78"/>
      <c r="O308" s="78"/>
      <c r="P308" s="78"/>
      <c r="Q308" s="78"/>
      <c r="R308" s="79"/>
      <c r="S308" s="79"/>
      <c r="T308" s="79"/>
      <c r="U308" s="79"/>
      <c r="V308" s="79"/>
      <c r="W308" s="79"/>
      <c r="X308" s="79"/>
      <c r="Y308" s="79"/>
      <c r="Z308" s="79"/>
      <c r="AA308" s="79"/>
      <c r="AB308" s="79"/>
      <c r="AC308" s="79"/>
      <c r="AD308" s="79"/>
      <c r="AE308" s="79"/>
      <c r="AF308" s="79"/>
      <c r="AG308" s="79"/>
      <c r="AH308" s="79"/>
    </row>
    <row r="309" spans="1:34" x14ac:dyDescent="0.3">
      <c r="A309" s="78"/>
      <c r="B309" s="78"/>
      <c r="C309" s="78"/>
      <c r="D309" s="78"/>
      <c r="E309" s="78"/>
      <c r="F309" s="78"/>
      <c r="G309" s="78"/>
      <c r="H309" s="78"/>
      <c r="I309" s="78"/>
      <c r="J309" s="78"/>
      <c r="K309" s="78"/>
      <c r="L309" s="78"/>
      <c r="M309" s="78"/>
      <c r="N309" s="78"/>
      <c r="O309" s="78"/>
      <c r="P309" s="78"/>
      <c r="Q309" s="78"/>
      <c r="R309" s="79"/>
      <c r="S309" s="79"/>
      <c r="T309" s="79"/>
      <c r="U309" s="79"/>
      <c r="V309" s="79"/>
      <c r="W309" s="79"/>
      <c r="X309" s="79"/>
      <c r="Y309" s="79"/>
      <c r="Z309" s="79"/>
      <c r="AA309" s="79"/>
      <c r="AB309" s="79"/>
      <c r="AC309" s="79"/>
      <c r="AD309" s="79"/>
      <c r="AE309" s="79"/>
      <c r="AF309" s="79"/>
      <c r="AG309" s="79"/>
      <c r="AH309" s="79"/>
    </row>
    <row r="310" spans="1:34" x14ac:dyDescent="0.3">
      <c r="A310" s="78"/>
      <c r="B310" s="78"/>
      <c r="C310" s="78"/>
      <c r="D310" s="78"/>
      <c r="E310" s="78"/>
      <c r="F310" s="78"/>
      <c r="G310" s="78"/>
      <c r="H310" s="78"/>
      <c r="I310" s="78"/>
      <c r="J310" s="78"/>
      <c r="K310" s="78"/>
      <c r="L310" s="78"/>
      <c r="M310" s="78"/>
      <c r="N310" s="78"/>
      <c r="O310" s="78"/>
      <c r="P310" s="78"/>
      <c r="Q310" s="78"/>
      <c r="R310" s="79"/>
      <c r="S310" s="79"/>
      <c r="T310" s="79"/>
      <c r="U310" s="79"/>
      <c r="V310" s="79"/>
      <c r="W310" s="79"/>
      <c r="X310" s="79"/>
      <c r="Y310" s="79"/>
      <c r="Z310" s="79"/>
      <c r="AA310" s="79"/>
      <c r="AB310" s="79"/>
      <c r="AC310" s="79"/>
      <c r="AD310" s="79"/>
      <c r="AE310" s="79"/>
      <c r="AF310" s="79"/>
      <c r="AG310" s="79"/>
      <c r="AH310" s="79"/>
    </row>
    <row r="311" spans="1:34" x14ac:dyDescent="0.3">
      <c r="A311" s="78"/>
      <c r="B311" s="78"/>
      <c r="C311" s="78"/>
      <c r="D311" s="78"/>
      <c r="E311" s="78"/>
      <c r="F311" s="78"/>
      <c r="G311" s="78"/>
      <c r="H311" s="78"/>
      <c r="I311" s="78"/>
      <c r="J311" s="78"/>
      <c r="K311" s="78"/>
      <c r="L311" s="78"/>
      <c r="M311" s="78"/>
      <c r="N311" s="78"/>
      <c r="O311" s="78"/>
      <c r="P311" s="78"/>
      <c r="Q311" s="78"/>
      <c r="R311" s="79"/>
      <c r="S311" s="79"/>
      <c r="T311" s="79"/>
      <c r="U311" s="79"/>
      <c r="V311" s="79"/>
      <c r="W311" s="79"/>
      <c r="X311" s="79"/>
      <c r="Y311" s="79"/>
      <c r="Z311" s="79"/>
      <c r="AA311" s="79"/>
      <c r="AB311" s="79"/>
      <c r="AC311" s="79"/>
      <c r="AD311" s="79"/>
      <c r="AE311" s="79"/>
      <c r="AF311" s="79"/>
      <c r="AG311" s="79"/>
      <c r="AH311" s="79"/>
    </row>
    <row r="312" spans="1:34" x14ac:dyDescent="0.3">
      <c r="A312" s="78"/>
      <c r="B312" s="78"/>
      <c r="C312" s="78"/>
      <c r="D312" s="78"/>
      <c r="E312" s="78"/>
      <c r="F312" s="78"/>
      <c r="G312" s="78"/>
      <c r="H312" s="78"/>
      <c r="I312" s="78"/>
      <c r="J312" s="78"/>
      <c r="K312" s="78"/>
      <c r="L312" s="78"/>
      <c r="M312" s="78"/>
      <c r="N312" s="78"/>
      <c r="O312" s="78"/>
      <c r="P312" s="78"/>
      <c r="Q312" s="78"/>
      <c r="R312" s="79"/>
      <c r="S312" s="79"/>
      <c r="T312" s="79"/>
      <c r="U312" s="79"/>
      <c r="V312" s="79"/>
      <c r="W312" s="79"/>
      <c r="X312" s="79"/>
      <c r="Y312" s="79"/>
      <c r="Z312" s="79"/>
      <c r="AA312" s="79"/>
      <c r="AB312" s="79"/>
      <c r="AC312" s="79"/>
      <c r="AD312" s="79"/>
      <c r="AE312" s="79"/>
      <c r="AF312" s="79"/>
      <c r="AG312" s="79"/>
      <c r="AH312" s="79"/>
    </row>
    <row r="313" spans="1:34" x14ac:dyDescent="0.3">
      <c r="A313" s="78"/>
      <c r="B313" s="78"/>
      <c r="C313" s="78"/>
      <c r="D313" s="78"/>
      <c r="E313" s="78"/>
      <c r="F313" s="78"/>
      <c r="G313" s="78"/>
      <c r="H313" s="78"/>
      <c r="I313" s="78"/>
      <c r="J313" s="78"/>
      <c r="K313" s="78"/>
      <c r="L313" s="78"/>
      <c r="M313" s="78"/>
      <c r="N313" s="78"/>
      <c r="O313" s="78"/>
      <c r="P313" s="78"/>
      <c r="Q313" s="78"/>
      <c r="R313" s="79"/>
      <c r="S313" s="79"/>
      <c r="T313" s="79"/>
      <c r="U313" s="79"/>
      <c r="V313" s="79"/>
      <c r="W313" s="79"/>
      <c r="X313" s="79"/>
      <c r="Y313" s="79"/>
      <c r="Z313" s="79"/>
      <c r="AA313" s="79"/>
      <c r="AB313" s="79"/>
      <c r="AC313" s="79"/>
      <c r="AD313" s="79"/>
      <c r="AE313" s="79"/>
      <c r="AF313" s="79"/>
      <c r="AG313" s="79"/>
      <c r="AH313" s="79"/>
    </row>
    <row r="314" spans="1:34" x14ac:dyDescent="0.3">
      <c r="A314" s="78"/>
      <c r="B314" s="78"/>
      <c r="C314" s="78"/>
      <c r="D314" s="78"/>
      <c r="E314" s="78"/>
      <c r="F314" s="78"/>
      <c r="G314" s="78"/>
      <c r="H314" s="78"/>
      <c r="I314" s="78"/>
      <c r="J314" s="78"/>
      <c r="K314" s="78"/>
      <c r="L314" s="78"/>
      <c r="M314" s="78"/>
      <c r="N314" s="78"/>
      <c r="O314" s="78"/>
      <c r="P314" s="78"/>
      <c r="Q314" s="78"/>
      <c r="R314" s="79"/>
      <c r="S314" s="79"/>
      <c r="T314" s="79"/>
      <c r="U314" s="79"/>
      <c r="V314" s="79"/>
      <c r="W314" s="79"/>
      <c r="X314" s="79"/>
      <c r="Y314" s="79"/>
      <c r="Z314" s="79"/>
      <c r="AA314" s="79"/>
      <c r="AB314" s="79"/>
      <c r="AC314" s="79"/>
      <c r="AD314" s="79"/>
      <c r="AE314" s="79"/>
      <c r="AF314" s="79"/>
      <c r="AG314" s="79"/>
      <c r="AH314" s="79"/>
    </row>
    <row r="315" spans="1:34" x14ac:dyDescent="0.3">
      <c r="A315" s="78"/>
      <c r="B315" s="78"/>
      <c r="C315" s="78"/>
      <c r="D315" s="78"/>
      <c r="E315" s="78"/>
      <c r="F315" s="78"/>
      <c r="G315" s="78"/>
      <c r="H315" s="78"/>
      <c r="I315" s="78"/>
      <c r="J315" s="78"/>
      <c r="K315" s="78"/>
      <c r="L315" s="78"/>
      <c r="M315" s="78"/>
      <c r="N315" s="78"/>
      <c r="O315" s="78"/>
      <c r="P315" s="78"/>
      <c r="Q315" s="78"/>
      <c r="R315" s="79"/>
      <c r="S315" s="79"/>
      <c r="T315" s="79"/>
      <c r="U315" s="79"/>
      <c r="V315" s="79"/>
      <c r="W315" s="79"/>
      <c r="X315" s="79"/>
      <c r="Y315" s="79"/>
      <c r="Z315" s="79"/>
      <c r="AA315" s="79"/>
      <c r="AB315" s="79"/>
      <c r="AC315" s="79"/>
      <c r="AD315" s="79"/>
      <c r="AE315" s="79"/>
      <c r="AF315" s="79"/>
      <c r="AG315" s="79"/>
      <c r="AH315" s="79"/>
    </row>
    <row r="316" spans="1:34" x14ac:dyDescent="0.3">
      <c r="A316" s="78"/>
      <c r="B316" s="78"/>
      <c r="C316" s="78"/>
      <c r="D316" s="78"/>
      <c r="E316" s="78"/>
      <c r="F316" s="78"/>
      <c r="G316" s="78"/>
      <c r="H316" s="78"/>
      <c r="I316" s="78"/>
      <c r="J316" s="78"/>
      <c r="K316" s="78"/>
      <c r="L316" s="78"/>
      <c r="M316" s="78"/>
      <c r="N316" s="78"/>
      <c r="O316" s="78"/>
      <c r="P316" s="78"/>
      <c r="Q316" s="78"/>
      <c r="R316" s="79"/>
      <c r="S316" s="79"/>
      <c r="T316" s="79"/>
      <c r="U316" s="79"/>
      <c r="V316" s="79"/>
      <c r="W316" s="79"/>
      <c r="X316" s="79"/>
      <c r="Y316" s="79"/>
      <c r="Z316" s="79"/>
      <c r="AA316" s="79"/>
      <c r="AB316" s="79"/>
      <c r="AC316" s="79"/>
      <c r="AD316" s="79"/>
      <c r="AE316" s="79"/>
      <c r="AF316" s="79"/>
      <c r="AG316" s="79"/>
      <c r="AH316" s="79"/>
    </row>
    <row r="317" spans="1:34" x14ac:dyDescent="0.3">
      <c r="A317" s="78"/>
      <c r="B317" s="78"/>
      <c r="C317" s="78"/>
      <c r="D317" s="78"/>
      <c r="E317" s="78"/>
      <c r="F317" s="78"/>
      <c r="G317" s="78"/>
      <c r="H317" s="78"/>
      <c r="I317" s="78"/>
      <c r="J317" s="78"/>
      <c r="K317" s="78"/>
      <c r="L317" s="78"/>
      <c r="M317" s="78"/>
      <c r="N317" s="78"/>
      <c r="O317" s="78"/>
      <c r="P317" s="78"/>
      <c r="Q317" s="78"/>
      <c r="R317" s="79"/>
      <c r="S317" s="79"/>
      <c r="T317" s="79"/>
      <c r="U317" s="79"/>
      <c r="V317" s="79"/>
      <c r="W317" s="79"/>
      <c r="X317" s="79"/>
      <c r="Y317" s="79"/>
      <c r="Z317" s="79"/>
      <c r="AA317" s="79"/>
      <c r="AB317" s="79"/>
      <c r="AC317" s="79"/>
      <c r="AD317" s="79"/>
      <c r="AE317" s="79"/>
      <c r="AF317" s="79"/>
      <c r="AG317" s="79"/>
      <c r="AH317" s="79"/>
    </row>
    <row r="318" spans="1:34" x14ac:dyDescent="0.3">
      <c r="A318" s="78"/>
      <c r="B318" s="78"/>
      <c r="C318" s="78"/>
      <c r="D318" s="78"/>
      <c r="E318" s="78"/>
      <c r="F318" s="78"/>
      <c r="G318" s="78"/>
      <c r="H318" s="78"/>
      <c r="I318" s="78"/>
      <c r="J318" s="78"/>
      <c r="K318" s="78"/>
      <c r="L318" s="78"/>
      <c r="M318" s="78"/>
      <c r="N318" s="78"/>
      <c r="O318" s="78"/>
      <c r="P318" s="78"/>
      <c r="Q318" s="78"/>
      <c r="R318" s="79"/>
      <c r="S318" s="79"/>
      <c r="T318" s="79"/>
      <c r="U318" s="79"/>
      <c r="V318" s="79"/>
      <c r="W318" s="79"/>
      <c r="X318" s="79"/>
      <c r="Y318" s="79"/>
      <c r="Z318" s="79"/>
      <c r="AA318" s="79"/>
      <c r="AB318" s="79"/>
      <c r="AC318" s="79"/>
      <c r="AD318" s="79"/>
      <c r="AE318" s="79"/>
      <c r="AF318" s="79"/>
      <c r="AG318" s="79"/>
      <c r="AH318" s="79"/>
    </row>
    <row r="319" spans="1:34" x14ac:dyDescent="0.3">
      <c r="A319" s="78"/>
      <c r="B319" s="78"/>
      <c r="C319" s="78"/>
      <c r="D319" s="78"/>
      <c r="E319" s="78"/>
      <c r="F319" s="78"/>
      <c r="G319" s="78"/>
      <c r="H319" s="78"/>
      <c r="I319" s="78"/>
      <c r="J319" s="78"/>
      <c r="K319" s="78"/>
      <c r="L319" s="78"/>
      <c r="M319" s="78"/>
      <c r="N319" s="78"/>
      <c r="O319" s="78"/>
      <c r="P319" s="78"/>
      <c r="Q319" s="78"/>
      <c r="R319" s="79"/>
      <c r="S319" s="79"/>
      <c r="T319" s="79"/>
      <c r="U319" s="79"/>
      <c r="V319" s="79"/>
      <c r="W319" s="79"/>
      <c r="X319" s="79"/>
      <c r="Y319" s="79"/>
      <c r="Z319" s="79"/>
      <c r="AA319" s="79"/>
      <c r="AB319" s="79"/>
      <c r="AC319" s="79"/>
      <c r="AD319" s="79"/>
      <c r="AE319" s="79"/>
      <c r="AF319" s="79"/>
      <c r="AG319" s="79"/>
      <c r="AH319" s="79"/>
    </row>
    <row r="320" spans="1:34" x14ac:dyDescent="0.3">
      <c r="A320" s="78"/>
      <c r="B320" s="78"/>
      <c r="C320" s="78"/>
      <c r="D320" s="78"/>
      <c r="E320" s="78"/>
      <c r="F320" s="78"/>
      <c r="G320" s="78"/>
      <c r="H320" s="78"/>
      <c r="I320" s="78"/>
      <c r="J320" s="78"/>
      <c r="K320" s="78"/>
      <c r="L320" s="78"/>
      <c r="M320" s="78"/>
      <c r="N320" s="78"/>
      <c r="O320" s="78"/>
      <c r="P320" s="78"/>
      <c r="Q320" s="78"/>
      <c r="R320" s="79"/>
      <c r="S320" s="79"/>
      <c r="T320" s="79"/>
      <c r="U320" s="79"/>
      <c r="V320" s="79"/>
      <c r="W320" s="79"/>
      <c r="X320" s="79"/>
      <c r="Y320" s="79"/>
      <c r="Z320" s="79"/>
      <c r="AA320" s="79"/>
      <c r="AB320" s="79"/>
      <c r="AC320" s="79"/>
      <c r="AD320" s="79"/>
      <c r="AE320" s="79"/>
      <c r="AF320" s="79"/>
      <c r="AG320" s="79"/>
      <c r="AH320" s="79"/>
    </row>
    <row r="321" spans="1:34" x14ac:dyDescent="0.3">
      <c r="A321" s="78"/>
      <c r="B321" s="78"/>
      <c r="C321" s="78"/>
      <c r="D321" s="78"/>
      <c r="E321" s="78"/>
      <c r="F321" s="78"/>
      <c r="G321" s="78"/>
      <c r="H321" s="78"/>
      <c r="I321" s="78"/>
      <c r="J321" s="78"/>
      <c r="K321" s="78"/>
      <c r="L321" s="78"/>
      <c r="M321" s="78"/>
      <c r="N321" s="78"/>
      <c r="O321" s="78"/>
      <c r="P321" s="78"/>
      <c r="Q321" s="78"/>
      <c r="R321" s="79"/>
      <c r="S321" s="79"/>
      <c r="T321" s="79"/>
      <c r="U321" s="79"/>
      <c r="V321" s="79"/>
      <c r="W321" s="79"/>
      <c r="X321" s="79"/>
      <c r="Y321" s="79"/>
      <c r="Z321" s="79"/>
      <c r="AA321" s="79"/>
      <c r="AB321" s="79"/>
      <c r="AC321" s="79"/>
      <c r="AD321" s="79"/>
      <c r="AE321" s="79"/>
      <c r="AF321" s="79"/>
      <c r="AG321" s="79"/>
      <c r="AH321" s="79"/>
    </row>
    <row r="322" spans="1:34" x14ac:dyDescent="0.3">
      <c r="A322" s="78"/>
      <c r="B322" s="78"/>
      <c r="C322" s="78"/>
      <c r="D322" s="78"/>
      <c r="E322" s="78"/>
      <c r="F322" s="78"/>
      <c r="G322" s="78"/>
      <c r="H322" s="78"/>
      <c r="I322" s="78"/>
      <c r="J322" s="78"/>
      <c r="K322" s="78"/>
      <c r="L322" s="78"/>
      <c r="M322" s="78"/>
      <c r="N322" s="78"/>
      <c r="O322" s="78"/>
      <c r="P322" s="78"/>
      <c r="Q322" s="78"/>
      <c r="R322" s="79"/>
      <c r="S322" s="79"/>
      <c r="T322" s="79"/>
      <c r="U322" s="79"/>
      <c r="V322" s="79"/>
      <c r="W322" s="79"/>
      <c r="X322" s="79"/>
      <c r="Y322" s="79"/>
      <c r="Z322" s="79"/>
      <c r="AA322" s="79"/>
      <c r="AB322" s="79"/>
      <c r="AC322" s="79"/>
      <c r="AD322" s="79"/>
      <c r="AE322" s="79"/>
      <c r="AF322" s="79"/>
      <c r="AG322" s="79"/>
      <c r="AH322" s="79"/>
    </row>
    <row r="323" spans="1:34" x14ac:dyDescent="0.3">
      <c r="A323" s="78"/>
      <c r="B323" s="78"/>
      <c r="C323" s="78"/>
      <c r="D323" s="78"/>
      <c r="E323" s="78"/>
      <c r="F323" s="78"/>
      <c r="G323" s="78"/>
      <c r="H323" s="78"/>
      <c r="I323" s="78"/>
      <c r="J323" s="78"/>
      <c r="K323" s="78"/>
      <c r="L323" s="78"/>
      <c r="M323" s="78"/>
      <c r="N323" s="78"/>
      <c r="O323" s="78"/>
      <c r="P323" s="78"/>
      <c r="Q323" s="78"/>
      <c r="R323" s="79"/>
      <c r="S323" s="79"/>
      <c r="T323" s="79"/>
      <c r="U323" s="79"/>
      <c r="V323" s="79"/>
      <c r="W323" s="79"/>
      <c r="X323" s="79"/>
      <c r="Y323" s="79"/>
      <c r="Z323" s="79"/>
      <c r="AA323" s="79"/>
      <c r="AB323" s="79"/>
      <c r="AC323" s="79"/>
      <c r="AD323" s="79"/>
      <c r="AE323" s="79"/>
      <c r="AF323" s="79"/>
      <c r="AG323" s="79"/>
      <c r="AH323" s="79"/>
    </row>
    <row r="324" spans="1:34" x14ac:dyDescent="0.3">
      <c r="A324" s="78"/>
      <c r="B324" s="78"/>
      <c r="C324" s="78"/>
      <c r="D324" s="78"/>
      <c r="E324" s="78"/>
      <c r="F324" s="78"/>
      <c r="G324" s="78"/>
      <c r="H324" s="78"/>
      <c r="I324" s="78"/>
      <c r="J324" s="78"/>
      <c r="K324" s="78"/>
      <c r="L324" s="78"/>
      <c r="M324" s="78"/>
      <c r="N324" s="78"/>
      <c r="O324" s="78"/>
      <c r="P324" s="78"/>
      <c r="Q324" s="78"/>
      <c r="R324" s="79"/>
      <c r="S324" s="79"/>
      <c r="T324" s="79"/>
      <c r="U324" s="79"/>
      <c r="V324" s="79"/>
      <c r="W324" s="79"/>
      <c r="X324" s="79"/>
      <c r="Y324" s="79"/>
      <c r="Z324" s="79"/>
      <c r="AA324" s="79"/>
      <c r="AB324" s="79"/>
      <c r="AC324" s="79"/>
      <c r="AD324" s="79"/>
      <c r="AE324" s="79"/>
      <c r="AF324" s="79"/>
      <c r="AG324" s="79"/>
      <c r="AH324" s="79"/>
    </row>
    <row r="325" spans="1:34" x14ac:dyDescent="0.3">
      <c r="A325" s="78"/>
      <c r="B325" s="78"/>
      <c r="C325" s="78"/>
      <c r="D325" s="78"/>
      <c r="E325" s="78"/>
      <c r="F325" s="78"/>
      <c r="G325" s="78"/>
      <c r="H325" s="78"/>
      <c r="I325" s="78"/>
      <c r="J325" s="78"/>
      <c r="K325" s="78"/>
      <c r="L325" s="78"/>
      <c r="M325" s="78"/>
      <c r="N325" s="78"/>
      <c r="O325" s="78"/>
      <c r="P325" s="78"/>
      <c r="Q325" s="78"/>
      <c r="R325" s="79"/>
      <c r="S325" s="79"/>
      <c r="T325" s="79"/>
      <c r="U325" s="79"/>
      <c r="V325" s="79"/>
      <c r="W325" s="79"/>
      <c r="X325" s="79"/>
      <c r="Y325" s="79"/>
      <c r="Z325" s="79"/>
      <c r="AA325" s="79"/>
      <c r="AB325" s="79"/>
      <c r="AC325" s="79"/>
      <c r="AD325" s="79"/>
      <c r="AE325" s="79"/>
      <c r="AF325" s="79"/>
      <c r="AG325" s="79"/>
      <c r="AH325" s="79"/>
    </row>
    <row r="326" spans="1:34" x14ac:dyDescent="0.3">
      <c r="A326" s="78"/>
      <c r="B326" s="78"/>
      <c r="C326" s="78"/>
      <c r="D326" s="78"/>
      <c r="E326" s="78"/>
      <c r="F326" s="78"/>
      <c r="G326" s="78"/>
      <c r="H326" s="78"/>
      <c r="I326" s="78"/>
      <c r="J326" s="78"/>
      <c r="K326" s="78"/>
      <c r="L326" s="78"/>
      <c r="M326" s="78"/>
      <c r="N326" s="78"/>
      <c r="O326" s="78"/>
      <c r="P326" s="78"/>
      <c r="Q326" s="78"/>
      <c r="R326" s="79"/>
      <c r="S326" s="79"/>
      <c r="T326" s="79"/>
      <c r="U326" s="79"/>
      <c r="V326" s="79"/>
      <c r="W326" s="79"/>
      <c r="X326" s="79"/>
      <c r="Y326" s="79"/>
      <c r="Z326" s="79"/>
      <c r="AA326" s="79"/>
      <c r="AB326" s="79"/>
      <c r="AC326" s="79"/>
      <c r="AD326" s="79"/>
      <c r="AE326" s="79"/>
      <c r="AF326" s="79"/>
      <c r="AG326" s="79"/>
      <c r="AH326" s="79"/>
    </row>
    <row r="327" spans="1:34" x14ac:dyDescent="0.3">
      <c r="A327" s="78"/>
      <c r="B327" s="78"/>
      <c r="C327" s="78"/>
      <c r="D327" s="78"/>
      <c r="E327" s="78"/>
      <c r="F327" s="78"/>
      <c r="G327" s="78"/>
      <c r="H327" s="78"/>
      <c r="I327" s="78"/>
      <c r="J327" s="78"/>
      <c r="K327" s="78"/>
      <c r="L327" s="78"/>
      <c r="M327" s="78"/>
      <c r="N327" s="78"/>
      <c r="O327" s="78"/>
      <c r="P327" s="78"/>
      <c r="Q327" s="78"/>
      <c r="R327" s="79"/>
      <c r="S327" s="79"/>
      <c r="T327" s="79"/>
      <c r="U327" s="79"/>
      <c r="V327" s="79"/>
      <c r="W327" s="79"/>
      <c r="X327" s="79"/>
      <c r="Y327" s="79"/>
      <c r="Z327" s="79"/>
      <c r="AA327" s="79"/>
      <c r="AB327" s="79"/>
      <c r="AC327" s="79"/>
      <c r="AD327" s="79"/>
      <c r="AE327" s="79"/>
      <c r="AF327" s="79"/>
      <c r="AG327" s="79"/>
      <c r="AH327" s="79"/>
    </row>
    <row r="328" spans="1:34" x14ac:dyDescent="0.3">
      <c r="A328" s="78"/>
      <c r="B328" s="78"/>
      <c r="C328" s="78"/>
      <c r="D328" s="78"/>
      <c r="E328" s="78"/>
      <c r="F328" s="78"/>
      <c r="G328" s="78"/>
      <c r="H328" s="78"/>
      <c r="I328" s="78"/>
      <c r="J328" s="78"/>
      <c r="K328" s="78"/>
      <c r="L328" s="78"/>
      <c r="M328" s="78"/>
      <c r="N328" s="78"/>
      <c r="O328" s="78"/>
      <c r="P328" s="78"/>
      <c r="Q328" s="78"/>
      <c r="R328" s="79"/>
      <c r="S328" s="79"/>
      <c r="T328" s="79"/>
      <c r="U328" s="79"/>
      <c r="V328" s="79"/>
      <c r="W328" s="79"/>
      <c r="X328" s="79"/>
      <c r="Y328" s="79"/>
      <c r="Z328" s="79"/>
      <c r="AA328" s="79"/>
      <c r="AB328" s="79"/>
      <c r="AC328" s="79"/>
      <c r="AD328" s="79"/>
      <c r="AE328" s="79"/>
      <c r="AF328" s="79"/>
      <c r="AG328" s="79"/>
      <c r="AH328" s="79"/>
    </row>
    <row r="329" spans="1:34" x14ac:dyDescent="0.3">
      <c r="A329" s="78"/>
      <c r="B329" s="78"/>
      <c r="C329" s="78"/>
      <c r="D329" s="78"/>
      <c r="E329" s="78"/>
      <c r="F329" s="78"/>
      <c r="G329" s="78"/>
      <c r="H329" s="78"/>
      <c r="I329" s="78"/>
      <c r="J329" s="78"/>
      <c r="K329" s="78"/>
      <c r="L329" s="78"/>
      <c r="M329" s="78"/>
      <c r="N329" s="78"/>
      <c r="O329" s="78"/>
      <c r="P329" s="78"/>
      <c r="Q329" s="78"/>
      <c r="R329" s="79"/>
      <c r="S329" s="79"/>
      <c r="T329" s="79"/>
      <c r="U329" s="79"/>
      <c r="V329" s="79"/>
      <c r="W329" s="79"/>
      <c r="X329" s="79"/>
      <c r="Y329" s="79"/>
      <c r="Z329" s="79"/>
      <c r="AA329" s="79"/>
      <c r="AB329" s="79"/>
      <c r="AC329" s="79"/>
      <c r="AD329" s="79"/>
      <c r="AE329" s="79"/>
      <c r="AF329" s="79"/>
      <c r="AG329" s="79"/>
      <c r="AH329" s="79"/>
    </row>
    <row r="330" spans="1:34" x14ac:dyDescent="0.3">
      <c r="A330" s="78"/>
      <c r="B330" s="78"/>
      <c r="C330" s="78"/>
      <c r="D330" s="78"/>
      <c r="E330" s="78"/>
      <c r="F330" s="78"/>
      <c r="G330" s="78"/>
      <c r="H330" s="78"/>
      <c r="I330" s="78"/>
      <c r="J330" s="78"/>
      <c r="K330" s="78"/>
      <c r="L330" s="78"/>
      <c r="M330" s="78"/>
      <c r="N330" s="78"/>
      <c r="O330" s="78"/>
      <c r="P330" s="78"/>
      <c r="Q330" s="78"/>
      <c r="R330" s="79"/>
      <c r="S330" s="79"/>
      <c r="T330" s="79"/>
      <c r="U330" s="79"/>
      <c r="V330" s="79"/>
      <c r="W330" s="79"/>
      <c r="X330" s="79"/>
      <c r="Y330" s="79"/>
      <c r="Z330" s="79"/>
      <c r="AA330" s="79"/>
      <c r="AB330" s="79"/>
      <c r="AC330" s="79"/>
      <c r="AD330" s="79"/>
      <c r="AE330" s="79"/>
      <c r="AF330" s="79"/>
      <c r="AG330" s="79"/>
      <c r="AH330" s="79"/>
    </row>
    <row r="331" spans="1:34" x14ac:dyDescent="0.3">
      <c r="A331" s="78"/>
      <c r="B331" s="78"/>
      <c r="C331" s="78"/>
      <c r="D331" s="78"/>
      <c r="E331" s="78"/>
      <c r="F331" s="78"/>
      <c r="G331" s="78"/>
      <c r="H331" s="78"/>
      <c r="I331" s="78"/>
      <c r="J331" s="78"/>
      <c r="K331" s="78"/>
      <c r="L331" s="78"/>
      <c r="M331" s="78"/>
      <c r="N331" s="78"/>
      <c r="O331" s="78"/>
      <c r="P331" s="78"/>
      <c r="Q331" s="78"/>
      <c r="R331" s="79"/>
      <c r="S331" s="79"/>
      <c r="T331" s="79"/>
      <c r="U331" s="79"/>
      <c r="V331" s="79"/>
      <c r="W331" s="79"/>
      <c r="X331" s="79"/>
      <c r="Y331" s="79"/>
      <c r="Z331" s="79"/>
      <c r="AA331" s="79"/>
      <c r="AB331" s="79"/>
      <c r="AC331" s="79"/>
      <c r="AD331" s="79"/>
      <c r="AE331" s="79"/>
      <c r="AF331" s="79"/>
      <c r="AG331" s="79"/>
      <c r="AH331" s="79"/>
    </row>
    <row r="332" spans="1:34" x14ac:dyDescent="0.3">
      <c r="A332" s="78"/>
      <c r="B332" s="78"/>
      <c r="C332" s="78"/>
      <c r="D332" s="78"/>
      <c r="E332" s="78"/>
      <c r="F332" s="78"/>
      <c r="G332" s="78"/>
      <c r="H332" s="78"/>
      <c r="I332" s="78"/>
      <c r="J332" s="78"/>
      <c r="K332" s="78"/>
      <c r="L332" s="78"/>
      <c r="M332" s="78"/>
      <c r="N332" s="78"/>
      <c r="O332" s="78"/>
      <c r="P332" s="78"/>
      <c r="Q332" s="78"/>
      <c r="R332" s="79"/>
      <c r="S332" s="79"/>
      <c r="T332" s="79"/>
      <c r="U332" s="79"/>
      <c r="V332" s="79"/>
      <c r="W332" s="79"/>
      <c r="X332" s="79"/>
      <c r="Y332" s="79"/>
      <c r="Z332" s="79"/>
      <c r="AA332" s="79"/>
      <c r="AB332" s="79"/>
      <c r="AC332" s="79"/>
      <c r="AD332" s="79"/>
      <c r="AE332" s="79"/>
      <c r="AF332" s="79"/>
      <c r="AG332" s="79"/>
      <c r="AH332" s="79"/>
    </row>
    <row r="333" spans="1:34" x14ac:dyDescent="0.3">
      <c r="A333" s="78"/>
      <c r="B333" s="78"/>
      <c r="C333" s="78"/>
      <c r="D333" s="78"/>
      <c r="E333" s="78"/>
      <c r="F333" s="78"/>
      <c r="G333" s="78"/>
      <c r="H333" s="78"/>
      <c r="I333" s="78"/>
      <c r="J333" s="78"/>
      <c r="K333" s="78"/>
      <c r="L333" s="78"/>
      <c r="M333" s="78"/>
      <c r="N333" s="78"/>
      <c r="O333" s="78"/>
      <c r="P333" s="78"/>
      <c r="Q333" s="78"/>
      <c r="R333" s="79"/>
      <c r="S333" s="79"/>
      <c r="T333" s="79"/>
      <c r="U333" s="79"/>
      <c r="V333" s="79"/>
      <c r="W333" s="79"/>
      <c r="X333" s="79"/>
      <c r="Y333" s="79"/>
      <c r="Z333" s="79"/>
      <c r="AA333" s="79"/>
      <c r="AB333" s="79"/>
      <c r="AC333" s="79"/>
      <c r="AD333" s="79"/>
      <c r="AE333" s="79"/>
      <c r="AF333" s="79"/>
      <c r="AG333" s="79"/>
      <c r="AH333" s="79"/>
    </row>
    <row r="334" spans="1:34" x14ac:dyDescent="0.3">
      <c r="A334" s="78"/>
      <c r="B334" s="78"/>
      <c r="C334" s="78"/>
      <c r="D334" s="78"/>
      <c r="E334" s="78"/>
      <c r="F334" s="78"/>
      <c r="G334" s="78"/>
      <c r="H334" s="78"/>
      <c r="I334" s="78"/>
      <c r="J334" s="78"/>
      <c r="K334" s="78"/>
      <c r="L334" s="78"/>
      <c r="M334" s="78"/>
      <c r="N334" s="78"/>
      <c r="O334" s="78"/>
      <c r="P334" s="78"/>
      <c r="Q334" s="78"/>
      <c r="R334" s="79"/>
      <c r="S334" s="79"/>
      <c r="T334" s="79"/>
      <c r="U334" s="79"/>
      <c r="V334" s="79"/>
      <c r="W334" s="79"/>
      <c r="X334" s="79"/>
      <c r="Y334" s="79"/>
      <c r="Z334" s="79"/>
      <c r="AA334" s="79"/>
      <c r="AB334" s="79"/>
      <c r="AC334" s="79"/>
      <c r="AD334" s="79"/>
      <c r="AE334" s="79"/>
      <c r="AF334" s="79"/>
      <c r="AG334" s="79"/>
      <c r="AH334" s="79"/>
    </row>
    <row r="335" spans="1:34" x14ac:dyDescent="0.3">
      <c r="A335" s="78"/>
      <c r="B335" s="78"/>
      <c r="C335" s="78"/>
      <c r="D335" s="78"/>
      <c r="E335" s="78"/>
      <c r="F335" s="78"/>
      <c r="G335" s="78"/>
      <c r="H335" s="78"/>
      <c r="I335" s="78"/>
      <c r="J335" s="78"/>
      <c r="K335" s="78"/>
      <c r="L335" s="78"/>
      <c r="M335" s="78"/>
      <c r="N335" s="78"/>
      <c r="O335" s="78"/>
      <c r="P335" s="78"/>
      <c r="Q335" s="78"/>
      <c r="R335" s="79"/>
      <c r="S335" s="79"/>
      <c r="T335" s="79"/>
      <c r="U335" s="79"/>
      <c r="V335" s="79"/>
      <c r="W335" s="79"/>
      <c r="X335" s="79"/>
      <c r="Y335" s="79"/>
      <c r="Z335" s="79"/>
      <c r="AA335" s="79"/>
      <c r="AB335" s="79"/>
      <c r="AC335" s="79"/>
      <c r="AD335" s="79"/>
      <c r="AE335" s="79"/>
      <c r="AF335" s="79"/>
      <c r="AG335" s="79"/>
      <c r="AH335" s="79"/>
    </row>
    <row r="336" spans="1:34" x14ac:dyDescent="0.3">
      <c r="A336" s="78"/>
      <c r="B336" s="78"/>
      <c r="C336" s="78"/>
      <c r="D336" s="78"/>
      <c r="E336" s="78"/>
      <c r="F336" s="78"/>
      <c r="G336" s="78"/>
      <c r="H336" s="78"/>
      <c r="I336" s="78"/>
      <c r="J336" s="78"/>
      <c r="K336" s="78"/>
      <c r="L336" s="78"/>
      <c r="M336" s="78"/>
      <c r="N336" s="78"/>
      <c r="O336" s="78"/>
      <c r="P336" s="78"/>
      <c r="Q336" s="78"/>
      <c r="R336" s="79"/>
      <c r="S336" s="79"/>
      <c r="T336" s="79"/>
      <c r="U336" s="79"/>
      <c r="V336" s="79"/>
      <c r="W336" s="79"/>
      <c r="X336" s="79"/>
      <c r="Y336" s="79"/>
      <c r="Z336" s="79"/>
      <c r="AA336" s="79"/>
      <c r="AB336" s="79"/>
      <c r="AC336" s="79"/>
      <c r="AD336" s="79"/>
      <c r="AE336" s="79"/>
      <c r="AF336" s="79"/>
      <c r="AG336" s="79"/>
      <c r="AH336" s="79"/>
    </row>
    <row r="337" spans="1:34" x14ac:dyDescent="0.3">
      <c r="A337" s="78"/>
      <c r="B337" s="78"/>
      <c r="C337" s="78"/>
      <c r="D337" s="78"/>
      <c r="E337" s="78"/>
      <c r="F337" s="78"/>
      <c r="G337" s="78"/>
      <c r="H337" s="78"/>
      <c r="I337" s="78"/>
      <c r="J337" s="78"/>
      <c r="K337" s="78"/>
      <c r="L337" s="78"/>
      <c r="M337" s="78"/>
      <c r="N337" s="78"/>
      <c r="O337" s="78"/>
      <c r="P337" s="78"/>
      <c r="Q337" s="78"/>
      <c r="R337" s="79"/>
      <c r="S337" s="79"/>
      <c r="T337" s="79"/>
      <c r="U337" s="79"/>
      <c r="V337" s="79"/>
      <c r="W337" s="79"/>
      <c r="X337" s="79"/>
      <c r="Y337" s="79"/>
      <c r="Z337" s="79"/>
      <c r="AA337" s="79"/>
      <c r="AB337" s="79"/>
      <c r="AC337" s="79"/>
      <c r="AD337" s="79"/>
      <c r="AE337" s="79"/>
      <c r="AF337" s="79"/>
      <c r="AG337" s="79"/>
      <c r="AH337" s="79"/>
    </row>
    <row r="338" spans="1:34" x14ac:dyDescent="0.3">
      <c r="A338" s="78"/>
      <c r="B338" s="78"/>
      <c r="C338" s="78"/>
      <c r="D338" s="78"/>
      <c r="E338" s="78"/>
      <c r="F338" s="78"/>
      <c r="G338" s="78"/>
      <c r="H338" s="78"/>
      <c r="I338" s="78"/>
      <c r="J338" s="78"/>
      <c r="K338" s="78"/>
      <c r="L338" s="78"/>
      <c r="M338" s="78"/>
      <c r="N338" s="78"/>
      <c r="O338" s="78"/>
      <c r="P338" s="78"/>
      <c r="Q338" s="78"/>
      <c r="R338" s="79"/>
      <c r="S338" s="79"/>
      <c r="T338" s="79"/>
      <c r="U338" s="79"/>
      <c r="V338" s="79"/>
      <c r="W338" s="79"/>
      <c r="X338" s="79"/>
      <c r="Y338" s="79"/>
      <c r="Z338" s="79"/>
      <c r="AA338" s="79"/>
      <c r="AB338" s="79"/>
      <c r="AC338" s="79"/>
      <c r="AD338" s="79"/>
      <c r="AE338" s="79"/>
      <c r="AF338" s="79"/>
      <c r="AG338" s="79"/>
      <c r="AH338" s="79"/>
    </row>
    <row r="339" spans="1:34" x14ac:dyDescent="0.3">
      <c r="A339" s="78"/>
      <c r="B339" s="78"/>
      <c r="C339" s="78"/>
      <c r="D339" s="78"/>
      <c r="E339" s="78"/>
      <c r="F339" s="78"/>
      <c r="G339" s="78"/>
      <c r="H339" s="78"/>
      <c r="I339" s="78"/>
      <c r="J339" s="78"/>
      <c r="K339" s="78"/>
      <c r="L339" s="78"/>
      <c r="M339" s="78"/>
      <c r="N339" s="78"/>
      <c r="O339" s="78"/>
      <c r="P339" s="78"/>
      <c r="Q339" s="78"/>
      <c r="R339" s="79"/>
      <c r="S339" s="79"/>
      <c r="T339" s="79"/>
      <c r="U339" s="79"/>
      <c r="V339" s="79"/>
      <c r="W339" s="79"/>
      <c r="X339" s="79"/>
      <c r="Y339" s="79"/>
      <c r="Z339" s="79"/>
      <c r="AA339" s="79"/>
      <c r="AB339" s="79"/>
      <c r="AC339" s="79"/>
      <c r="AD339" s="79"/>
      <c r="AE339" s="79"/>
      <c r="AF339" s="79"/>
      <c r="AG339" s="79"/>
      <c r="AH339" s="79"/>
    </row>
    <row r="340" spans="1:34" x14ac:dyDescent="0.3">
      <c r="A340" s="78"/>
      <c r="B340" s="78"/>
      <c r="C340" s="78"/>
      <c r="D340" s="78"/>
      <c r="E340" s="78"/>
      <c r="F340" s="78"/>
      <c r="G340" s="78"/>
      <c r="H340" s="78"/>
      <c r="I340" s="78"/>
      <c r="J340" s="78"/>
      <c r="K340" s="78"/>
      <c r="L340" s="78"/>
      <c r="M340" s="78"/>
      <c r="N340" s="78"/>
      <c r="O340" s="78"/>
      <c r="P340" s="78"/>
      <c r="Q340" s="78"/>
      <c r="R340" s="79"/>
      <c r="S340" s="79"/>
      <c r="T340" s="79"/>
      <c r="U340" s="79"/>
      <c r="V340" s="79"/>
      <c r="W340" s="79"/>
      <c r="X340" s="79"/>
      <c r="Y340" s="79"/>
      <c r="Z340" s="79"/>
      <c r="AA340" s="79"/>
      <c r="AB340" s="79"/>
      <c r="AC340" s="79"/>
      <c r="AD340" s="79"/>
      <c r="AE340" s="79"/>
      <c r="AF340" s="79"/>
      <c r="AG340" s="79"/>
      <c r="AH340" s="79"/>
    </row>
    <row r="341" spans="1:34" x14ac:dyDescent="0.3">
      <c r="A341" s="78"/>
      <c r="B341" s="78"/>
      <c r="C341" s="78"/>
      <c r="D341" s="78"/>
      <c r="E341" s="78"/>
      <c r="F341" s="78"/>
      <c r="G341" s="78"/>
      <c r="H341" s="78"/>
      <c r="I341" s="78"/>
      <c r="J341" s="78"/>
      <c r="K341" s="78"/>
      <c r="L341" s="78"/>
      <c r="M341" s="78"/>
      <c r="N341" s="78"/>
      <c r="O341" s="78"/>
      <c r="P341" s="78"/>
      <c r="Q341" s="78"/>
      <c r="R341" s="79"/>
      <c r="S341" s="79"/>
      <c r="T341" s="79"/>
      <c r="U341" s="79"/>
      <c r="V341" s="79"/>
      <c r="W341" s="79"/>
      <c r="X341" s="79"/>
      <c r="Y341" s="79"/>
      <c r="Z341" s="79"/>
      <c r="AA341" s="79"/>
      <c r="AB341" s="79"/>
      <c r="AC341" s="79"/>
      <c r="AD341" s="79"/>
      <c r="AE341" s="79"/>
      <c r="AF341" s="79"/>
      <c r="AG341" s="79"/>
      <c r="AH341" s="79"/>
    </row>
    <row r="342" spans="1:34" x14ac:dyDescent="0.3">
      <c r="A342" s="78"/>
      <c r="B342" s="78"/>
      <c r="C342" s="78"/>
      <c r="D342" s="78"/>
      <c r="E342" s="78"/>
      <c r="F342" s="78"/>
      <c r="G342" s="78"/>
      <c r="H342" s="78"/>
      <c r="I342" s="78"/>
      <c r="J342" s="78"/>
      <c r="K342" s="78"/>
      <c r="L342" s="78"/>
      <c r="M342" s="78"/>
      <c r="N342" s="78"/>
      <c r="O342" s="78"/>
      <c r="P342" s="78"/>
      <c r="Q342" s="78"/>
      <c r="R342" s="79"/>
      <c r="S342" s="79"/>
      <c r="T342" s="79"/>
      <c r="U342" s="79"/>
      <c r="V342" s="79"/>
      <c r="W342" s="79"/>
      <c r="X342" s="79"/>
      <c r="Y342" s="79"/>
      <c r="Z342" s="79"/>
      <c r="AA342" s="79"/>
      <c r="AB342" s="79"/>
      <c r="AC342" s="79"/>
      <c r="AD342" s="79"/>
      <c r="AE342" s="79"/>
      <c r="AF342" s="79"/>
      <c r="AG342" s="79"/>
      <c r="AH342" s="79"/>
    </row>
    <row r="343" spans="1:34" x14ac:dyDescent="0.3">
      <c r="A343" s="78"/>
      <c r="B343" s="78"/>
      <c r="C343" s="78"/>
      <c r="D343" s="78"/>
      <c r="E343" s="78"/>
      <c r="F343" s="78"/>
      <c r="G343" s="78"/>
      <c r="H343" s="78"/>
      <c r="I343" s="78"/>
      <c r="J343" s="78"/>
      <c r="K343" s="78"/>
      <c r="L343" s="78"/>
      <c r="M343" s="78"/>
      <c r="N343" s="78"/>
      <c r="O343" s="78"/>
      <c r="P343" s="78"/>
      <c r="Q343" s="78"/>
      <c r="R343" s="79"/>
      <c r="S343" s="79"/>
      <c r="T343" s="79"/>
      <c r="U343" s="79"/>
      <c r="V343" s="79"/>
      <c r="W343" s="79"/>
      <c r="X343" s="79"/>
      <c r="Y343" s="79"/>
      <c r="Z343" s="79"/>
      <c r="AA343" s="79"/>
      <c r="AB343" s="79"/>
      <c r="AC343" s="79"/>
      <c r="AD343" s="79"/>
      <c r="AE343" s="79"/>
      <c r="AF343" s="79"/>
      <c r="AG343" s="79"/>
      <c r="AH343" s="79"/>
    </row>
    <row r="344" spans="1:34" x14ac:dyDescent="0.3">
      <c r="A344" s="78"/>
      <c r="B344" s="78"/>
      <c r="C344" s="78"/>
      <c r="D344" s="78"/>
      <c r="E344" s="78"/>
      <c r="F344" s="78"/>
      <c r="G344" s="78"/>
      <c r="H344" s="78"/>
      <c r="I344" s="78"/>
      <c r="J344" s="78"/>
      <c r="K344" s="78"/>
      <c r="L344" s="78"/>
      <c r="M344" s="78"/>
      <c r="N344" s="78"/>
      <c r="O344" s="78"/>
      <c r="P344" s="78"/>
      <c r="Q344" s="78"/>
      <c r="R344" s="79"/>
      <c r="S344" s="79"/>
      <c r="T344" s="79"/>
      <c r="U344" s="79"/>
      <c r="V344" s="79"/>
      <c r="W344" s="79"/>
      <c r="X344" s="79"/>
      <c r="Y344" s="79"/>
      <c r="Z344" s="79"/>
      <c r="AA344" s="79"/>
      <c r="AB344" s="79"/>
      <c r="AC344" s="79"/>
      <c r="AD344" s="79"/>
      <c r="AE344" s="79"/>
      <c r="AF344" s="79"/>
      <c r="AG344" s="79"/>
      <c r="AH344" s="79"/>
    </row>
    <row r="345" spans="1:34" x14ac:dyDescent="0.3">
      <c r="A345" s="78"/>
      <c r="B345" s="78"/>
      <c r="C345" s="78"/>
      <c r="D345" s="78"/>
      <c r="E345" s="78"/>
      <c r="F345" s="78"/>
      <c r="G345" s="78"/>
      <c r="H345" s="78"/>
      <c r="I345" s="78"/>
      <c r="J345" s="78"/>
      <c r="K345" s="78"/>
      <c r="L345" s="78"/>
      <c r="M345" s="78"/>
      <c r="N345" s="78"/>
      <c r="O345" s="78"/>
      <c r="P345" s="78"/>
      <c r="Q345" s="78"/>
      <c r="R345" s="79"/>
      <c r="S345" s="79"/>
      <c r="T345" s="79"/>
      <c r="U345" s="79"/>
      <c r="V345" s="79"/>
      <c r="W345" s="79"/>
      <c r="X345" s="79"/>
      <c r="Y345" s="79"/>
      <c r="Z345" s="79"/>
      <c r="AA345" s="79"/>
      <c r="AB345" s="79"/>
      <c r="AC345" s="79"/>
      <c r="AD345" s="79"/>
      <c r="AE345" s="79"/>
      <c r="AF345" s="79"/>
      <c r="AG345" s="79"/>
      <c r="AH345" s="79"/>
    </row>
    <row r="346" spans="1:34" x14ac:dyDescent="0.3">
      <c r="A346" s="78"/>
      <c r="B346" s="78"/>
      <c r="C346" s="78"/>
      <c r="D346" s="78"/>
      <c r="E346" s="78"/>
      <c r="F346" s="78"/>
      <c r="G346" s="78"/>
      <c r="H346" s="78"/>
      <c r="I346" s="78"/>
      <c r="J346" s="78"/>
      <c r="K346" s="78"/>
      <c r="L346" s="78"/>
      <c r="M346" s="78"/>
      <c r="N346" s="78"/>
      <c r="O346" s="78"/>
      <c r="P346" s="78"/>
      <c r="Q346" s="78"/>
      <c r="R346" s="79"/>
      <c r="S346" s="79"/>
      <c r="T346" s="79"/>
      <c r="U346" s="79"/>
      <c r="V346" s="79"/>
      <c r="W346" s="79"/>
      <c r="X346" s="79"/>
      <c r="Y346" s="79"/>
      <c r="Z346" s="79"/>
      <c r="AA346" s="79"/>
      <c r="AB346" s="79"/>
      <c r="AC346" s="79"/>
      <c r="AD346" s="79"/>
      <c r="AE346" s="79"/>
      <c r="AF346" s="79"/>
      <c r="AG346" s="79"/>
      <c r="AH346" s="79"/>
    </row>
    <row r="347" spans="1:34" x14ac:dyDescent="0.3">
      <c r="A347" s="78"/>
      <c r="B347" s="78"/>
      <c r="C347" s="78"/>
      <c r="D347" s="78"/>
      <c r="E347" s="78"/>
      <c r="F347" s="78"/>
      <c r="G347" s="78"/>
      <c r="H347" s="78"/>
      <c r="I347" s="78"/>
      <c r="J347" s="78"/>
      <c r="K347" s="78"/>
      <c r="L347" s="78"/>
      <c r="M347" s="78"/>
      <c r="N347" s="78"/>
      <c r="O347" s="78"/>
      <c r="P347" s="78"/>
      <c r="Q347" s="78"/>
      <c r="R347" s="79"/>
      <c r="S347" s="79"/>
      <c r="T347" s="79"/>
      <c r="U347" s="79"/>
      <c r="V347" s="79"/>
      <c r="W347" s="79"/>
      <c r="X347" s="79"/>
      <c r="Y347" s="79"/>
      <c r="Z347" s="79"/>
      <c r="AA347" s="79"/>
      <c r="AB347" s="79"/>
      <c r="AC347" s="79"/>
      <c r="AD347" s="79"/>
      <c r="AE347" s="79"/>
      <c r="AF347" s="79"/>
      <c r="AG347" s="79"/>
      <c r="AH347" s="79"/>
    </row>
    <row r="348" spans="1:34" x14ac:dyDescent="0.3">
      <c r="A348" s="78"/>
      <c r="B348" s="78"/>
      <c r="C348" s="78"/>
      <c r="D348" s="78"/>
      <c r="E348" s="78"/>
      <c r="F348" s="78"/>
      <c r="G348" s="78"/>
      <c r="H348" s="78"/>
      <c r="I348" s="78"/>
      <c r="J348" s="78"/>
      <c r="K348" s="78"/>
      <c r="L348" s="78"/>
      <c r="M348" s="78"/>
      <c r="N348" s="78"/>
      <c r="O348" s="78"/>
      <c r="P348" s="78"/>
      <c r="Q348" s="78"/>
      <c r="R348" s="79"/>
      <c r="S348" s="79"/>
      <c r="T348" s="79"/>
      <c r="U348" s="79"/>
      <c r="V348" s="79"/>
      <c r="W348" s="79"/>
      <c r="X348" s="79"/>
      <c r="Y348" s="79"/>
      <c r="Z348" s="79"/>
      <c r="AA348" s="79"/>
      <c r="AB348" s="79"/>
      <c r="AC348" s="79"/>
      <c r="AD348" s="79"/>
      <c r="AE348" s="79"/>
      <c r="AF348" s="79"/>
      <c r="AG348" s="79"/>
      <c r="AH348" s="79"/>
    </row>
    <row r="349" spans="1:34" x14ac:dyDescent="0.3">
      <c r="A349" s="78"/>
      <c r="B349" s="78"/>
      <c r="C349" s="78"/>
      <c r="D349" s="78"/>
      <c r="E349" s="78"/>
      <c r="F349" s="78"/>
      <c r="G349" s="78"/>
      <c r="H349" s="78"/>
      <c r="I349" s="78"/>
      <c r="J349" s="78"/>
      <c r="K349" s="78"/>
      <c r="L349" s="78"/>
      <c r="M349" s="78"/>
      <c r="N349" s="78"/>
      <c r="O349" s="78"/>
      <c r="P349" s="78"/>
      <c r="Q349" s="78"/>
      <c r="R349" s="79"/>
      <c r="S349" s="79"/>
      <c r="T349" s="79"/>
      <c r="U349" s="79"/>
      <c r="V349" s="79"/>
      <c r="W349" s="79"/>
      <c r="X349" s="79"/>
      <c r="Y349" s="79"/>
      <c r="Z349" s="79"/>
      <c r="AA349" s="79"/>
      <c r="AB349" s="79"/>
      <c r="AC349" s="79"/>
      <c r="AD349" s="79"/>
      <c r="AE349" s="79"/>
      <c r="AF349" s="79"/>
      <c r="AG349" s="79"/>
      <c r="AH349" s="79"/>
    </row>
    <row r="350" spans="1:34" x14ac:dyDescent="0.3">
      <c r="A350" s="78"/>
      <c r="B350" s="78"/>
      <c r="C350" s="78"/>
      <c r="D350" s="78"/>
      <c r="E350" s="78"/>
      <c r="F350" s="78"/>
      <c r="G350" s="78"/>
      <c r="H350" s="78"/>
      <c r="I350" s="78"/>
      <c r="J350" s="78"/>
      <c r="K350" s="78"/>
      <c r="L350" s="78"/>
      <c r="M350" s="78"/>
      <c r="N350" s="78"/>
      <c r="O350" s="78"/>
      <c r="P350" s="78"/>
      <c r="Q350" s="78"/>
      <c r="R350" s="79"/>
      <c r="S350" s="79"/>
      <c r="T350" s="79"/>
      <c r="U350" s="79"/>
      <c r="V350" s="79"/>
      <c r="W350" s="79"/>
      <c r="X350" s="79"/>
      <c r="Y350" s="79"/>
      <c r="Z350" s="79"/>
      <c r="AA350" s="79"/>
      <c r="AB350" s="79"/>
      <c r="AC350" s="79"/>
      <c r="AD350" s="79"/>
      <c r="AE350" s="79"/>
      <c r="AF350" s="79"/>
      <c r="AG350" s="79"/>
      <c r="AH350" s="79"/>
    </row>
    <row r="351" spans="1:34" x14ac:dyDescent="0.3">
      <c r="A351" s="78"/>
      <c r="B351" s="78"/>
      <c r="C351" s="78"/>
      <c r="D351" s="78"/>
      <c r="E351" s="78"/>
      <c r="F351" s="78"/>
      <c r="G351" s="78"/>
      <c r="H351" s="78"/>
      <c r="I351" s="78"/>
      <c r="J351" s="78"/>
      <c r="K351" s="78"/>
      <c r="L351" s="78"/>
      <c r="M351" s="78"/>
      <c r="N351" s="78"/>
      <c r="O351" s="78"/>
      <c r="P351" s="78"/>
      <c r="Q351" s="78"/>
      <c r="R351" s="79"/>
      <c r="S351" s="79"/>
      <c r="T351" s="79"/>
      <c r="U351" s="79"/>
      <c r="V351" s="79"/>
      <c r="W351" s="79"/>
      <c r="X351" s="79"/>
      <c r="Y351" s="79"/>
      <c r="Z351" s="79"/>
      <c r="AA351" s="79"/>
      <c r="AB351" s="79"/>
      <c r="AC351" s="79"/>
      <c r="AD351" s="79"/>
      <c r="AE351" s="79"/>
      <c r="AF351" s="79"/>
      <c r="AG351" s="79"/>
      <c r="AH351" s="79"/>
    </row>
    <row r="352" spans="1:34" x14ac:dyDescent="0.3">
      <c r="A352" s="78"/>
      <c r="B352" s="78"/>
      <c r="C352" s="78"/>
      <c r="D352" s="78"/>
      <c r="E352" s="78"/>
      <c r="F352" s="78"/>
      <c r="G352" s="78"/>
      <c r="H352" s="78"/>
      <c r="I352" s="78"/>
      <c r="J352" s="78"/>
      <c r="K352" s="78"/>
      <c r="L352" s="78"/>
      <c r="M352" s="78"/>
      <c r="N352" s="78"/>
      <c r="O352" s="78"/>
      <c r="P352" s="78"/>
      <c r="Q352" s="78"/>
      <c r="R352" s="79"/>
      <c r="S352" s="79"/>
      <c r="T352" s="79"/>
      <c r="U352" s="79"/>
      <c r="V352" s="79"/>
      <c r="W352" s="79"/>
      <c r="X352" s="79"/>
      <c r="Y352" s="79"/>
      <c r="Z352" s="79"/>
      <c r="AA352" s="79"/>
      <c r="AB352" s="79"/>
      <c r="AC352" s="79"/>
      <c r="AD352" s="79"/>
      <c r="AE352" s="79"/>
      <c r="AF352" s="79"/>
      <c r="AG352" s="79"/>
      <c r="AH352" s="79"/>
    </row>
    <row r="353" spans="1:34" x14ac:dyDescent="0.3">
      <c r="A353" s="78"/>
      <c r="B353" s="78"/>
      <c r="C353" s="78"/>
      <c r="D353" s="78"/>
      <c r="E353" s="78"/>
      <c r="F353" s="78"/>
      <c r="G353" s="78"/>
      <c r="H353" s="78"/>
      <c r="I353" s="78"/>
      <c r="J353" s="78"/>
      <c r="K353" s="78"/>
      <c r="L353" s="78"/>
      <c r="M353" s="78"/>
      <c r="N353" s="78"/>
      <c r="O353" s="78"/>
      <c r="P353" s="78"/>
      <c r="Q353" s="78"/>
      <c r="R353" s="79"/>
      <c r="S353" s="79"/>
      <c r="T353" s="79"/>
      <c r="U353" s="79"/>
      <c r="V353" s="79"/>
      <c r="W353" s="79"/>
      <c r="X353" s="79"/>
      <c r="Y353" s="79"/>
      <c r="Z353" s="79"/>
      <c r="AA353" s="79"/>
      <c r="AB353" s="79"/>
      <c r="AC353" s="79"/>
      <c r="AD353" s="79"/>
      <c r="AE353" s="79"/>
      <c r="AF353" s="79"/>
      <c r="AG353" s="79"/>
      <c r="AH353" s="79"/>
    </row>
    <row r="354" spans="1:34" x14ac:dyDescent="0.3">
      <c r="A354" s="78"/>
      <c r="B354" s="78"/>
      <c r="C354" s="78"/>
      <c r="D354" s="78"/>
      <c r="E354" s="78"/>
      <c r="F354" s="78"/>
      <c r="G354" s="78"/>
      <c r="H354" s="78"/>
      <c r="I354" s="78"/>
      <c r="J354" s="78"/>
      <c r="K354" s="78"/>
      <c r="L354" s="78"/>
      <c r="M354" s="78"/>
      <c r="N354" s="78"/>
      <c r="O354" s="78"/>
      <c r="P354" s="78"/>
      <c r="Q354" s="78"/>
      <c r="R354" s="79"/>
      <c r="S354" s="79"/>
      <c r="T354" s="79"/>
      <c r="U354" s="79"/>
      <c r="V354" s="79"/>
      <c r="W354" s="79"/>
      <c r="X354" s="79"/>
      <c r="Y354" s="79"/>
      <c r="Z354" s="79"/>
      <c r="AA354" s="79"/>
      <c r="AB354" s="79"/>
      <c r="AC354" s="79"/>
      <c r="AD354" s="79"/>
      <c r="AE354" s="79"/>
      <c r="AF354" s="79"/>
      <c r="AG354" s="79"/>
      <c r="AH354" s="79"/>
    </row>
    <row r="355" spans="1:34" x14ac:dyDescent="0.3">
      <c r="A355" s="78"/>
      <c r="B355" s="78"/>
      <c r="C355" s="78"/>
      <c r="D355" s="78"/>
      <c r="E355" s="78"/>
      <c r="F355" s="78"/>
      <c r="G355" s="78"/>
      <c r="H355" s="78"/>
      <c r="I355" s="78"/>
      <c r="J355" s="78"/>
      <c r="K355" s="78"/>
      <c r="L355" s="78"/>
      <c r="M355" s="78"/>
      <c r="N355" s="78"/>
      <c r="O355" s="78"/>
      <c r="P355" s="78"/>
      <c r="Q355" s="78"/>
      <c r="R355" s="79"/>
      <c r="S355" s="79"/>
      <c r="T355" s="79"/>
      <c r="U355" s="79"/>
      <c r="V355" s="79"/>
      <c r="W355" s="79"/>
      <c r="X355" s="79"/>
      <c r="Y355" s="79"/>
      <c r="Z355" s="79"/>
      <c r="AA355" s="79"/>
      <c r="AB355" s="79"/>
      <c r="AC355" s="79"/>
      <c r="AD355" s="79"/>
      <c r="AE355" s="79"/>
      <c r="AF355" s="79"/>
      <c r="AG355" s="79"/>
      <c r="AH355" s="79"/>
    </row>
    <row r="356" spans="1:34" x14ac:dyDescent="0.3">
      <c r="A356" s="78"/>
      <c r="B356" s="78"/>
      <c r="C356" s="78"/>
      <c r="D356" s="78"/>
      <c r="E356" s="78"/>
      <c r="F356" s="78"/>
      <c r="G356" s="78"/>
      <c r="H356" s="78"/>
      <c r="I356" s="78"/>
      <c r="J356" s="78"/>
      <c r="K356" s="78"/>
      <c r="L356" s="78"/>
      <c r="M356" s="78"/>
      <c r="N356" s="78"/>
      <c r="O356" s="78"/>
      <c r="P356" s="78"/>
      <c r="Q356" s="78"/>
      <c r="R356" s="79"/>
      <c r="S356" s="79"/>
      <c r="T356" s="79"/>
      <c r="U356" s="79"/>
      <c r="V356" s="79"/>
      <c r="W356" s="79"/>
      <c r="X356" s="79"/>
      <c r="Y356" s="79"/>
      <c r="Z356" s="79"/>
      <c r="AA356" s="79"/>
      <c r="AB356" s="79"/>
      <c r="AC356" s="79"/>
      <c r="AD356" s="79"/>
      <c r="AE356" s="79"/>
      <c r="AF356" s="79"/>
      <c r="AG356" s="79"/>
      <c r="AH356" s="79"/>
    </row>
    <row r="357" spans="1:34" x14ac:dyDescent="0.3">
      <c r="A357" s="78"/>
      <c r="B357" s="78"/>
      <c r="C357" s="78"/>
      <c r="D357" s="78"/>
      <c r="E357" s="78"/>
      <c r="F357" s="78"/>
      <c r="G357" s="78"/>
      <c r="H357" s="78"/>
      <c r="I357" s="78"/>
      <c r="J357" s="78"/>
      <c r="K357" s="78"/>
      <c r="L357" s="78"/>
      <c r="M357" s="78"/>
      <c r="N357" s="78"/>
      <c r="O357" s="78"/>
      <c r="P357" s="78"/>
      <c r="Q357" s="78"/>
      <c r="R357" s="79"/>
      <c r="S357" s="79"/>
      <c r="T357" s="79"/>
      <c r="U357" s="79"/>
      <c r="V357" s="79"/>
      <c r="W357" s="79"/>
      <c r="X357" s="79"/>
      <c r="Y357" s="79"/>
      <c r="Z357" s="79"/>
      <c r="AA357" s="79"/>
      <c r="AB357" s="79"/>
      <c r="AC357" s="79"/>
      <c r="AD357" s="79"/>
      <c r="AE357" s="79"/>
      <c r="AF357" s="79"/>
      <c r="AG357" s="79"/>
      <c r="AH357" s="79"/>
    </row>
    <row r="358" spans="1:34" x14ac:dyDescent="0.3">
      <c r="A358" s="78"/>
      <c r="B358" s="78"/>
      <c r="C358" s="78"/>
      <c r="D358" s="78"/>
      <c r="E358" s="78"/>
      <c r="F358" s="78"/>
      <c r="G358" s="78"/>
      <c r="H358" s="78"/>
      <c r="I358" s="78"/>
      <c r="J358" s="78"/>
      <c r="K358" s="78"/>
      <c r="L358" s="78"/>
      <c r="M358" s="78"/>
      <c r="N358" s="78"/>
      <c r="O358" s="78"/>
      <c r="P358" s="78"/>
      <c r="Q358" s="78"/>
      <c r="R358" s="79"/>
      <c r="S358" s="79"/>
      <c r="T358" s="79"/>
      <c r="U358" s="79"/>
      <c r="V358" s="79"/>
      <c r="W358" s="79"/>
      <c r="X358" s="79"/>
      <c r="Y358" s="79"/>
      <c r="Z358" s="79"/>
      <c r="AA358" s="79"/>
      <c r="AB358" s="79"/>
      <c r="AC358" s="79"/>
      <c r="AD358" s="79"/>
      <c r="AE358" s="79"/>
      <c r="AF358" s="79"/>
      <c r="AG358" s="79"/>
      <c r="AH358" s="79"/>
    </row>
    <row r="359" spans="1:34" x14ac:dyDescent="0.3">
      <c r="A359" s="78"/>
      <c r="B359" s="78"/>
      <c r="C359" s="78"/>
      <c r="D359" s="78"/>
      <c r="E359" s="78"/>
      <c r="F359" s="78"/>
      <c r="G359" s="78"/>
      <c r="H359" s="78"/>
      <c r="I359" s="78"/>
      <c r="J359" s="78"/>
      <c r="K359" s="78"/>
      <c r="L359" s="78"/>
      <c r="M359" s="78"/>
      <c r="N359" s="78"/>
      <c r="O359" s="78"/>
      <c r="P359" s="78"/>
      <c r="Q359" s="78"/>
      <c r="R359" s="79"/>
      <c r="S359" s="79"/>
      <c r="T359" s="79"/>
      <c r="U359" s="79"/>
      <c r="V359" s="79"/>
      <c r="W359" s="79"/>
      <c r="X359" s="79"/>
      <c r="Y359" s="79"/>
      <c r="Z359" s="79"/>
      <c r="AA359" s="79"/>
      <c r="AB359" s="79"/>
      <c r="AC359" s="79"/>
      <c r="AD359" s="79"/>
      <c r="AE359" s="79"/>
      <c r="AF359" s="79"/>
      <c r="AG359" s="79"/>
      <c r="AH359" s="79"/>
    </row>
    <row r="360" spans="1:34" x14ac:dyDescent="0.3">
      <c r="A360" s="78"/>
      <c r="B360" s="78"/>
      <c r="C360" s="78"/>
      <c r="D360" s="78"/>
      <c r="E360" s="78"/>
      <c r="F360" s="78"/>
      <c r="G360" s="78"/>
      <c r="H360" s="78"/>
      <c r="I360" s="78"/>
      <c r="J360" s="78"/>
      <c r="K360" s="78"/>
      <c r="L360" s="78"/>
      <c r="M360" s="78"/>
      <c r="N360" s="78"/>
      <c r="O360" s="78"/>
      <c r="P360" s="78"/>
      <c r="Q360" s="78"/>
      <c r="R360" s="79"/>
      <c r="S360" s="79"/>
      <c r="T360" s="79"/>
      <c r="U360" s="79"/>
      <c r="V360" s="79"/>
      <c r="W360" s="79"/>
      <c r="X360" s="79"/>
      <c r="Y360" s="79"/>
      <c r="Z360" s="79"/>
      <c r="AA360" s="79"/>
      <c r="AB360" s="79"/>
      <c r="AC360" s="79"/>
      <c r="AD360" s="79"/>
      <c r="AE360" s="79"/>
      <c r="AF360" s="79"/>
      <c r="AG360" s="79"/>
      <c r="AH360" s="79"/>
    </row>
    <row r="361" spans="1:34" x14ac:dyDescent="0.3">
      <c r="A361" s="78"/>
      <c r="B361" s="78"/>
      <c r="C361" s="78"/>
      <c r="D361" s="78"/>
      <c r="E361" s="78"/>
      <c r="F361" s="78"/>
      <c r="G361" s="78"/>
      <c r="H361" s="78"/>
      <c r="I361" s="78"/>
      <c r="J361" s="78"/>
      <c r="K361" s="78"/>
      <c r="L361" s="78"/>
      <c r="M361" s="78"/>
      <c r="N361" s="78"/>
      <c r="O361" s="78"/>
      <c r="P361" s="78"/>
      <c r="Q361" s="78"/>
      <c r="R361" s="79"/>
      <c r="S361" s="79"/>
      <c r="T361" s="79"/>
      <c r="U361" s="79"/>
      <c r="V361" s="79"/>
      <c r="W361" s="79"/>
      <c r="X361" s="79"/>
      <c r="Y361" s="79"/>
      <c r="Z361" s="79"/>
      <c r="AA361" s="79"/>
      <c r="AB361" s="79"/>
      <c r="AC361" s="79"/>
      <c r="AD361" s="79"/>
      <c r="AE361" s="79"/>
      <c r="AF361" s="79"/>
      <c r="AG361" s="79"/>
      <c r="AH361" s="79"/>
    </row>
    <row r="362" spans="1:34" x14ac:dyDescent="0.3">
      <c r="A362" s="78"/>
      <c r="B362" s="78"/>
      <c r="C362" s="78"/>
      <c r="D362" s="78"/>
      <c r="E362" s="78"/>
      <c r="F362" s="78"/>
      <c r="G362" s="78"/>
      <c r="H362" s="78"/>
      <c r="I362" s="78"/>
      <c r="J362" s="78"/>
      <c r="K362" s="78"/>
      <c r="L362" s="78"/>
      <c r="M362" s="78"/>
      <c r="N362" s="78"/>
      <c r="O362" s="78"/>
      <c r="P362" s="78"/>
      <c r="Q362" s="78"/>
      <c r="R362" s="79"/>
      <c r="S362" s="79"/>
      <c r="T362" s="79"/>
      <c r="U362" s="79"/>
      <c r="V362" s="79"/>
      <c r="W362" s="79"/>
      <c r="X362" s="79"/>
      <c r="Y362" s="79"/>
      <c r="Z362" s="79"/>
      <c r="AA362" s="79"/>
      <c r="AB362" s="79"/>
      <c r="AC362" s="79"/>
      <c r="AD362" s="79"/>
      <c r="AE362" s="79"/>
      <c r="AF362" s="79"/>
      <c r="AG362" s="79"/>
      <c r="AH362" s="79"/>
    </row>
    <row r="363" spans="1:34" x14ac:dyDescent="0.3">
      <c r="A363" s="78"/>
      <c r="B363" s="78"/>
      <c r="C363" s="78"/>
      <c r="D363" s="78"/>
      <c r="E363" s="78"/>
      <c r="F363" s="78"/>
      <c r="G363" s="78"/>
      <c r="H363" s="78"/>
      <c r="I363" s="78"/>
      <c r="J363" s="78"/>
      <c r="K363" s="78"/>
      <c r="L363" s="78"/>
      <c r="M363" s="78"/>
      <c r="N363" s="78"/>
      <c r="O363" s="78"/>
      <c r="P363" s="78"/>
      <c r="Q363" s="78"/>
      <c r="R363" s="79"/>
      <c r="S363" s="79"/>
      <c r="T363" s="79"/>
      <c r="U363" s="79"/>
      <c r="V363" s="79"/>
      <c r="W363" s="79"/>
      <c r="X363" s="79"/>
      <c r="Y363" s="79"/>
      <c r="Z363" s="79"/>
      <c r="AA363" s="79"/>
      <c r="AB363" s="79"/>
      <c r="AC363" s="79"/>
      <c r="AD363" s="79"/>
      <c r="AE363" s="79"/>
      <c r="AF363" s="79"/>
      <c r="AG363" s="79"/>
      <c r="AH363" s="79"/>
    </row>
    <row r="364" spans="1:34" x14ac:dyDescent="0.3">
      <c r="A364" s="78"/>
      <c r="B364" s="78"/>
      <c r="C364" s="78"/>
      <c r="D364" s="78"/>
      <c r="E364" s="78"/>
      <c r="F364" s="78"/>
      <c r="G364" s="78"/>
      <c r="H364" s="78"/>
      <c r="I364" s="78"/>
      <c r="J364" s="78"/>
      <c r="K364" s="78"/>
      <c r="L364" s="78"/>
      <c r="M364" s="78"/>
      <c r="N364" s="78"/>
      <c r="O364" s="78"/>
      <c r="P364" s="78"/>
      <c r="Q364" s="78"/>
      <c r="R364" s="79"/>
      <c r="S364" s="79"/>
      <c r="T364" s="79"/>
      <c r="U364" s="79"/>
      <c r="V364" s="79"/>
      <c r="W364" s="79"/>
      <c r="X364" s="79"/>
      <c r="Y364" s="79"/>
      <c r="Z364" s="79"/>
      <c r="AA364" s="79"/>
      <c r="AB364" s="79"/>
      <c r="AC364" s="79"/>
      <c r="AD364" s="79"/>
      <c r="AE364" s="79"/>
      <c r="AF364" s="79"/>
      <c r="AG364" s="79"/>
      <c r="AH364" s="79"/>
    </row>
  </sheetData>
  <sheetProtection password="896E" sheet="1" objects="1" scenarios="1" formatCells="0" formatColumns="0" formatRows="0"/>
  <mergeCells count="70">
    <mergeCell ref="C38:F38"/>
    <mergeCell ref="G38:L38"/>
    <mergeCell ref="N38:P38"/>
    <mergeCell ref="R38:S38"/>
    <mergeCell ref="J17:L17"/>
    <mergeCell ref="B18:I18"/>
    <mergeCell ref="J18:L18"/>
    <mergeCell ref="A36:I36"/>
    <mergeCell ref="J36:L36"/>
    <mergeCell ref="B19:I19"/>
    <mergeCell ref="J19:L19"/>
    <mergeCell ref="B20:I20"/>
    <mergeCell ref="J20:L20"/>
    <mergeCell ref="B21:I21"/>
    <mergeCell ref="J21:L21"/>
    <mergeCell ref="B22:I22"/>
    <mergeCell ref="J32:L32"/>
    <mergeCell ref="B29:I29"/>
    <mergeCell ref="B16:I16"/>
    <mergeCell ref="J16:L16"/>
    <mergeCell ref="B17:I17"/>
    <mergeCell ref="B30:I30"/>
    <mergeCell ref="J30:L30"/>
    <mergeCell ref="B31:I31"/>
    <mergeCell ref="J31:L31"/>
    <mergeCell ref="B32:I32"/>
    <mergeCell ref="J29:L29"/>
    <mergeCell ref="B27:I27"/>
    <mergeCell ref="J27:L27"/>
    <mergeCell ref="B23:I23"/>
    <mergeCell ref="J23:L23"/>
    <mergeCell ref="B24:I24"/>
    <mergeCell ref="B33:I33"/>
    <mergeCell ref="J33:L33"/>
    <mergeCell ref="B34:I34"/>
    <mergeCell ref="J34:L34"/>
    <mergeCell ref="B35:I35"/>
    <mergeCell ref="J35:L35"/>
    <mergeCell ref="J1:K1"/>
    <mergeCell ref="B10:I10"/>
    <mergeCell ref="J10:L10"/>
    <mergeCell ref="B11:I11"/>
    <mergeCell ref="J11:L11"/>
    <mergeCell ref="C2:D2"/>
    <mergeCell ref="J24:L24"/>
    <mergeCell ref="B25:I25"/>
    <mergeCell ref="A3:J5"/>
    <mergeCell ref="B13:I13"/>
    <mergeCell ref="J13:L13"/>
    <mergeCell ref="B14:I14"/>
    <mergeCell ref="J14:L14"/>
    <mergeCell ref="B15:I15"/>
    <mergeCell ref="J15:L15"/>
    <mergeCell ref="J22:L22"/>
    <mergeCell ref="M1:O1"/>
    <mergeCell ref="L2:S2"/>
    <mergeCell ref="M6:S6"/>
    <mergeCell ref="M7:S7"/>
    <mergeCell ref="B28:I28"/>
    <mergeCell ref="J28:L28"/>
    <mergeCell ref="M8:S8"/>
    <mergeCell ref="M3:S3"/>
    <mergeCell ref="M4:S4"/>
    <mergeCell ref="M5:S5"/>
    <mergeCell ref="A6:J8"/>
    <mergeCell ref="J25:L25"/>
    <mergeCell ref="B26:I26"/>
    <mergeCell ref="J26:L26"/>
    <mergeCell ref="B12:I12"/>
    <mergeCell ref="J12:L12"/>
  </mergeCells>
  <dataValidations count="1">
    <dataValidation type="whole" allowBlank="1" showInputMessage="1" showErrorMessage="1" promptTitle="Whole Numbers ONLY" prompt="Must enter a whole number rounded to the nearest $" sqref="J11:J35">
      <formula1>0</formula1>
      <formula2>999999999999</formula2>
    </dataValidation>
  </dataValidations>
  <printOptions horizontalCentered="1"/>
  <pageMargins left="0.25" right="0.25" top="0.25" bottom="0.25" header="0" footer="0.2"/>
  <pageSetup scale="52" orientation="portrait" cellComments="atEnd" horizontalDpi="360"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I26"/>
  <sheetViews>
    <sheetView showGridLines="0" workbookViewId="0">
      <selection activeCell="C3" sqref="C3"/>
    </sheetView>
  </sheetViews>
  <sheetFormatPr defaultColWidth="9" defaultRowHeight="15.6" x14ac:dyDescent="0.3"/>
  <cols>
    <col min="1" max="1" width="2.33203125" style="125" customWidth="1"/>
    <col min="2" max="2" width="22.77734375" style="124" bestFit="1" customWidth="1"/>
    <col min="3" max="8" width="12.77734375" style="125" customWidth="1"/>
    <col min="9" max="9" width="9.33203125" style="125" customWidth="1"/>
    <col min="10" max="10" width="2.33203125" style="125" customWidth="1"/>
    <col min="11" max="16384" width="9" style="125"/>
  </cols>
  <sheetData>
    <row r="1" spans="2:9" s="123" customFormat="1" ht="23.4" x14ac:dyDescent="0.45">
      <c r="B1" s="530" t="s">
        <v>432</v>
      </c>
      <c r="C1" s="530"/>
      <c r="D1" s="530"/>
      <c r="E1" s="530"/>
      <c r="F1" s="530"/>
      <c r="G1" s="530"/>
      <c r="H1" s="530"/>
      <c r="I1" s="530"/>
    </row>
    <row r="2" spans="2:9" ht="16.2" thickBot="1" x14ac:dyDescent="0.35"/>
    <row r="3" spans="2:9" s="127" customFormat="1" ht="23.1" customHeight="1" thickBot="1" x14ac:dyDescent="0.4">
      <c r="B3" s="126" t="s">
        <v>431</v>
      </c>
      <c r="C3" s="122"/>
    </row>
    <row r="4" spans="2:9" ht="16.2" thickBot="1" x14ac:dyDescent="0.35"/>
    <row r="5" spans="2:9" s="127" customFormat="1" ht="23.1" customHeight="1" x14ac:dyDescent="0.35">
      <c r="B5" s="540" t="s">
        <v>430</v>
      </c>
      <c r="C5" s="524" t="str">
        <f>IF($C$3&gt;0.01,VLOOKUP($C$3,ZipCodePerDiems,4,FALSE),"-")</f>
        <v>-</v>
      </c>
      <c r="D5" s="525"/>
      <c r="E5" s="525"/>
      <c r="F5" s="525"/>
      <c r="G5" s="525"/>
      <c r="H5" s="525"/>
      <c r="I5" s="526"/>
    </row>
    <row r="6" spans="2:9" s="127" customFormat="1" ht="23.1" customHeight="1" thickBot="1" x14ac:dyDescent="0.4">
      <c r="B6" s="541"/>
      <c r="C6" s="527"/>
      <c r="D6" s="528"/>
      <c r="E6" s="528"/>
      <c r="F6" s="528"/>
      <c r="G6" s="528"/>
      <c r="H6" s="528"/>
      <c r="I6" s="529"/>
    </row>
    <row r="7" spans="2:9" ht="16.2" thickBot="1" x14ac:dyDescent="0.35"/>
    <row r="8" spans="2:9" x14ac:dyDescent="0.3">
      <c r="C8" s="534" t="s">
        <v>429</v>
      </c>
      <c r="D8" s="545" t="s">
        <v>428</v>
      </c>
      <c r="E8" s="548" t="s">
        <v>427</v>
      </c>
      <c r="F8" s="548" t="s">
        <v>426</v>
      </c>
      <c r="G8" s="545" t="s">
        <v>425</v>
      </c>
      <c r="H8" s="531" t="s">
        <v>424</v>
      </c>
    </row>
    <row r="9" spans="2:9" x14ac:dyDescent="0.3">
      <c r="C9" s="535"/>
      <c r="D9" s="546"/>
      <c r="E9" s="549"/>
      <c r="F9" s="549"/>
      <c r="G9" s="546"/>
      <c r="H9" s="532"/>
    </row>
    <row r="10" spans="2:9" ht="16.2" thickBot="1" x14ac:dyDescent="0.35">
      <c r="C10" s="536"/>
      <c r="D10" s="547"/>
      <c r="E10" s="550"/>
      <c r="F10" s="550"/>
      <c r="G10" s="550"/>
      <c r="H10" s="533"/>
    </row>
    <row r="11" spans="2:9" s="127" customFormat="1" ht="24" customHeight="1" thickBot="1" x14ac:dyDescent="0.4">
      <c r="B11" s="128"/>
      <c r="C11" s="129" t="str">
        <f>IF($C$3&gt;0.01,VLOOKUP($C$3,ZipCodePerDiems,5,FALSE),"-")</f>
        <v>-</v>
      </c>
      <c r="D11" s="130" t="str">
        <f>IF($C$3&gt;0.01,VLOOKUP($C$3,ZipCodePerDiems,6,FALSE),"-")</f>
        <v>-</v>
      </c>
      <c r="E11" s="130" t="str">
        <f>IF($C$3&gt;0.01,VLOOKUP($C$3,ZipCodePerDiems,7,FALSE),"-")</f>
        <v>-</v>
      </c>
      <c r="F11" s="130" t="str">
        <f>IF($C$3&gt;0.01,VLOOKUP($C$3,ZipCodePerDiems,8,FALSE),"-")</f>
        <v>-</v>
      </c>
      <c r="G11" s="130" t="str">
        <f>IF($C$3&gt;0.01,VLOOKUP($C$3,ZipCodePerDiems,9,FALSE),"-")</f>
        <v>-</v>
      </c>
      <c r="H11" s="131" t="str">
        <f>IF($C$3&gt;0.01,VLOOKUP($C$3,ZipCodePerDiems,10,FALSE),"-")</f>
        <v>-</v>
      </c>
    </row>
    <row r="13" spans="2:9" s="135" customFormat="1" ht="7.8" x14ac:dyDescent="0.15">
      <c r="B13" s="132"/>
      <c r="C13" s="133"/>
      <c r="D13" s="133"/>
      <c r="E13" s="133"/>
      <c r="F13" s="133"/>
      <c r="G13" s="133"/>
      <c r="H13" s="133"/>
      <c r="I13" s="134"/>
    </row>
    <row r="14" spans="2:9" ht="15.75" customHeight="1" x14ac:dyDescent="0.3">
      <c r="B14" s="542" t="s">
        <v>1369</v>
      </c>
      <c r="C14" s="543"/>
      <c r="D14" s="543"/>
      <c r="E14" s="543"/>
      <c r="F14" s="543"/>
      <c r="G14" s="543"/>
      <c r="H14" s="543"/>
      <c r="I14" s="544"/>
    </row>
    <row r="15" spans="2:9" ht="15.75" customHeight="1" x14ac:dyDescent="0.3">
      <c r="B15" s="542"/>
      <c r="C15" s="543"/>
      <c r="D15" s="543"/>
      <c r="E15" s="543"/>
      <c r="F15" s="543"/>
      <c r="G15" s="543"/>
      <c r="H15" s="543"/>
      <c r="I15" s="544"/>
    </row>
    <row r="16" spans="2:9" x14ac:dyDescent="0.3">
      <c r="B16" s="542"/>
      <c r="C16" s="543"/>
      <c r="D16" s="543"/>
      <c r="E16" s="543"/>
      <c r="F16" s="543"/>
      <c r="G16" s="543"/>
      <c r="H16" s="543"/>
      <c r="I16" s="544"/>
    </row>
    <row r="17" spans="2:9" x14ac:dyDescent="0.3">
      <c r="B17" s="554" t="s">
        <v>423</v>
      </c>
      <c r="C17" s="555"/>
      <c r="D17" s="555"/>
      <c r="E17" s="555"/>
      <c r="F17" s="555"/>
      <c r="G17" s="555"/>
      <c r="H17" s="555"/>
      <c r="I17" s="556"/>
    </row>
    <row r="18" spans="2:9" s="135" customFormat="1" ht="7.8" x14ac:dyDescent="0.15">
      <c r="B18" s="136"/>
      <c r="C18" s="137"/>
      <c r="D18" s="137"/>
      <c r="E18" s="137"/>
      <c r="F18" s="137"/>
      <c r="G18" s="137"/>
      <c r="H18" s="137"/>
      <c r="I18" s="138"/>
    </row>
    <row r="19" spans="2:9" x14ac:dyDescent="0.3">
      <c r="B19" s="542" t="s">
        <v>1370</v>
      </c>
      <c r="C19" s="543"/>
      <c r="D19" s="543"/>
      <c r="E19" s="543"/>
      <c r="F19" s="543"/>
      <c r="G19" s="543"/>
      <c r="H19" s="543"/>
      <c r="I19" s="544"/>
    </row>
    <row r="20" spans="2:9" x14ac:dyDescent="0.3">
      <c r="B20" s="542"/>
      <c r="C20" s="543"/>
      <c r="D20" s="543"/>
      <c r="E20" s="543"/>
      <c r="F20" s="543"/>
      <c r="G20" s="543"/>
      <c r="H20" s="543"/>
      <c r="I20" s="544"/>
    </row>
    <row r="21" spans="2:9" s="135" customFormat="1" ht="7.8" x14ac:dyDescent="0.15">
      <c r="B21" s="139"/>
      <c r="C21" s="137"/>
      <c r="D21" s="137"/>
      <c r="E21" s="137"/>
      <c r="F21" s="137"/>
      <c r="G21" s="137"/>
      <c r="H21" s="137"/>
      <c r="I21" s="138"/>
    </row>
    <row r="22" spans="2:9" x14ac:dyDescent="0.3">
      <c r="B22" s="537" t="s">
        <v>422</v>
      </c>
      <c r="C22" s="538"/>
      <c r="D22" s="538"/>
      <c r="E22" s="538"/>
      <c r="F22" s="538"/>
      <c r="G22" s="538"/>
      <c r="H22" s="538"/>
      <c r="I22" s="539"/>
    </row>
    <row r="23" spans="2:9" s="140" customFormat="1" x14ac:dyDescent="0.3">
      <c r="B23" s="551" t="s">
        <v>1371</v>
      </c>
      <c r="C23" s="552"/>
      <c r="D23" s="552"/>
      <c r="E23" s="552"/>
      <c r="F23" s="552"/>
      <c r="G23" s="552"/>
      <c r="H23" s="552"/>
      <c r="I23" s="553"/>
    </row>
    <row r="24" spans="2:9" x14ac:dyDescent="0.3">
      <c r="B24" s="551" t="s">
        <v>1372</v>
      </c>
      <c r="C24" s="552"/>
      <c r="D24" s="552"/>
      <c r="E24" s="552"/>
      <c r="F24" s="552"/>
      <c r="G24" s="552"/>
      <c r="H24" s="552"/>
      <c r="I24" s="553"/>
    </row>
    <row r="25" spans="2:9" x14ac:dyDescent="0.3">
      <c r="B25" s="551" t="s">
        <v>1373</v>
      </c>
      <c r="C25" s="552"/>
      <c r="D25" s="552"/>
      <c r="E25" s="552"/>
      <c r="F25" s="552"/>
      <c r="G25" s="552"/>
      <c r="H25" s="552"/>
      <c r="I25" s="553"/>
    </row>
    <row r="26" spans="2:9" s="135" customFormat="1" ht="7.8" x14ac:dyDescent="0.15">
      <c r="B26" s="141"/>
      <c r="C26" s="142"/>
      <c r="D26" s="142"/>
      <c r="E26" s="143"/>
      <c r="F26" s="143"/>
      <c r="G26" s="143"/>
      <c r="H26" s="143"/>
      <c r="I26" s="144"/>
    </row>
  </sheetData>
  <sheetProtection password="896E" sheet="1" objects="1" scenarios="1"/>
  <mergeCells count="16">
    <mergeCell ref="B23:I23"/>
    <mergeCell ref="B24:I24"/>
    <mergeCell ref="B25:I25"/>
    <mergeCell ref="B14:I16"/>
    <mergeCell ref="B17:I17"/>
    <mergeCell ref="C5:I6"/>
    <mergeCell ref="B1:I1"/>
    <mergeCell ref="H8:H10"/>
    <mergeCell ref="C8:C10"/>
    <mergeCell ref="B22:I22"/>
    <mergeCell ref="B5:B6"/>
    <mergeCell ref="B19:I20"/>
    <mergeCell ref="D8:D10"/>
    <mergeCell ref="E8:E10"/>
    <mergeCell ref="F8:F10"/>
    <mergeCell ref="G8:G10"/>
  </mergeCells>
  <hyperlinks>
    <hyperlink ref="B17:D17" r:id="rId1" display="http://perdiemcalc.net/gsa/"/>
  </hyperlinks>
  <printOptions horizontalCentered="1"/>
  <pageMargins left="0.25" right="0.25" top="0.75" bottom="0.75" header="0.25" footer="0.25"/>
  <pageSetup scale="93" orientation="portrait" r:id="rId2"/>
  <headerFooter alignWithMargins="0">
    <oddHeader>&amp;R&amp;"-,Bold"&amp;KFF0000LAST UPDATED: October 26, 2021</oddHeader>
    <oddFooter>&amp;LFILE: &amp;F&amp;RPRINTED: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J1218"/>
  <sheetViews>
    <sheetView zoomScale="80" zoomScaleNormal="80" workbookViewId="0">
      <pane ySplit="5" topLeftCell="A6" activePane="bottomLeft" state="frozen"/>
      <selection activeCell="B244" sqref="B244"/>
      <selection pane="bottomLeft" activeCell="D18" sqref="D18"/>
    </sheetView>
  </sheetViews>
  <sheetFormatPr defaultColWidth="9" defaultRowHeight="15.6" x14ac:dyDescent="0.2"/>
  <cols>
    <col min="1" max="1" width="13.33203125" style="121" customWidth="1"/>
    <col min="2" max="2" width="23.5546875" style="121" bestFit="1" customWidth="1"/>
    <col min="3" max="3" width="17.109375" style="121" bestFit="1" customWidth="1"/>
    <col min="4" max="4" width="70.21875" style="121" bestFit="1" customWidth="1"/>
    <col min="5" max="5" width="10.5546875" style="121" bestFit="1" customWidth="1"/>
    <col min="6" max="6" width="16.109375" style="121" bestFit="1" customWidth="1"/>
    <col min="7" max="7" width="11.109375" style="121" bestFit="1" customWidth="1"/>
    <col min="8" max="8" width="11.77734375" style="121" bestFit="1" customWidth="1"/>
    <col min="9" max="9" width="14.33203125" style="121" bestFit="1" customWidth="1"/>
    <col min="10" max="10" width="15.5546875" style="121" bestFit="1" customWidth="1"/>
    <col min="11" max="16384" width="9" style="121"/>
  </cols>
  <sheetData>
    <row r="1" spans="1:10" ht="18.600000000000001" thickBot="1" x14ac:dyDescent="0.25">
      <c r="A1" s="567" t="s">
        <v>1435</v>
      </c>
      <c r="B1" s="567"/>
      <c r="C1" s="568"/>
      <c r="D1" s="560" t="s">
        <v>1436</v>
      </c>
      <c r="E1" s="561"/>
      <c r="F1" s="561"/>
      <c r="G1" s="561"/>
      <c r="H1" s="561"/>
      <c r="I1" s="561"/>
      <c r="J1" s="562"/>
    </row>
    <row r="2" spans="1:10" ht="16.2" thickBot="1" x14ac:dyDescent="0.25">
      <c r="A2" s="557" t="s">
        <v>1368</v>
      </c>
      <c r="B2" s="558"/>
      <c r="C2" s="558"/>
      <c r="D2" s="558"/>
      <c r="E2" s="558"/>
      <c r="F2" s="558"/>
      <c r="G2" s="558"/>
      <c r="H2" s="558"/>
      <c r="I2" s="558"/>
      <c r="J2" s="559"/>
    </row>
    <row r="3" spans="1:10" x14ac:dyDescent="0.2">
      <c r="A3" s="563" t="s">
        <v>1367</v>
      </c>
      <c r="B3" s="566" t="s">
        <v>1366</v>
      </c>
      <c r="C3" s="566" t="s">
        <v>1365</v>
      </c>
      <c r="D3" s="566" t="s">
        <v>1364</v>
      </c>
      <c r="E3" s="563" t="s">
        <v>429</v>
      </c>
      <c r="F3" s="563" t="s">
        <v>428</v>
      </c>
      <c r="G3" s="566" t="s">
        <v>427</v>
      </c>
      <c r="H3" s="566" t="s">
        <v>426</v>
      </c>
      <c r="I3" s="563" t="s">
        <v>425</v>
      </c>
      <c r="J3" s="563" t="s">
        <v>424</v>
      </c>
    </row>
    <row r="4" spans="1:10" x14ac:dyDescent="0.2">
      <c r="A4" s="564"/>
      <c r="B4" s="565"/>
      <c r="C4" s="565"/>
      <c r="D4" s="565"/>
      <c r="E4" s="564"/>
      <c r="F4" s="564"/>
      <c r="G4" s="565"/>
      <c r="H4" s="565"/>
      <c r="I4" s="564"/>
      <c r="J4" s="564"/>
    </row>
    <row r="5" spans="1:10" x14ac:dyDescent="0.2">
      <c r="A5" s="564"/>
      <c r="B5" s="565"/>
      <c r="C5" s="565"/>
      <c r="D5" s="565"/>
      <c r="E5" s="565"/>
      <c r="F5" s="564"/>
      <c r="G5" s="565"/>
      <c r="H5" s="565"/>
      <c r="I5" s="565"/>
      <c r="J5" s="565"/>
    </row>
    <row r="6" spans="1:10" x14ac:dyDescent="0.2">
      <c r="A6" s="187">
        <v>24060</v>
      </c>
      <c r="B6" s="187" t="s">
        <v>1363</v>
      </c>
      <c r="C6" s="187" t="s">
        <v>1356</v>
      </c>
      <c r="D6" s="188" t="s">
        <v>1355</v>
      </c>
      <c r="E6" s="189">
        <v>59</v>
      </c>
      <c r="F6" s="189">
        <v>13</v>
      </c>
      <c r="G6" s="189">
        <v>15</v>
      </c>
      <c r="H6" s="189">
        <v>26</v>
      </c>
      <c r="I6" s="189">
        <v>5</v>
      </c>
      <c r="J6" s="189">
        <v>44.25</v>
      </c>
    </row>
    <row r="7" spans="1:10" x14ac:dyDescent="0.2">
      <c r="A7" s="187">
        <v>24061</v>
      </c>
      <c r="B7" s="187" t="s">
        <v>1363</v>
      </c>
      <c r="C7" s="187" t="s">
        <v>1356</v>
      </c>
      <c r="D7" s="188" t="s">
        <v>1355</v>
      </c>
      <c r="E7" s="189">
        <v>59</v>
      </c>
      <c r="F7" s="189">
        <v>13</v>
      </c>
      <c r="G7" s="189">
        <v>15</v>
      </c>
      <c r="H7" s="189">
        <v>26</v>
      </c>
      <c r="I7" s="189">
        <v>5</v>
      </c>
      <c r="J7" s="189">
        <v>44.25</v>
      </c>
    </row>
    <row r="8" spans="1:10" x14ac:dyDescent="0.2">
      <c r="A8" s="187">
        <v>24062</v>
      </c>
      <c r="B8" s="187" t="s">
        <v>1363</v>
      </c>
      <c r="C8" s="187" t="s">
        <v>1356</v>
      </c>
      <c r="D8" s="188" t="s">
        <v>1355</v>
      </c>
      <c r="E8" s="189">
        <v>59</v>
      </c>
      <c r="F8" s="189">
        <v>13</v>
      </c>
      <c r="G8" s="189">
        <v>15</v>
      </c>
      <c r="H8" s="189">
        <v>26</v>
      </c>
      <c r="I8" s="189">
        <v>5</v>
      </c>
      <c r="J8" s="189">
        <v>44.25</v>
      </c>
    </row>
    <row r="9" spans="1:10" x14ac:dyDescent="0.2">
      <c r="A9" s="187">
        <v>24063</v>
      </c>
      <c r="B9" s="187" t="s">
        <v>1363</v>
      </c>
      <c r="C9" s="187" t="s">
        <v>1356</v>
      </c>
      <c r="D9" s="188" t="s">
        <v>1355</v>
      </c>
      <c r="E9" s="189">
        <v>59</v>
      </c>
      <c r="F9" s="189">
        <v>13</v>
      </c>
      <c r="G9" s="189">
        <v>15</v>
      </c>
      <c r="H9" s="189">
        <v>26</v>
      </c>
      <c r="I9" s="189">
        <v>5</v>
      </c>
      <c r="J9" s="189">
        <v>44.25</v>
      </c>
    </row>
    <row r="10" spans="1:10" x14ac:dyDescent="0.2">
      <c r="A10" s="187">
        <v>24068</v>
      </c>
      <c r="B10" s="187" t="s">
        <v>1362</v>
      </c>
      <c r="C10" s="187" t="s">
        <v>1356</v>
      </c>
      <c r="D10" s="188" t="s">
        <v>1355</v>
      </c>
      <c r="E10" s="189">
        <v>59</v>
      </c>
      <c r="F10" s="189">
        <v>13</v>
      </c>
      <c r="G10" s="189">
        <v>15</v>
      </c>
      <c r="H10" s="189">
        <v>26</v>
      </c>
      <c r="I10" s="189">
        <v>5</v>
      </c>
      <c r="J10" s="189">
        <v>44.25</v>
      </c>
    </row>
    <row r="11" spans="1:10" x14ac:dyDescent="0.2">
      <c r="A11" s="187">
        <v>24073</v>
      </c>
      <c r="B11" s="187" t="s">
        <v>1362</v>
      </c>
      <c r="C11" s="187" t="s">
        <v>1356</v>
      </c>
      <c r="D11" s="188" t="s">
        <v>1355</v>
      </c>
      <c r="E11" s="189">
        <v>59</v>
      </c>
      <c r="F11" s="189">
        <v>13</v>
      </c>
      <c r="G11" s="189">
        <v>15</v>
      </c>
      <c r="H11" s="189">
        <v>26</v>
      </c>
      <c r="I11" s="189">
        <v>5</v>
      </c>
      <c r="J11" s="189">
        <v>44.25</v>
      </c>
    </row>
    <row r="12" spans="1:10" x14ac:dyDescent="0.2">
      <c r="A12" s="187">
        <v>24087</v>
      </c>
      <c r="B12" s="187" t="s">
        <v>1361</v>
      </c>
      <c r="C12" s="187" t="s">
        <v>1356</v>
      </c>
      <c r="D12" s="188" t="s">
        <v>1355</v>
      </c>
      <c r="E12" s="189">
        <v>59</v>
      </c>
      <c r="F12" s="189">
        <v>13</v>
      </c>
      <c r="G12" s="189">
        <v>15</v>
      </c>
      <c r="H12" s="189">
        <v>26</v>
      </c>
      <c r="I12" s="189">
        <v>5</v>
      </c>
      <c r="J12" s="189">
        <v>44.25</v>
      </c>
    </row>
    <row r="13" spans="1:10" x14ac:dyDescent="0.2">
      <c r="A13" s="187">
        <v>24111</v>
      </c>
      <c r="B13" s="187" t="s">
        <v>1360</v>
      </c>
      <c r="C13" s="187" t="s">
        <v>1356</v>
      </c>
      <c r="D13" s="188" t="s">
        <v>1355</v>
      </c>
      <c r="E13" s="189">
        <v>59</v>
      </c>
      <c r="F13" s="189">
        <v>13</v>
      </c>
      <c r="G13" s="189">
        <v>15</v>
      </c>
      <c r="H13" s="189">
        <v>26</v>
      </c>
      <c r="I13" s="189">
        <v>5</v>
      </c>
      <c r="J13" s="189">
        <v>44.25</v>
      </c>
    </row>
    <row r="14" spans="1:10" x14ac:dyDescent="0.2">
      <c r="A14" s="187">
        <v>24138</v>
      </c>
      <c r="B14" s="187" t="s">
        <v>1359</v>
      </c>
      <c r="C14" s="187" t="s">
        <v>1356</v>
      </c>
      <c r="D14" s="188" t="s">
        <v>1355</v>
      </c>
      <c r="E14" s="189">
        <v>59</v>
      </c>
      <c r="F14" s="189">
        <v>13</v>
      </c>
      <c r="G14" s="189">
        <v>15</v>
      </c>
      <c r="H14" s="189">
        <v>26</v>
      </c>
      <c r="I14" s="189">
        <v>5</v>
      </c>
      <c r="J14" s="189">
        <v>44.25</v>
      </c>
    </row>
    <row r="15" spans="1:10" x14ac:dyDescent="0.2">
      <c r="A15" s="187">
        <v>24149</v>
      </c>
      <c r="B15" s="187" t="s">
        <v>1358</v>
      </c>
      <c r="C15" s="187" t="s">
        <v>1356</v>
      </c>
      <c r="D15" s="188" t="s">
        <v>1355</v>
      </c>
      <c r="E15" s="189">
        <v>59</v>
      </c>
      <c r="F15" s="189">
        <v>13</v>
      </c>
      <c r="G15" s="189">
        <v>15</v>
      </c>
      <c r="H15" s="189">
        <v>26</v>
      </c>
      <c r="I15" s="189">
        <v>5</v>
      </c>
      <c r="J15" s="189">
        <v>44.25</v>
      </c>
    </row>
    <row r="16" spans="1:10" x14ac:dyDescent="0.2">
      <c r="A16" s="187">
        <v>24162</v>
      </c>
      <c r="B16" s="187" t="s">
        <v>1357</v>
      </c>
      <c r="C16" s="187" t="s">
        <v>1356</v>
      </c>
      <c r="D16" s="188" t="s">
        <v>1355</v>
      </c>
      <c r="E16" s="189">
        <v>59</v>
      </c>
      <c r="F16" s="189">
        <v>13</v>
      </c>
      <c r="G16" s="189">
        <v>15</v>
      </c>
      <c r="H16" s="189">
        <v>26</v>
      </c>
      <c r="I16" s="189">
        <v>5</v>
      </c>
      <c r="J16" s="189">
        <v>44.25</v>
      </c>
    </row>
    <row r="17" spans="1:10" x14ac:dyDescent="0.2">
      <c r="A17" s="190">
        <v>22901</v>
      </c>
      <c r="B17" s="190" t="s">
        <v>1340</v>
      </c>
      <c r="C17" s="190" t="s">
        <v>1341</v>
      </c>
      <c r="D17" s="191" t="s">
        <v>1338</v>
      </c>
      <c r="E17" s="192">
        <v>69</v>
      </c>
      <c r="F17" s="192">
        <v>16</v>
      </c>
      <c r="G17" s="192">
        <v>17</v>
      </c>
      <c r="H17" s="192">
        <v>31</v>
      </c>
      <c r="I17" s="192">
        <v>5</v>
      </c>
      <c r="J17" s="192">
        <v>51.75</v>
      </c>
    </row>
    <row r="18" spans="1:10" x14ac:dyDescent="0.2">
      <c r="A18" s="190">
        <v>22909</v>
      </c>
      <c r="B18" s="190" t="s">
        <v>1340</v>
      </c>
      <c r="C18" s="190" t="s">
        <v>1341</v>
      </c>
      <c r="D18" s="191" t="s">
        <v>1338</v>
      </c>
      <c r="E18" s="192">
        <v>69</v>
      </c>
      <c r="F18" s="192">
        <v>16</v>
      </c>
      <c r="G18" s="192">
        <v>17</v>
      </c>
      <c r="H18" s="192">
        <v>31</v>
      </c>
      <c r="I18" s="192">
        <v>5</v>
      </c>
      <c r="J18" s="192">
        <v>51.75</v>
      </c>
    </row>
    <row r="19" spans="1:10" x14ac:dyDescent="0.2">
      <c r="A19" s="190">
        <v>22911</v>
      </c>
      <c r="B19" s="190" t="s">
        <v>1340</v>
      </c>
      <c r="C19" s="190" t="s">
        <v>1341</v>
      </c>
      <c r="D19" s="191" t="s">
        <v>1338</v>
      </c>
      <c r="E19" s="192">
        <v>69</v>
      </c>
      <c r="F19" s="192">
        <v>16</v>
      </c>
      <c r="G19" s="192">
        <v>17</v>
      </c>
      <c r="H19" s="192">
        <v>31</v>
      </c>
      <c r="I19" s="192">
        <v>5</v>
      </c>
      <c r="J19" s="192">
        <v>51.75</v>
      </c>
    </row>
    <row r="20" spans="1:10" x14ac:dyDescent="0.2">
      <c r="A20" s="190">
        <v>22924</v>
      </c>
      <c r="B20" s="190" t="s">
        <v>1354</v>
      </c>
      <c r="C20" s="190" t="s">
        <v>1341</v>
      </c>
      <c r="D20" s="191" t="s">
        <v>1338</v>
      </c>
      <c r="E20" s="192">
        <v>69</v>
      </c>
      <c r="F20" s="192">
        <v>16</v>
      </c>
      <c r="G20" s="192">
        <v>17</v>
      </c>
      <c r="H20" s="192">
        <v>31</v>
      </c>
      <c r="I20" s="192">
        <v>5</v>
      </c>
      <c r="J20" s="192">
        <v>51.75</v>
      </c>
    </row>
    <row r="21" spans="1:10" x14ac:dyDescent="0.2">
      <c r="A21" s="190">
        <v>22931</v>
      </c>
      <c r="B21" s="190" t="s">
        <v>1353</v>
      </c>
      <c r="C21" s="190" t="s">
        <v>1341</v>
      </c>
      <c r="D21" s="191" t="s">
        <v>1338</v>
      </c>
      <c r="E21" s="192">
        <v>69</v>
      </c>
      <c r="F21" s="192">
        <v>16</v>
      </c>
      <c r="G21" s="192">
        <v>17</v>
      </c>
      <c r="H21" s="192">
        <v>31</v>
      </c>
      <c r="I21" s="192">
        <v>5</v>
      </c>
      <c r="J21" s="192">
        <v>51.75</v>
      </c>
    </row>
    <row r="22" spans="1:10" x14ac:dyDescent="0.2">
      <c r="A22" s="190">
        <v>22932</v>
      </c>
      <c r="B22" s="190" t="s">
        <v>1352</v>
      </c>
      <c r="C22" s="190" t="s">
        <v>1341</v>
      </c>
      <c r="D22" s="191" t="s">
        <v>1338</v>
      </c>
      <c r="E22" s="192">
        <v>69</v>
      </c>
      <c r="F22" s="192">
        <v>16</v>
      </c>
      <c r="G22" s="192">
        <v>17</v>
      </c>
      <c r="H22" s="192">
        <v>31</v>
      </c>
      <c r="I22" s="192">
        <v>5</v>
      </c>
      <c r="J22" s="192">
        <v>51.75</v>
      </c>
    </row>
    <row r="23" spans="1:10" x14ac:dyDescent="0.2">
      <c r="A23" s="190">
        <v>22936</v>
      </c>
      <c r="B23" s="190" t="s">
        <v>1351</v>
      </c>
      <c r="C23" s="190" t="s">
        <v>1341</v>
      </c>
      <c r="D23" s="191" t="s">
        <v>1338</v>
      </c>
      <c r="E23" s="192">
        <v>69</v>
      </c>
      <c r="F23" s="192">
        <v>16</v>
      </c>
      <c r="G23" s="192">
        <v>17</v>
      </c>
      <c r="H23" s="192">
        <v>31</v>
      </c>
      <c r="I23" s="192">
        <v>5</v>
      </c>
      <c r="J23" s="192">
        <v>51.75</v>
      </c>
    </row>
    <row r="24" spans="1:10" x14ac:dyDescent="0.2">
      <c r="A24" s="190">
        <v>22937</v>
      </c>
      <c r="B24" s="190" t="s">
        <v>1350</v>
      </c>
      <c r="C24" s="190" t="s">
        <v>1341</v>
      </c>
      <c r="D24" s="191" t="s">
        <v>1338</v>
      </c>
      <c r="E24" s="192">
        <v>69</v>
      </c>
      <c r="F24" s="192">
        <v>16</v>
      </c>
      <c r="G24" s="192">
        <v>17</v>
      </c>
      <c r="H24" s="192">
        <v>31</v>
      </c>
      <c r="I24" s="192">
        <v>5</v>
      </c>
      <c r="J24" s="192">
        <v>51.75</v>
      </c>
    </row>
    <row r="25" spans="1:10" x14ac:dyDescent="0.2">
      <c r="A25" s="190">
        <v>22940</v>
      </c>
      <c r="B25" s="190" t="s">
        <v>1349</v>
      </c>
      <c r="C25" s="190" t="s">
        <v>1341</v>
      </c>
      <c r="D25" s="191" t="s">
        <v>1338</v>
      </c>
      <c r="E25" s="192">
        <v>69</v>
      </c>
      <c r="F25" s="192">
        <v>16</v>
      </c>
      <c r="G25" s="192">
        <v>17</v>
      </c>
      <c r="H25" s="192">
        <v>31</v>
      </c>
      <c r="I25" s="192">
        <v>5</v>
      </c>
      <c r="J25" s="192">
        <v>51.75</v>
      </c>
    </row>
    <row r="26" spans="1:10" x14ac:dyDescent="0.2">
      <c r="A26" s="190">
        <v>22943</v>
      </c>
      <c r="B26" s="190" t="s">
        <v>1348</v>
      </c>
      <c r="C26" s="190" t="s">
        <v>1341</v>
      </c>
      <c r="D26" s="191" t="s">
        <v>1338</v>
      </c>
      <c r="E26" s="192">
        <v>69</v>
      </c>
      <c r="F26" s="192">
        <v>16</v>
      </c>
      <c r="G26" s="192">
        <v>17</v>
      </c>
      <c r="H26" s="192">
        <v>31</v>
      </c>
      <c r="I26" s="192">
        <v>5</v>
      </c>
      <c r="J26" s="192">
        <v>51.75</v>
      </c>
    </row>
    <row r="27" spans="1:10" x14ac:dyDescent="0.2">
      <c r="A27" s="190">
        <v>22945</v>
      </c>
      <c r="B27" s="190" t="s">
        <v>1347</v>
      </c>
      <c r="C27" s="190" t="s">
        <v>1341</v>
      </c>
      <c r="D27" s="191" t="s">
        <v>1338</v>
      </c>
      <c r="E27" s="192">
        <v>69</v>
      </c>
      <c r="F27" s="192">
        <v>16</v>
      </c>
      <c r="G27" s="192">
        <v>17</v>
      </c>
      <c r="H27" s="192">
        <v>31</v>
      </c>
      <c r="I27" s="192">
        <v>5</v>
      </c>
      <c r="J27" s="192">
        <v>51.75</v>
      </c>
    </row>
    <row r="28" spans="1:10" x14ac:dyDescent="0.2">
      <c r="A28" s="190">
        <v>22946</v>
      </c>
      <c r="B28" s="190" t="s">
        <v>1346</v>
      </c>
      <c r="C28" s="190" t="s">
        <v>1341</v>
      </c>
      <c r="D28" s="191" t="s">
        <v>1338</v>
      </c>
      <c r="E28" s="192">
        <v>69</v>
      </c>
      <c r="F28" s="192">
        <v>16</v>
      </c>
      <c r="G28" s="192">
        <v>17</v>
      </c>
      <c r="H28" s="192">
        <v>31</v>
      </c>
      <c r="I28" s="192">
        <v>5</v>
      </c>
      <c r="J28" s="192">
        <v>51.75</v>
      </c>
    </row>
    <row r="29" spans="1:10" x14ac:dyDescent="0.2">
      <c r="A29" s="190">
        <v>22947</v>
      </c>
      <c r="B29" s="190" t="s">
        <v>1345</v>
      </c>
      <c r="C29" s="190" t="s">
        <v>1341</v>
      </c>
      <c r="D29" s="191" t="s">
        <v>1338</v>
      </c>
      <c r="E29" s="192">
        <v>69</v>
      </c>
      <c r="F29" s="192">
        <v>16</v>
      </c>
      <c r="G29" s="192">
        <v>17</v>
      </c>
      <c r="H29" s="192">
        <v>31</v>
      </c>
      <c r="I29" s="192">
        <v>5</v>
      </c>
      <c r="J29" s="192">
        <v>51.75</v>
      </c>
    </row>
    <row r="30" spans="1:10" x14ac:dyDescent="0.2">
      <c r="A30" s="190">
        <v>22959</v>
      </c>
      <c r="B30" s="190" t="s">
        <v>1344</v>
      </c>
      <c r="C30" s="190" t="s">
        <v>1341</v>
      </c>
      <c r="D30" s="191" t="s">
        <v>1338</v>
      </c>
      <c r="E30" s="192">
        <v>69</v>
      </c>
      <c r="F30" s="192">
        <v>16</v>
      </c>
      <c r="G30" s="192">
        <v>17</v>
      </c>
      <c r="H30" s="192">
        <v>31</v>
      </c>
      <c r="I30" s="192">
        <v>5</v>
      </c>
      <c r="J30" s="192">
        <v>51.75</v>
      </c>
    </row>
    <row r="31" spans="1:10" x14ac:dyDescent="0.2">
      <c r="A31" s="190">
        <v>22987</v>
      </c>
      <c r="B31" s="190" t="s">
        <v>1343</v>
      </c>
      <c r="C31" s="190" t="s">
        <v>1341</v>
      </c>
      <c r="D31" s="191" t="s">
        <v>1338</v>
      </c>
      <c r="E31" s="192">
        <v>69</v>
      </c>
      <c r="F31" s="192">
        <v>16</v>
      </c>
      <c r="G31" s="192">
        <v>17</v>
      </c>
      <c r="H31" s="192">
        <v>31</v>
      </c>
      <c r="I31" s="192">
        <v>5</v>
      </c>
      <c r="J31" s="192">
        <v>51.75</v>
      </c>
    </row>
    <row r="32" spans="1:10" x14ac:dyDescent="0.2">
      <c r="A32" s="190">
        <v>24590</v>
      </c>
      <c r="B32" s="190" t="s">
        <v>1342</v>
      </c>
      <c r="C32" s="190" t="s">
        <v>1341</v>
      </c>
      <c r="D32" s="191" t="s">
        <v>1338</v>
      </c>
      <c r="E32" s="192">
        <v>69</v>
      </c>
      <c r="F32" s="192">
        <v>16</v>
      </c>
      <c r="G32" s="192">
        <v>17</v>
      </c>
      <c r="H32" s="192">
        <v>31</v>
      </c>
      <c r="I32" s="192">
        <v>5</v>
      </c>
      <c r="J32" s="192">
        <v>51.75</v>
      </c>
    </row>
    <row r="33" spans="1:10" x14ac:dyDescent="0.2">
      <c r="A33" s="190">
        <v>22902</v>
      </c>
      <c r="B33" s="190" t="s">
        <v>1340</v>
      </c>
      <c r="C33" s="190" t="s">
        <v>1339</v>
      </c>
      <c r="D33" s="191" t="s">
        <v>1338</v>
      </c>
      <c r="E33" s="192">
        <v>69</v>
      </c>
      <c r="F33" s="192">
        <v>16</v>
      </c>
      <c r="G33" s="192">
        <v>17</v>
      </c>
      <c r="H33" s="192">
        <v>31</v>
      </c>
      <c r="I33" s="192">
        <v>5</v>
      </c>
      <c r="J33" s="192">
        <v>51.75</v>
      </c>
    </row>
    <row r="34" spans="1:10" x14ac:dyDescent="0.2">
      <c r="A34" s="190">
        <v>22903</v>
      </c>
      <c r="B34" s="190" t="s">
        <v>1340</v>
      </c>
      <c r="C34" s="190" t="s">
        <v>1339</v>
      </c>
      <c r="D34" s="191" t="s">
        <v>1338</v>
      </c>
      <c r="E34" s="192">
        <v>69</v>
      </c>
      <c r="F34" s="192">
        <v>16</v>
      </c>
      <c r="G34" s="192">
        <v>17</v>
      </c>
      <c r="H34" s="192">
        <v>31</v>
      </c>
      <c r="I34" s="192">
        <v>5</v>
      </c>
      <c r="J34" s="192">
        <v>51.75</v>
      </c>
    </row>
    <row r="35" spans="1:10" x14ac:dyDescent="0.2">
      <c r="A35" s="190">
        <v>22904</v>
      </c>
      <c r="B35" s="190" t="s">
        <v>1340</v>
      </c>
      <c r="C35" s="190" t="s">
        <v>1339</v>
      </c>
      <c r="D35" s="191" t="s">
        <v>1338</v>
      </c>
      <c r="E35" s="192">
        <v>69</v>
      </c>
      <c r="F35" s="192">
        <v>16</v>
      </c>
      <c r="G35" s="192">
        <v>17</v>
      </c>
      <c r="H35" s="192">
        <v>31</v>
      </c>
      <c r="I35" s="192">
        <v>5</v>
      </c>
      <c r="J35" s="192">
        <v>51.75</v>
      </c>
    </row>
    <row r="36" spans="1:10" x14ac:dyDescent="0.2">
      <c r="A36" s="190">
        <v>22905</v>
      </c>
      <c r="B36" s="190" t="s">
        <v>1340</v>
      </c>
      <c r="C36" s="190" t="s">
        <v>1339</v>
      </c>
      <c r="D36" s="191" t="s">
        <v>1338</v>
      </c>
      <c r="E36" s="192">
        <v>69</v>
      </c>
      <c r="F36" s="192">
        <v>16</v>
      </c>
      <c r="G36" s="192">
        <v>17</v>
      </c>
      <c r="H36" s="192">
        <v>31</v>
      </c>
      <c r="I36" s="192">
        <v>5</v>
      </c>
      <c r="J36" s="192">
        <v>51.75</v>
      </c>
    </row>
    <row r="37" spans="1:10" x14ac:dyDescent="0.2">
      <c r="A37" s="190">
        <v>22906</v>
      </c>
      <c r="B37" s="190" t="s">
        <v>1340</v>
      </c>
      <c r="C37" s="190" t="s">
        <v>1339</v>
      </c>
      <c r="D37" s="191" t="s">
        <v>1338</v>
      </c>
      <c r="E37" s="192">
        <v>69</v>
      </c>
      <c r="F37" s="192">
        <v>16</v>
      </c>
      <c r="G37" s="192">
        <v>17</v>
      </c>
      <c r="H37" s="192">
        <v>31</v>
      </c>
      <c r="I37" s="192">
        <v>5</v>
      </c>
      <c r="J37" s="192">
        <v>51.75</v>
      </c>
    </row>
    <row r="38" spans="1:10" x14ac:dyDescent="0.2">
      <c r="A38" s="190">
        <v>22907</v>
      </c>
      <c r="B38" s="190" t="s">
        <v>1340</v>
      </c>
      <c r="C38" s="190" t="s">
        <v>1339</v>
      </c>
      <c r="D38" s="191" t="s">
        <v>1338</v>
      </c>
      <c r="E38" s="192">
        <v>69</v>
      </c>
      <c r="F38" s="192">
        <v>16</v>
      </c>
      <c r="G38" s="192">
        <v>17</v>
      </c>
      <c r="H38" s="192">
        <v>31</v>
      </c>
      <c r="I38" s="192">
        <v>5</v>
      </c>
      <c r="J38" s="192">
        <v>51.75</v>
      </c>
    </row>
    <row r="39" spans="1:10" x14ac:dyDescent="0.2">
      <c r="A39" s="190">
        <v>22908</v>
      </c>
      <c r="B39" s="190" t="s">
        <v>1340</v>
      </c>
      <c r="C39" s="190" t="s">
        <v>1339</v>
      </c>
      <c r="D39" s="191" t="s">
        <v>1338</v>
      </c>
      <c r="E39" s="192">
        <v>69</v>
      </c>
      <c r="F39" s="192">
        <v>16</v>
      </c>
      <c r="G39" s="192">
        <v>17</v>
      </c>
      <c r="H39" s="192">
        <v>31</v>
      </c>
      <c r="I39" s="192">
        <v>5</v>
      </c>
      <c r="J39" s="192">
        <v>51.75</v>
      </c>
    </row>
    <row r="40" spans="1:10" x14ac:dyDescent="0.2">
      <c r="A40" s="190">
        <v>22910</v>
      </c>
      <c r="B40" s="190" t="s">
        <v>1340</v>
      </c>
      <c r="C40" s="190" t="s">
        <v>1339</v>
      </c>
      <c r="D40" s="191" t="s">
        <v>1338</v>
      </c>
      <c r="E40" s="192">
        <v>69</v>
      </c>
      <c r="F40" s="192">
        <v>16</v>
      </c>
      <c r="G40" s="192">
        <v>17</v>
      </c>
      <c r="H40" s="192">
        <v>31</v>
      </c>
      <c r="I40" s="192">
        <v>5</v>
      </c>
      <c r="J40" s="192">
        <v>51.75</v>
      </c>
    </row>
    <row r="41" spans="1:10" x14ac:dyDescent="0.2">
      <c r="A41" s="193">
        <v>20101</v>
      </c>
      <c r="B41" s="193" t="s">
        <v>1325</v>
      </c>
      <c r="C41" s="193" t="s">
        <v>1322</v>
      </c>
      <c r="D41" s="194" t="s">
        <v>1321</v>
      </c>
      <c r="E41" s="195">
        <v>69</v>
      </c>
      <c r="F41" s="195">
        <v>16</v>
      </c>
      <c r="G41" s="195">
        <v>17</v>
      </c>
      <c r="H41" s="195">
        <v>31</v>
      </c>
      <c r="I41" s="195">
        <v>5</v>
      </c>
      <c r="J41" s="195">
        <v>51.75</v>
      </c>
    </row>
    <row r="42" spans="1:10" x14ac:dyDescent="0.2">
      <c r="A42" s="193">
        <v>20102</v>
      </c>
      <c r="B42" s="193" t="s">
        <v>1325</v>
      </c>
      <c r="C42" s="193" t="s">
        <v>1322</v>
      </c>
      <c r="D42" s="194" t="s">
        <v>1321</v>
      </c>
      <c r="E42" s="195">
        <v>69</v>
      </c>
      <c r="F42" s="195">
        <v>16</v>
      </c>
      <c r="G42" s="195">
        <v>17</v>
      </c>
      <c r="H42" s="195">
        <v>31</v>
      </c>
      <c r="I42" s="195">
        <v>5</v>
      </c>
      <c r="J42" s="195">
        <v>51.75</v>
      </c>
    </row>
    <row r="43" spans="1:10" x14ac:dyDescent="0.2">
      <c r="A43" s="193">
        <v>20103</v>
      </c>
      <c r="B43" s="193" t="s">
        <v>1325</v>
      </c>
      <c r="C43" s="193" t="s">
        <v>1322</v>
      </c>
      <c r="D43" s="194" t="s">
        <v>1321</v>
      </c>
      <c r="E43" s="195">
        <v>69</v>
      </c>
      <c r="F43" s="195">
        <v>16</v>
      </c>
      <c r="G43" s="195">
        <v>17</v>
      </c>
      <c r="H43" s="195">
        <v>31</v>
      </c>
      <c r="I43" s="195">
        <v>5</v>
      </c>
      <c r="J43" s="195">
        <v>51.75</v>
      </c>
    </row>
    <row r="44" spans="1:10" x14ac:dyDescent="0.2">
      <c r="A44" s="193">
        <v>20104</v>
      </c>
      <c r="B44" s="193" t="s">
        <v>1325</v>
      </c>
      <c r="C44" s="193" t="s">
        <v>1322</v>
      </c>
      <c r="D44" s="194" t="s">
        <v>1321</v>
      </c>
      <c r="E44" s="195">
        <v>69</v>
      </c>
      <c r="F44" s="195">
        <v>16</v>
      </c>
      <c r="G44" s="195">
        <v>17</v>
      </c>
      <c r="H44" s="195">
        <v>31</v>
      </c>
      <c r="I44" s="195">
        <v>5</v>
      </c>
      <c r="J44" s="195">
        <v>51.75</v>
      </c>
    </row>
    <row r="45" spans="1:10" x14ac:dyDescent="0.2">
      <c r="A45" s="193">
        <v>20105</v>
      </c>
      <c r="B45" s="193" t="s">
        <v>1337</v>
      </c>
      <c r="C45" s="193" t="s">
        <v>1322</v>
      </c>
      <c r="D45" s="194" t="s">
        <v>1321</v>
      </c>
      <c r="E45" s="195">
        <v>69</v>
      </c>
      <c r="F45" s="195">
        <v>16</v>
      </c>
      <c r="G45" s="195">
        <v>17</v>
      </c>
      <c r="H45" s="195">
        <v>31</v>
      </c>
      <c r="I45" s="195">
        <v>5</v>
      </c>
      <c r="J45" s="195">
        <v>51.75</v>
      </c>
    </row>
    <row r="46" spans="1:10" x14ac:dyDescent="0.2">
      <c r="A46" s="193">
        <v>20117</v>
      </c>
      <c r="B46" s="193" t="s">
        <v>1336</v>
      </c>
      <c r="C46" s="193" t="s">
        <v>1322</v>
      </c>
      <c r="D46" s="194" t="s">
        <v>1321</v>
      </c>
      <c r="E46" s="195">
        <v>69</v>
      </c>
      <c r="F46" s="195">
        <v>16</v>
      </c>
      <c r="G46" s="195">
        <v>17</v>
      </c>
      <c r="H46" s="195">
        <v>31</v>
      </c>
      <c r="I46" s="195">
        <v>5</v>
      </c>
      <c r="J46" s="195">
        <v>51.75</v>
      </c>
    </row>
    <row r="47" spans="1:10" x14ac:dyDescent="0.2">
      <c r="A47" s="193">
        <v>20118</v>
      </c>
      <c r="B47" s="193" t="s">
        <v>1336</v>
      </c>
      <c r="C47" s="193" t="s">
        <v>1322</v>
      </c>
      <c r="D47" s="194" t="s">
        <v>1321</v>
      </c>
      <c r="E47" s="195">
        <v>69</v>
      </c>
      <c r="F47" s="195">
        <v>16</v>
      </c>
      <c r="G47" s="195">
        <v>17</v>
      </c>
      <c r="H47" s="195">
        <v>31</v>
      </c>
      <c r="I47" s="195">
        <v>5</v>
      </c>
      <c r="J47" s="195">
        <v>51.75</v>
      </c>
    </row>
    <row r="48" spans="1:10" x14ac:dyDescent="0.2">
      <c r="A48" s="193">
        <v>20129</v>
      </c>
      <c r="B48" s="193" t="s">
        <v>1335</v>
      </c>
      <c r="C48" s="193" t="s">
        <v>1322</v>
      </c>
      <c r="D48" s="194" t="s">
        <v>1321</v>
      </c>
      <c r="E48" s="195">
        <v>69</v>
      </c>
      <c r="F48" s="195">
        <v>16</v>
      </c>
      <c r="G48" s="195">
        <v>17</v>
      </c>
      <c r="H48" s="195">
        <v>31</v>
      </c>
      <c r="I48" s="195">
        <v>5</v>
      </c>
      <c r="J48" s="195">
        <v>51.75</v>
      </c>
    </row>
    <row r="49" spans="1:10" x14ac:dyDescent="0.2">
      <c r="A49" s="193">
        <v>20131</v>
      </c>
      <c r="B49" s="193" t="s">
        <v>1334</v>
      </c>
      <c r="C49" s="193" t="s">
        <v>1322</v>
      </c>
      <c r="D49" s="194" t="s">
        <v>1321</v>
      </c>
      <c r="E49" s="195">
        <v>69</v>
      </c>
      <c r="F49" s="195">
        <v>16</v>
      </c>
      <c r="G49" s="195">
        <v>17</v>
      </c>
      <c r="H49" s="195">
        <v>31</v>
      </c>
      <c r="I49" s="195">
        <v>5</v>
      </c>
      <c r="J49" s="195">
        <v>51.75</v>
      </c>
    </row>
    <row r="50" spans="1:10" x14ac:dyDescent="0.2">
      <c r="A50" s="193">
        <v>20132</v>
      </c>
      <c r="B50" s="193" t="s">
        <v>1333</v>
      </c>
      <c r="C50" s="193" t="s">
        <v>1322</v>
      </c>
      <c r="D50" s="194" t="s">
        <v>1321</v>
      </c>
      <c r="E50" s="195">
        <v>69</v>
      </c>
      <c r="F50" s="195">
        <v>16</v>
      </c>
      <c r="G50" s="195">
        <v>17</v>
      </c>
      <c r="H50" s="195">
        <v>31</v>
      </c>
      <c r="I50" s="195">
        <v>5</v>
      </c>
      <c r="J50" s="195">
        <v>51.75</v>
      </c>
    </row>
    <row r="51" spans="1:10" x14ac:dyDescent="0.2">
      <c r="A51" s="193">
        <v>20134</v>
      </c>
      <c r="B51" s="193" t="s">
        <v>1333</v>
      </c>
      <c r="C51" s="193" t="s">
        <v>1322</v>
      </c>
      <c r="D51" s="194" t="s">
        <v>1321</v>
      </c>
      <c r="E51" s="195">
        <v>69</v>
      </c>
      <c r="F51" s="195">
        <v>16</v>
      </c>
      <c r="G51" s="195">
        <v>17</v>
      </c>
      <c r="H51" s="195">
        <v>31</v>
      </c>
      <c r="I51" s="195">
        <v>5</v>
      </c>
      <c r="J51" s="195">
        <v>51.75</v>
      </c>
    </row>
    <row r="52" spans="1:10" x14ac:dyDescent="0.2">
      <c r="A52" s="193">
        <v>20141</v>
      </c>
      <c r="B52" s="193" t="s">
        <v>1332</v>
      </c>
      <c r="C52" s="193" t="s">
        <v>1322</v>
      </c>
      <c r="D52" s="194" t="s">
        <v>1321</v>
      </c>
      <c r="E52" s="195">
        <v>69</v>
      </c>
      <c r="F52" s="195">
        <v>16</v>
      </c>
      <c r="G52" s="195">
        <v>17</v>
      </c>
      <c r="H52" s="195">
        <v>31</v>
      </c>
      <c r="I52" s="195">
        <v>5</v>
      </c>
      <c r="J52" s="195">
        <v>51.75</v>
      </c>
    </row>
    <row r="53" spans="1:10" x14ac:dyDescent="0.2">
      <c r="A53" s="193">
        <v>20142</v>
      </c>
      <c r="B53" s="193" t="s">
        <v>1332</v>
      </c>
      <c r="C53" s="193" t="s">
        <v>1322</v>
      </c>
      <c r="D53" s="194" t="s">
        <v>1321</v>
      </c>
      <c r="E53" s="195">
        <v>69</v>
      </c>
      <c r="F53" s="195">
        <v>16</v>
      </c>
      <c r="G53" s="195">
        <v>17</v>
      </c>
      <c r="H53" s="195">
        <v>31</v>
      </c>
      <c r="I53" s="195">
        <v>5</v>
      </c>
      <c r="J53" s="195">
        <v>51.75</v>
      </c>
    </row>
    <row r="54" spans="1:10" x14ac:dyDescent="0.2">
      <c r="A54" s="193">
        <v>20146</v>
      </c>
      <c r="B54" s="193" t="s">
        <v>1331</v>
      </c>
      <c r="C54" s="193" t="s">
        <v>1322</v>
      </c>
      <c r="D54" s="194" t="s">
        <v>1321</v>
      </c>
      <c r="E54" s="195">
        <v>69</v>
      </c>
      <c r="F54" s="195">
        <v>16</v>
      </c>
      <c r="G54" s="195">
        <v>17</v>
      </c>
      <c r="H54" s="195">
        <v>31</v>
      </c>
      <c r="I54" s="195">
        <v>5</v>
      </c>
      <c r="J54" s="195">
        <v>51.75</v>
      </c>
    </row>
    <row r="55" spans="1:10" x14ac:dyDescent="0.2">
      <c r="A55" s="193">
        <v>20147</v>
      </c>
      <c r="B55" s="193" t="s">
        <v>1331</v>
      </c>
      <c r="C55" s="193" t="s">
        <v>1322</v>
      </c>
      <c r="D55" s="194" t="s">
        <v>1321</v>
      </c>
      <c r="E55" s="195">
        <v>69</v>
      </c>
      <c r="F55" s="195">
        <v>16</v>
      </c>
      <c r="G55" s="195">
        <v>17</v>
      </c>
      <c r="H55" s="195">
        <v>31</v>
      </c>
      <c r="I55" s="195">
        <v>5</v>
      </c>
      <c r="J55" s="195">
        <v>51.75</v>
      </c>
    </row>
    <row r="56" spans="1:10" x14ac:dyDescent="0.2">
      <c r="A56" s="193">
        <v>20148</v>
      </c>
      <c r="B56" s="193" t="s">
        <v>1331</v>
      </c>
      <c r="C56" s="193" t="s">
        <v>1322</v>
      </c>
      <c r="D56" s="194" t="s">
        <v>1321</v>
      </c>
      <c r="E56" s="195">
        <v>69</v>
      </c>
      <c r="F56" s="195">
        <v>16</v>
      </c>
      <c r="G56" s="195">
        <v>17</v>
      </c>
      <c r="H56" s="195">
        <v>31</v>
      </c>
      <c r="I56" s="195">
        <v>5</v>
      </c>
      <c r="J56" s="195">
        <v>51.75</v>
      </c>
    </row>
    <row r="57" spans="1:10" x14ac:dyDescent="0.2">
      <c r="A57" s="193">
        <v>20149</v>
      </c>
      <c r="B57" s="193" t="s">
        <v>1331</v>
      </c>
      <c r="C57" s="193" t="s">
        <v>1322</v>
      </c>
      <c r="D57" s="194" t="s">
        <v>1321</v>
      </c>
      <c r="E57" s="195">
        <v>69</v>
      </c>
      <c r="F57" s="195">
        <v>16</v>
      </c>
      <c r="G57" s="195">
        <v>17</v>
      </c>
      <c r="H57" s="195">
        <v>31</v>
      </c>
      <c r="I57" s="195">
        <v>5</v>
      </c>
      <c r="J57" s="195">
        <v>51.75</v>
      </c>
    </row>
    <row r="58" spans="1:10" x14ac:dyDescent="0.2">
      <c r="A58" s="193">
        <v>20152</v>
      </c>
      <c r="B58" s="193" t="s">
        <v>1243</v>
      </c>
      <c r="C58" s="193" t="s">
        <v>1322</v>
      </c>
      <c r="D58" s="194" t="s">
        <v>1321</v>
      </c>
      <c r="E58" s="195">
        <v>69</v>
      </c>
      <c r="F58" s="195">
        <v>16</v>
      </c>
      <c r="G58" s="195">
        <v>17</v>
      </c>
      <c r="H58" s="195">
        <v>31</v>
      </c>
      <c r="I58" s="195">
        <v>5</v>
      </c>
      <c r="J58" s="195">
        <v>51.75</v>
      </c>
    </row>
    <row r="59" spans="1:10" x14ac:dyDescent="0.2">
      <c r="A59" s="193">
        <v>20158</v>
      </c>
      <c r="B59" s="193" t="s">
        <v>1330</v>
      </c>
      <c r="C59" s="193" t="s">
        <v>1322</v>
      </c>
      <c r="D59" s="194" t="s">
        <v>1321</v>
      </c>
      <c r="E59" s="195">
        <v>69</v>
      </c>
      <c r="F59" s="195">
        <v>16</v>
      </c>
      <c r="G59" s="195">
        <v>17</v>
      </c>
      <c r="H59" s="195">
        <v>31</v>
      </c>
      <c r="I59" s="195">
        <v>5</v>
      </c>
      <c r="J59" s="195">
        <v>51.75</v>
      </c>
    </row>
    <row r="60" spans="1:10" x14ac:dyDescent="0.2">
      <c r="A60" s="193">
        <v>20159</v>
      </c>
      <c r="B60" s="193" t="s">
        <v>1330</v>
      </c>
      <c r="C60" s="193" t="s">
        <v>1322</v>
      </c>
      <c r="D60" s="194" t="s">
        <v>1321</v>
      </c>
      <c r="E60" s="195">
        <v>69</v>
      </c>
      <c r="F60" s="195">
        <v>16</v>
      </c>
      <c r="G60" s="195">
        <v>17</v>
      </c>
      <c r="H60" s="195">
        <v>31</v>
      </c>
      <c r="I60" s="195">
        <v>5</v>
      </c>
      <c r="J60" s="195">
        <v>51.75</v>
      </c>
    </row>
    <row r="61" spans="1:10" x14ac:dyDescent="0.2">
      <c r="A61" s="193">
        <v>20160</v>
      </c>
      <c r="B61" s="193" t="s">
        <v>1329</v>
      </c>
      <c r="C61" s="193" t="s">
        <v>1322</v>
      </c>
      <c r="D61" s="194" t="s">
        <v>1321</v>
      </c>
      <c r="E61" s="195">
        <v>69</v>
      </c>
      <c r="F61" s="195">
        <v>16</v>
      </c>
      <c r="G61" s="195">
        <v>17</v>
      </c>
      <c r="H61" s="195">
        <v>31</v>
      </c>
      <c r="I61" s="195">
        <v>5</v>
      </c>
      <c r="J61" s="195">
        <v>51.75</v>
      </c>
    </row>
    <row r="62" spans="1:10" x14ac:dyDescent="0.2">
      <c r="A62" s="193">
        <v>20163</v>
      </c>
      <c r="B62" s="193" t="s">
        <v>1328</v>
      </c>
      <c r="C62" s="193" t="s">
        <v>1322</v>
      </c>
      <c r="D62" s="194" t="s">
        <v>1321</v>
      </c>
      <c r="E62" s="195">
        <v>69</v>
      </c>
      <c r="F62" s="195">
        <v>16</v>
      </c>
      <c r="G62" s="195">
        <v>17</v>
      </c>
      <c r="H62" s="195">
        <v>31</v>
      </c>
      <c r="I62" s="195">
        <v>5</v>
      </c>
      <c r="J62" s="195">
        <v>51.75</v>
      </c>
    </row>
    <row r="63" spans="1:10" x14ac:dyDescent="0.2">
      <c r="A63" s="193">
        <v>20164</v>
      </c>
      <c r="B63" s="193" t="s">
        <v>1328</v>
      </c>
      <c r="C63" s="193" t="s">
        <v>1322</v>
      </c>
      <c r="D63" s="194" t="s">
        <v>1321</v>
      </c>
      <c r="E63" s="195">
        <v>69</v>
      </c>
      <c r="F63" s="195">
        <v>16</v>
      </c>
      <c r="G63" s="195">
        <v>17</v>
      </c>
      <c r="H63" s="195">
        <v>31</v>
      </c>
      <c r="I63" s="195">
        <v>5</v>
      </c>
      <c r="J63" s="195">
        <v>51.75</v>
      </c>
    </row>
    <row r="64" spans="1:10" x14ac:dyDescent="0.2">
      <c r="A64" s="193">
        <v>20165</v>
      </c>
      <c r="B64" s="193" t="s">
        <v>1328</v>
      </c>
      <c r="C64" s="193" t="s">
        <v>1322</v>
      </c>
      <c r="D64" s="194" t="s">
        <v>1321</v>
      </c>
      <c r="E64" s="195">
        <v>69</v>
      </c>
      <c r="F64" s="195">
        <v>16</v>
      </c>
      <c r="G64" s="195">
        <v>17</v>
      </c>
      <c r="H64" s="195">
        <v>31</v>
      </c>
      <c r="I64" s="195">
        <v>5</v>
      </c>
      <c r="J64" s="195">
        <v>51.75</v>
      </c>
    </row>
    <row r="65" spans="1:10" x14ac:dyDescent="0.2">
      <c r="A65" s="193">
        <v>20166</v>
      </c>
      <c r="B65" s="193" t="s">
        <v>1328</v>
      </c>
      <c r="C65" s="193" t="s">
        <v>1322</v>
      </c>
      <c r="D65" s="194" t="s">
        <v>1321</v>
      </c>
      <c r="E65" s="195">
        <v>69</v>
      </c>
      <c r="F65" s="195">
        <v>16</v>
      </c>
      <c r="G65" s="195">
        <v>17</v>
      </c>
      <c r="H65" s="195">
        <v>31</v>
      </c>
      <c r="I65" s="195">
        <v>5</v>
      </c>
      <c r="J65" s="195">
        <v>51.75</v>
      </c>
    </row>
    <row r="66" spans="1:10" x14ac:dyDescent="0.2">
      <c r="A66" s="193">
        <v>20167</v>
      </c>
      <c r="B66" s="193" t="s">
        <v>1328</v>
      </c>
      <c r="C66" s="193" t="s">
        <v>1322</v>
      </c>
      <c r="D66" s="194" t="s">
        <v>1321</v>
      </c>
      <c r="E66" s="195">
        <v>69</v>
      </c>
      <c r="F66" s="195">
        <v>16</v>
      </c>
      <c r="G66" s="195">
        <v>17</v>
      </c>
      <c r="H66" s="195">
        <v>31</v>
      </c>
      <c r="I66" s="195">
        <v>5</v>
      </c>
      <c r="J66" s="195">
        <v>51.75</v>
      </c>
    </row>
    <row r="67" spans="1:10" x14ac:dyDescent="0.2">
      <c r="A67" s="193">
        <v>20175</v>
      </c>
      <c r="B67" s="193" t="s">
        <v>1327</v>
      </c>
      <c r="C67" s="193" t="s">
        <v>1322</v>
      </c>
      <c r="D67" s="194" t="s">
        <v>1321</v>
      </c>
      <c r="E67" s="195">
        <v>69</v>
      </c>
      <c r="F67" s="195">
        <v>16</v>
      </c>
      <c r="G67" s="195">
        <v>17</v>
      </c>
      <c r="H67" s="195">
        <v>31</v>
      </c>
      <c r="I67" s="195">
        <v>5</v>
      </c>
      <c r="J67" s="195">
        <v>51.75</v>
      </c>
    </row>
    <row r="68" spans="1:10" x14ac:dyDescent="0.2">
      <c r="A68" s="193">
        <v>20176</v>
      </c>
      <c r="B68" s="193" t="s">
        <v>1327</v>
      </c>
      <c r="C68" s="193" t="s">
        <v>1322</v>
      </c>
      <c r="D68" s="194" t="s">
        <v>1321</v>
      </c>
      <c r="E68" s="195">
        <v>69</v>
      </c>
      <c r="F68" s="195">
        <v>16</v>
      </c>
      <c r="G68" s="195">
        <v>17</v>
      </c>
      <c r="H68" s="195">
        <v>31</v>
      </c>
      <c r="I68" s="195">
        <v>5</v>
      </c>
      <c r="J68" s="195">
        <v>51.75</v>
      </c>
    </row>
    <row r="69" spans="1:10" x14ac:dyDescent="0.2">
      <c r="A69" s="193">
        <v>20177</v>
      </c>
      <c r="B69" s="193" t="s">
        <v>1327</v>
      </c>
      <c r="C69" s="193" t="s">
        <v>1322</v>
      </c>
      <c r="D69" s="194" t="s">
        <v>1321</v>
      </c>
      <c r="E69" s="195">
        <v>69</v>
      </c>
      <c r="F69" s="195">
        <v>16</v>
      </c>
      <c r="G69" s="195">
        <v>17</v>
      </c>
      <c r="H69" s="195">
        <v>31</v>
      </c>
      <c r="I69" s="195">
        <v>5</v>
      </c>
      <c r="J69" s="195">
        <v>51.75</v>
      </c>
    </row>
    <row r="70" spans="1:10" x14ac:dyDescent="0.2">
      <c r="A70" s="193">
        <v>20178</v>
      </c>
      <c r="B70" s="193" t="s">
        <v>1327</v>
      </c>
      <c r="C70" s="193" t="s">
        <v>1322</v>
      </c>
      <c r="D70" s="194" t="s">
        <v>1321</v>
      </c>
      <c r="E70" s="195">
        <v>69</v>
      </c>
      <c r="F70" s="195">
        <v>16</v>
      </c>
      <c r="G70" s="195">
        <v>17</v>
      </c>
      <c r="H70" s="195">
        <v>31</v>
      </c>
      <c r="I70" s="195">
        <v>5</v>
      </c>
      <c r="J70" s="195">
        <v>51.75</v>
      </c>
    </row>
    <row r="71" spans="1:10" x14ac:dyDescent="0.2">
      <c r="A71" s="193">
        <v>20180</v>
      </c>
      <c r="B71" s="193" t="s">
        <v>1326</v>
      </c>
      <c r="C71" s="193" t="s">
        <v>1322</v>
      </c>
      <c r="D71" s="194" t="s">
        <v>1321</v>
      </c>
      <c r="E71" s="195">
        <v>69</v>
      </c>
      <c r="F71" s="195">
        <v>16</v>
      </c>
      <c r="G71" s="195">
        <v>17</v>
      </c>
      <c r="H71" s="195">
        <v>31</v>
      </c>
      <c r="I71" s="195">
        <v>5</v>
      </c>
      <c r="J71" s="195">
        <v>51.75</v>
      </c>
    </row>
    <row r="72" spans="1:10" x14ac:dyDescent="0.2">
      <c r="A72" s="193">
        <v>20189</v>
      </c>
      <c r="B72" s="193" t="s">
        <v>1325</v>
      </c>
      <c r="C72" s="193" t="s">
        <v>1322</v>
      </c>
      <c r="D72" s="194" t="s">
        <v>1321</v>
      </c>
      <c r="E72" s="195">
        <v>69</v>
      </c>
      <c r="F72" s="195">
        <v>16</v>
      </c>
      <c r="G72" s="195">
        <v>17</v>
      </c>
      <c r="H72" s="195">
        <v>31</v>
      </c>
      <c r="I72" s="195">
        <v>5</v>
      </c>
      <c r="J72" s="195">
        <v>51.75</v>
      </c>
    </row>
    <row r="73" spans="1:10" x14ac:dyDescent="0.2">
      <c r="A73" s="193">
        <v>20197</v>
      </c>
      <c r="B73" s="193" t="s">
        <v>1324</v>
      </c>
      <c r="C73" s="193" t="s">
        <v>1322</v>
      </c>
      <c r="D73" s="194" t="s">
        <v>1321</v>
      </c>
      <c r="E73" s="195">
        <v>69</v>
      </c>
      <c r="F73" s="195">
        <v>16</v>
      </c>
      <c r="G73" s="195">
        <v>17</v>
      </c>
      <c r="H73" s="195">
        <v>31</v>
      </c>
      <c r="I73" s="195">
        <v>5</v>
      </c>
      <c r="J73" s="195">
        <v>51.75</v>
      </c>
    </row>
    <row r="74" spans="1:10" x14ac:dyDescent="0.2">
      <c r="A74" s="193">
        <v>20598</v>
      </c>
      <c r="B74" s="193" t="s">
        <v>1323</v>
      </c>
      <c r="C74" s="193" t="s">
        <v>1322</v>
      </c>
      <c r="D74" s="194" t="s">
        <v>1321</v>
      </c>
      <c r="E74" s="195">
        <v>69</v>
      </c>
      <c r="F74" s="195">
        <v>16</v>
      </c>
      <c r="G74" s="195">
        <v>17</v>
      </c>
      <c r="H74" s="195">
        <v>31</v>
      </c>
      <c r="I74" s="195">
        <v>5</v>
      </c>
      <c r="J74" s="195">
        <v>51.75</v>
      </c>
    </row>
    <row r="75" spans="1:10" x14ac:dyDescent="0.2">
      <c r="A75" s="196">
        <v>24517</v>
      </c>
      <c r="B75" s="196" t="s">
        <v>1320</v>
      </c>
      <c r="C75" s="196" t="s">
        <v>1312</v>
      </c>
      <c r="D75" s="197" t="s">
        <v>1309</v>
      </c>
      <c r="E75" s="198">
        <v>64</v>
      </c>
      <c r="F75" s="198">
        <v>14</v>
      </c>
      <c r="G75" s="198">
        <v>16</v>
      </c>
      <c r="H75" s="198">
        <v>29</v>
      </c>
      <c r="I75" s="198">
        <v>5</v>
      </c>
      <c r="J75" s="198">
        <v>48</v>
      </c>
    </row>
    <row r="76" spans="1:10" x14ac:dyDescent="0.2">
      <c r="A76" s="196">
        <v>24528</v>
      </c>
      <c r="B76" s="196" t="s">
        <v>1319</v>
      </c>
      <c r="C76" s="196" t="s">
        <v>1312</v>
      </c>
      <c r="D76" s="197" t="s">
        <v>1309</v>
      </c>
      <c r="E76" s="198">
        <v>64</v>
      </c>
      <c r="F76" s="198">
        <v>14</v>
      </c>
      <c r="G76" s="198">
        <v>16</v>
      </c>
      <c r="H76" s="198">
        <v>29</v>
      </c>
      <c r="I76" s="198">
        <v>5</v>
      </c>
      <c r="J76" s="198">
        <v>48</v>
      </c>
    </row>
    <row r="77" spans="1:10" x14ac:dyDescent="0.2">
      <c r="A77" s="196">
        <v>24538</v>
      </c>
      <c r="B77" s="196" t="s">
        <v>1318</v>
      </c>
      <c r="C77" s="196" t="s">
        <v>1312</v>
      </c>
      <c r="D77" s="197" t="s">
        <v>1309</v>
      </c>
      <c r="E77" s="198">
        <v>64</v>
      </c>
      <c r="F77" s="198">
        <v>14</v>
      </c>
      <c r="G77" s="198">
        <v>16</v>
      </c>
      <c r="H77" s="198">
        <v>29</v>
      </c>
      <c r="I77" s="198">
        <v>5</v>
      </c>
      <c r="J77" s="198">
        <v>48</v>
      </c>
    </row>
    <row r="78" spans="1:10" x14ac:dyDescent="0.2">
      <c r="A78" s="196">
        <v>24550</v>
      </c>
      <c r="B78" s="196" t="s">
        <v>1317</v>
      </c>
      <c r="C78" s="196" t="s">
        <v>1312</v>
      </c>
      <c r="D78" s="197" t="s">
        <v>1309</v>
      </c>
      <c r="E78" s="198">
        <v>64</v>
      </c>
      <c r="F78" s="198">
        <v>14</v>
      </c>
      <c r="G78" s="198">
        <v>16</v>
      </c>
      <c r="H78" s="198">
        <v>29</v>
      </c>
      <c r="I78" s="198">
        <v>5</v>
      </c>
      <c r="J78" s="198">
        <v>48</v>
      </c>
    </row>
    <row r="79" spans="1:10" x14ac:dyDescent="0.2">
      <c r="A79" s="196">
        <v>24554</v>
      </c>
      <c r="B79" s="196" t="s">
        <v>1316</v>
      </c>
      <c r="C79" s="196" t="s">
        <v>1312</v>
      </c>
      <c r="D79" s="197" t="s">
        <v>1309</v>
      </c>
      <c r="E79" s="198">
        <v>64</v>
      </c>
      <c r="F79" s="198">
        <v>14</v>
      </c>
      <c r="G79" s="198">
        <v>16</v>
      </c>
      <c r="H79" s="198">
        <v>29</v>
      </c>
      <c r="I79" s="198">
        <v>5</v>
      </c>
      <c r="J79" s="198">
        <v>48</v>
      </c>
    </row>
    <row r="80" spans="1:10" x14ac:dyDescent="0.2">
      <c r="A80" s="196">
        <v>24571</v>
      </c>
      <c r="B80" s="196" t="s">
        <v>1315</v>
      </c>
      <c r="C80" s="196" t="s">
        <v>1312</v>
      </c>
      <c r="D80" s="197" t="s">
        <v>1309</v>
      </c>
      <c r="E80" s="198">
        <v>64</v>
      </c>
      <c r="F80" s="198">
        <v>14</v>
      </c>
      <c r="G80" s="198">
        <v>16</v>
      </c>
      <c r="H80" s="198">
        <v>29</v>
      </c>
      <c r="I80" s="198">
        <v>5</v>
      </c>
      <c r="J80" s="198">
        <v>48</v>
      </c>
    </row>
    <row r="81" spans="1:10" x14ac:dyDescent="0.2">
      <c r="A81" s="196">
        <v>24576</v>
      </c>
      <c r="B81" s="196" t="s">
        <v>1314</v>
      </c>
      <c r="C81" s="196" t="s">
        <v>1312</v>
      </c>
      <c r="D81" s="197" t="s">
        <v>1309</v>
      </c>
      <c r="E81" s="198">
        <v>64</v>
      </c>
      <c r="F81" s="198">
        <v>14</v>
      </c>
      <c r="G81" s="198">
        <v>16</v>
      </c>
      <c r="H81" s="198">
        <v>29</v>
      </c>
      <c r="I81" s="198">
        <v>5</v>
      </c>
      <c r="J81" s="198">
        <v>48</v>
      </c>
    </row>
    <row r="82" spans="1:10" x14ac:dyDescent="0.2">
      <c r="A82" s="196">
        <v>24588</v>
      </c>
      <c r="B82" s="196" t="s">
        <v>1313</v>
      </c>
      <c r="C82" s="196" t="s">
        <v>1312</v>
      </c>
      <c r="D82" s="197" t="s">
        <v>1309</v>
      </c>
      <c r="E82" s="198">
        <v>64</v>
      </c>
      <c r="F82" s="198">
        <v>14</v>
      </c>
      <c r="G82" s="198">
        <v>16</v>
      </c>
      <c r="H82" s="198">
        <v>29</v>
      </c>
      <c r="I82" s="198">
        <v>5</v>
      </c>
      <c r="J82" s="198">
        <v>48</v>
      </c>
    </row>
    <row r="83" spans="1:10" x14ac:dyDescent="0.2">
      <c r="A83" s="196">
        <v>24501</v>
      </c>
      <c r="B83" s="196" t="s">
        <v>1311</v>
      </c>
      <c r="C83" s="196" t="s">
        <v>1310</v>
      </c>
      <c r="D83" s="197" t="s">
        <v>1309</v>
      </c>
      <c r="E83" s="198">
        <v>64</v>
      </c>
      <c r="F83" s="198">
        <v>14</v>
      </c>
      <c r="G83" s="198">
        <v>16</v>
      </c>
      <c r="H83" s="198">
        <v>29</v>
      </c>
      <c r="I83" s="198">
        <v>5</v>
      </c>
      <c r="J83" s="198">
        <v>48</v>
      </c>
    </row>
    <row r="84" spans="1:10" x14ac:dyDescent="0.2">
      <c r="A84" s="196">
        <v>24502</v>
      </c>
      <c r="B84" s="196" t="s">
        <v>1311</v>
      </c>
      <c r="C84" s="196" t="s">
        <v>1310</v>
      </c>
      <c r="D84" s="197" t="s">
        <v>1309</v>
      </c>
      <c r="E84" s="198">
        <v>64</v>
      </c>
      <c r="F84" s="198">
        <v>14</v>
      </c>
      <c r="G84" s="198">
        <v>16</v>
      </c>
      <c r="H84" s="198">
        <v>29</v>
      </c>
      <c r="I84" s="198">
        <v>5</v>
      </c>
      <c r="J84" s="198">
        <v>48</v>
      </c>
    </row>
    <row r="85" spans="1:10" x14ac:dyDescent="0.2">
      <c r="A85" s="196">
        <v>24503</v>
      </c>
      <c r="B85" s="196" t="s">
        <v>1311</v>
      </c>
      <c r="C85" s="196" t="s">
        <v>1310</v>
      </c>
      <c r="D85" s="197" t="s">
        <v>1309</v>
      </c>
      <c r="E85" s="198">
        <v>64</v>
      </c>
      <c r="F85" s="198">
        <v>14</v>
      </c>
      <c r="G85" s="198">
        <v>16</v>
      </c>
      <c r="H85" s="198">
        <v>29</v>
      </c>
      <c r="I85" s="198">
        <v>5</v>
      </c>
      <c r="J85" s="198">
        <v>48</v>
      </c>
    </row>
    <row r="86" spans="1:10" x14ac:dyDescent="0.2">
      <c r="A86" s="196">
        <v>24504</v>
      </c>
      <c r="B86" s="196" t="s">
        <v>1311</v>
      </c>
      <c r="C86" s="196" t="s">
        <v>1310</v>
      </c>
      <c r="D86" s="197" t="s">
        <v>1309</v>
      </c>
      <c r="E86" s="198">
        <v>64</v>
      </c>
      <c r="F86" s="198">
        <v>14</v>
      </c>
      <c r="G86" s="198">
        <v>16</v>
      </c>
      <c r="H86" s="198">
        <v>29</v>
      </c>
      <c r="I86" s="198">
        <v>5</v>
      </c>
      <c r="J86" s="198">
        <v>48</v>
      </c>
    </row>
    <row r="87" spans="1:10" x14ac:dyDescent="0.2">
      <c r="A87" s="196">
        <v>24505</v>
      </c>
      <c r="B87" s="196" t="s">
        <v>1311</v>
      </c>
      <c r="C87" s="196" t="s">
        <v>1310</v>
      </c>
      <c r="D87" s="197" t="s">
        <v>1309</v>
      </c>
      <c r="E87" s="198">
        <v>64</v>
      </c>
      <c r="F87" s="198">
        <v>14</v>
      </c>
      <c r="G87" s="198">
        <v>16</v>
      </c>
      <c r="H87" s="198">
        <v>29</v>
      </c>
      <c r="I87" s="198">
        <v>5</v>
      </c>
      <c r="J87" s="198">
        <v>48</v>
      </c>
    </row>
    <row r="88" spans="1:10" x14ac:dyDescent="0.2">
      <c r="A88" s="196">
        <v>24506</v>
      </c>
      <c r="B88" s="196" t="s">
        <v>1311</v>
      </c>
      <c r="C88" s="196" t="s">
        <v>1310</v>
      </c>
      <c r="D88" s="197" t="s">
        <v>1309</v>
      </c>
      <c r="E88" s="198">
        <v>64</v>
      </c>
      <c r="F88" s="198">
        <v>14</v>
      </c>
      <c r="G88" s="198">
        <v>16</v>
      </c>
      <c r="H88" s="198">
        <v>29</v>
      </c>
      <c r="I88" s="198">
        <v>5</v>
      </c>
      <c r="J88" s="198">
        <v>48</v>
      </c>
    </row>
    <row r="89" spans="1:10" x14ac:dyDescent="0.2">
      <c r="A89" s="196">
        <v>24513</v>
      </c>
      <c r="B89" s="196" t="s">
        <v>1311</v>
      </c>
      <c r="C89" s="196" t="s">
        <v>1310</v>
      </c>
      <c r="D89" s="197" t="s">
        <v>1309</v>
      </c>
      <c r="E89" s="198">
        <v>64</v>
      </c>
      <c r="F89" s="198">
        <v>14</v>
      </c>
      <c r="G89" s="198">
        <v>16</v>
      </c>
      <c r="H89" s="198">
        <v>29</v>
      </c>
      <c r="I89" s="198">
        <v>5</v>
      </c>
      <c r="J89" s="198">
        <v>48</v>
      </c>
    </row>
    <row r="90" spans="1:10" x14ac:dyDescent="0.2">
      <c r="A90" s="196">
        <v>24514</v>
      </c>
      <c r="B90" s="196" t="s">
        <v>1311</v>
      </c>
      <c r="C90" s="196" t="s">
        <v>1310</v>
      </c>
      <c r="D90" s="197" t="s">
        <v>1309</v>
      </c>
      <c r="E90" s="198">
        <v>64</v>
      </c>
      <c r="F90" s="198">
        <v>14</v>
      </c>
      <c r="G90" s="198">
        <v>16</v>
      </c>
      <c r="H90" s="198">
        <v>29</v>
      </c>
      <c r="I90" s="198">
        <v>5</v>
      </c>
      <c r="J90" s="198">
        <v>48</v>
      </c>
    </row>
    <row r="91" spans="1:10" x14ac:dyDescent="0.2">
      <c r="A91" s="196">
        <v>24515</v>
      </c>
      <c r="B91" s="196" t="s">
        <v>1311</v>
      </c>
      <c r="C91" s="196" t="s">
        <v>1310</v>
      </c>
      <c r="D91" s="197" t="s">
        <v>1309</v>
      </c>
      <c r="E91" s="198">
        <v>64</v>
      </c>
      <c r="F91" s="198">
        <v>14</v>
      </c>
      <c r="G91" s="198">
        <v>16</v>
      </c>
      <c r="H91" s="198">
        <v>29</v>
      </c>
      <c r="I91" s="198">
        <v>5</v>
      </c>
      <c r="J91" s="198">
        <v>48</v>
      </c>
    </row>
    <row r="92" spans="1:10" x14ac:dyDescent="0.2">
      <c r="A92" s="199">
        <v>23173</v>
      </c>
      <c r="B92" s="199" t="s">
        <v>880</v>
      </c>
      <c r="C92" s="199" t="s">
        <v>1308</v>
      </c>
      <c r="D92" s="200" t="s">
        <v>1307</v>
      </c>
      <c r="E92" s="201">
        <v>64</v>
      </c>
      <c r="F92" s="201">
        <v>14</v>
      </c>
      <c r="G92" s="201">
        <v>16</v>
      </c>
      <c r="H92" s="201">
        <v>29</v>
      </c>
      <c r="I92" s="201">
        <v>5</v>
      </c>
      <c r="J92" s="201">
        <v>48</v>
      </c>
    </row>
    <row r="93" spans="1:10" x14ac:dyDescent="0.2">
      <c r="A93" s="199">
        <v>23218</v>
      </c>
      <c r="B93" s="199" t="s">
        <v>880</v>
      </c>
      <c r="C93" s="199" t="s">
        <v>1308</v>
      </c>
      <c r="D93" s="200" t="s">
        <v>1307</v>
      </c>
      <c r="E93" s="201">
        <v>64</v>
      </c>
      <c r="F93" s="201">
        <v>14</v>
      </c>
      <c r="G93" s="201">
        <v>16</v>
      </c>
      <c r="H93" s="201">
        <v>29</v>
      </c>
      <c r="I93" s="201">
        <v>5</v>
      </c>
      <c r="J93" s="201">
        <v>48</v>
      </c>
    </row>
    <row r="94" spans="1:10" x14ac:dyDescent="0.2">
      <c r="A94" s="199">
        <v>23219</v>
      </c>
      <c r="B94" s="199" t="s">
        <v>880</v>
      </c>
      <c r="C94" s="199" t="s">
        <v>1308</v>
      </c>
      <c r="D94" s="200" t="s">
        <v>1307</v>
      </c>
      <c r="E94" s="201">
        <v>64</v>
      </c>
      <c r="F94" s="201">
        <v>14</v>
      </c>
      <c r="G94" s="201">
        <v>16</v>
      </c>
      <c r="H94" s="201">
        <v>29</v>
      </c>
      <c r="I94" s="201">
        <v>5</v>
      </c>
      <c r="J94" s="201">
        <v>48</v>
      </c>
    </row>
    <row r="95" spans="1:10" x14ac:dyDescent="0.2">
      <c r="A95" s="199">
        <v>23220</v>
      </c>
      <c r="B95" s="199" t="s">
        <v>880</v>
      </c>
      <c r="C95" s="199" t="s">
        <v>1308</v>
      </c>
      <c r="D95" s="200" t="s">
        <v>1307</v>
      </c>
      <c r="E95" s="201">
        <v>64</v>
      </c>
      <c r="F95" s="201">
        <v>14</v>
      </c>
      <c r="G95" s="201">
        <v>16</v>
      </c>
      <c r="H95" s="201">
        <v>29</v>
      </c>
      <c r="I95" s="201">
        <v>5</v>
      </c>
      <c r="J95" s="201">
        <v>48</v>
      </c>
    </row>
    <row r="96" spans="1:10" x14ac:dyDescent="0.2">
      <c r="A96" s="199">
        <v>23221</v>
      </c>
      <c r="B96" s="199" t="s">
        <v>880</v>
      </c>
      <c r="C96" s="199" t="s">
        <v>1308</v>
      </c>
      <c r="D96" s="200" t="s">
        <v>1307</v>
      </c>
      <c r="E96" s="201">
        <v>64</v>
      </c>
      <c r="F96" s="201">
        <v>14</v>
      </c>
      <c r="G96" s="201">
        <v>16</v>
      </c>
      <c r="H96" s="201">
        <v>29</v>
      </c>
      <c r="I96" s="201">
        <v>5</v>
      </c>
      <c r="J96" s="201">
        <v>48</v>
      </c>
    </row>
    <row r="97" spans="1:10" x14ac:dyDescent="0.2">
      <c r="A97" s="199">
        <v>23222</v>
      </c>
      <c r="B97" s="199" t="s">
        <v>880</v>
      </c>
      <c r="C97" s="199" t="s">
        <v>1308</v>
      </c>
      <c r="D97" s="200" t="s">
        <v>1307</v>
      </c>
      <c r="E97" s="201">
        <v>64</v>
      </c>
      <c r="F97" s="201">
        <v>14</v>
      </c>
      <c r="G97" s="201">
        <v>16</v>
      </c>
      <c r="H97" s="201">
        <v>29</v>
      </c>
      <c r="I97" s="201">
        <v>5</v>
      </c>
      <c r="J97" s="201">
        <v>48</v>
      </c>
    </row>
    <row r="98" spans="1:10" x14ac:dyDescent="0.2">
      <c r="A98" s="199">
        <v>23223</v>
      </c>
      <c r="B98" s="199" t="s">
        <v>880</v>
      </c>
      <c r="C98" s="199" t="s">
        <v>1308</v>
      </c>
      <c r="D98" s="200" t="s">
        <v>1307</v>
      </c>
      <c r="E98" s="201">
        <v>64</v>
      </c>
      <c r="F98" s="201">
        <v>14</v>
      </c>
      <c r="G98" s="201">
        <v>16</v>
      </c>
      <c r="H98" s="201">
        <v>29</v>
      </c>
      <c r="I98" s="201">
        <v>5</v>
      </c>
      <c r="J98" s="201">
        <v>48</v>
      </c>
    </row>
    <row r="99" spans="1:10" x14ac:dyDescent="0.2">
      <c r="A99" s="199">
        <v>23224</v>
      </c>
      <c r="B99" s="199" t="s">
        <v>880</v>
      </c>
      <c r="C99" s="199" t="s">
        <v>1308</v>
      </c>
      <c r="D99" s="200" t="s">
        <v>1307</v>
      </c>
      <c r="E99" s="201">
        <v>64</v>
      </c>
      <c r="F99" s="201">
        <v>14</v>
      </c>
      <c r="G99" s="201">
        <v>16</v>
      </c>
      <c r="H99" s="201">
        <v>29</v>
      </c>
      <c r="I99" s="201">
        <v>5</v>
      </c>
      <c r="J99" s="201">
        <v>48</v>
      </c>
    </row>
    <row r="100" spans="1:10" x14ac:dyDescent="0.2">
      <c r="A100" s="199">
        <v>23225</v>
      </c>
      <c r="B100" s="199" t="s">
        <v>880</v>
      </c>
      <c r="C100" s="199" t="s">
        <v>1308</v>
      </c>
      <c r="D100" s="200" t="s">
        <v>1307</v>
      </c>
      <c r="E100" s="201">
        <v>64</v>
      </c>
      <c r="F100" s="201">
        <v>14</v>
      </c>
      <c r="G100" s="201">
        <v>16</v>
      </c>
      <c r="H100" s="201">
        <v>29</v>
      </c>
      <c r="I100" s="201">
        <v>5</v>
      </c>
      <c r="J100" s="201">
        <v>48</v>
      </c>
    </row>
    <row r="101" spans="1:10" x14ac:dyDescent="0.2">
      <c r="A101" s="199">
        <v>23232</v>
      </c>
      <c r="B101" s="199" t="s">
        <v>880</v>
      </c>
      <c r="C101" s="199" t="s">
        <v>1308</v>
      </c>
      <c r="D101" s="200" t="s">
        <v>1307</v>
      </c>
      <c r="E101" s="201">
        <v>64</v>
      </c>
      <c r="F101" s="201">
        <v>14</v>
      </c>
      <c r="G101" s="201">
        <v>16</v>
      </c>
      <c r="H101" s="201">
        <v>29</v>
      </c>
      <c r="I101" s="201">
        <v>5</v>
      </c>
      <c r="J101" s="201">
        <v>48</v>
      </c>
    </row>
    <row r="102" spans="1:10" x14ac:dyDescent="0.2">
      <c r="A102" s="199">
        <v>23241</v>
      </c>
      <c r="B102" s="199" t="s">
        <v>880</v>
      </c>
      <c r="C102" s="199" t="s">
        <v>1308</v>
      </c>
      <c r="D102" s="200" t="s">
        <v>1307</v>
      </c>
      <c r="E102" s="201">
        <v>64</v>
      </c>
      <c r="F102" s="201">
        <v>14</v>
      </c>
      <c r="G102" s="201">
        <v>16</v>
      </c>
      <c r="H102" s="201">
        <v>29</v>
      </c>
      <c r="I102" s="201">
        <v>5</v>
      </c>
      <c r="J102" s="201">
        <v>48</v>
      </c>
    </row>
    <row r="103" spans="1:10" x14ac:dyDescent="0.2">
      <c r="A103" s="199">
        <v>23249</v>
      </c>
      <c r="B103" s="199" t="s">
        <v>880</v>
      </c>
      <c r="C103" s="199" t="s">
        <v>1308</v>
      </c>
      <c r="D103" s="200" t="s">
        <v>1307</v>
      </c>
      <c r="E103" s="201">
        <v>64</v>
      </c>
      <c r="F103" s="201">
        <v>14</v>
      </c>
      <c r="G103" s="201">
        <v>16</v>
      </c>
      <c r="H103" s="201">
        <v>29</v>
      </c>
      <c r="I103" s="201">
        <v>5</v>
      </c>
      <c r="J103" s="201">
        <v>48</v>
      </c>
    </row>
    <row r="104" spans="1:10" x14ac:dyDescent="0.2">
      <c r="A104" s="199">
        <v>23260</v>
      </c>
      <c r="B104" s="199" t="s">
        <v>880</v>
      </c>
      <c r="C104" s="199" t="s">
        <v>1308</v>
      </c>
      <c r="D104" s="200" t="s">
        <v>1307</v>
      </c>
      <c r="E104" s="201">
        <v>64</v>
      </c>
      <c r="F104" s="201">
        <v>14</v>
      </c>
      <c r="G104" s="201">
        <v>16</v>
      </c>
      <c r="H104" s="201">
        <v>29</v>
      </c>
      <c r="I104" s="201">
        <v>5</v>
      </c>
      <c r="J104" s="201">
        <v>48</v>
      </c>
    </row>
    <row r="105" spans="1:10" x14ac:dyDescent="0.2">
      <c r="A105" s="199">
        <v>23261</v>
      </c>
      <c r="B105" s="199" t="s">
        <v>880</v>
      </c>
      <c r="C105" s="199" t="s">
        <v>1308</v>
      </c>
      <c r="D105" s="200" t="s">
        <v>1307</v>
      </c>
      <c r="E105" s="201">
        <v>64</v>
      </c>
      <c r="F105" s="201">
        <v>14</v>
      </c>
      <c r="G105" s="201">
        <v>16</v>
      </c>
      <c r="H105" s="201">
        <v>29</v>
      </c>
      <c r="I105" s="201">
        <v>5</v>
      </c>
      <c r="J105" s="201">
        <v>48</v>
      </c>
    </row>
    <row r="106" spans="1:10" x14ac:dyDescent="0.2">
      <c r="A106" s="199">
        <v>23269</v>
      </c>
      <c r="B106" s="199" t="s">
        <v>880</v>
      </c>
      <c r="C106" s="199" t="s">
        <v>1308</v>
      </c>
      <c r="D106" s="200" t="s">
        <v>1307</v>
      </c>
      <c r="E106" s="201">
        <v>64</v>
      </c>
      <c r="F106" s="201">
        <v>14</v>
      </c>
      <c r="G106" s="201">
        <v>16</v>
      </c>
      <c r="H106" s="201">
        <v>29</v>
      </c>
      <c r="I106" s="201">
        <v>5</v>
      </c>
      <c r="J106" s="201">
        <v>48</v>
      </c>
    </row>
    <row r="107" spans="1:10" x14ac:dyDescent="0.2">
      <c r="A107" s="199">
        <v>23273</v>
      </c>
      <c r="B107" s="199" t="s">
        <v>881</v>
      </c>
      <c r="C107" s="199" t="s">
        <v>1308</v>
      </c>
      <c r="D107" s="200" t="s">
        <v>1307</v>
      </c>
      <c r="E107" s="201">
        <v>64</v>
      </c>
      <c r="F107" s="201">
        <v>14</v>
      </c>
      <c r="G107" s="201">
        <v>16</v>
      </c>
      <c r="H107" s="201">
        <v>29</v>
      </c>
      <c r="I107" s="201">
        <v>5</v>
      </c>
      <c r="J107" s="201">
        <v>48</v>
      </c>
    </row>
    <row r="108" spans="1:10" x14ac:dyDescent="0.2">
      <c r="A108" s="199">
        <v>23274</v>
      </c>
      <c r="B108" s="199" t="s">
        <v>880</v>
      </c>
      <c r="C108" s="199" t="s">
        <v>1308</v>
      </c>
      <c r="D108" s="200" t="s">
        <v>1307</v>
      </c>
      <c r="E108" s="201">
        <v>64</v>
      </c>
      <c r="F108" s="201">
        <v>14</v>
      </c>
      <c r="G108" s="201">
        <v>16</v>
      </c>
      <c r="H108" s="201">
        <v>29</v>
      </c>
      <c r="I108" s="201">
        <v>5</v>
      </c>
      <c r="J108" s="201">
        <v>48</v>
      </c>
    </row>
    <row r="109" spans="1:10" x14ac:dyDescent="0.2">
      <c r="A109" s="199">
        <v>23276</v>
      </c>
      <c r="B109" s="199" t="s">
        <v>880</v>
      </c>
      <c r="C109" s="199" t="s">
        <v>1308</v>
      </c>
      <c r="D109" s="200" t="s">
        <v>1307</v>
      </c>
      <c r="E109" s="201">
        <v>64</v>
      </c>
      <c r="F109" s="201">
        <v>14</v>
      </c>
      <c r="G109" s="201">
        <v>16</v>
      </c>
      <c r="H109" s="201">
        <v>29</v>
      </c>
      <c r="I109" s="201">
        <v>5</v>
      </c>
      <c r="J109" s="201">
        <v>48</v>
      </c>
    </row>
    <row r="110" spans="1:10" x14ac:dyDescent="0.2">
      <c r="A110" s="199">
        <v>23278</v>
      </c>
      <c r="B110" s="199" t="s">
        <v>880</v>
      </c>
      <c r="C110" s="199" t="s">
        <v>1308</v>
      </c>
      <c r="D110" s="200" t="s">
        <v>1307</v>
      </c>
      <c r="E110" s="201">
        <v>64</v>
      </c>
      <c r="F110" s="201">
        <v>14</v>
      </c>
      <c r="G110" s="201">
        <v>16</v>
      </c>
      <c r="H110" s="201">
        <v>29</v>
      </c>
      <c r="I110" s="201">
        <v>5</v>
      </c>
      <c r="J110" s="201">
        <v>48</v>
      </c>
    </row>
    <row r="111" spans="1:10" x14ac:dyDescent="0.2">
      <c r="A111" s="199">
        <v>23279</v>
      </c>
      <c r="B111" s="199" t="s">
        <v>880</v>
      </c>
      <c r="C111" s="199" t="s">
        <v>1308</v>
      </c>
      <c r="D111" s="200" t="s">
        <v>1307</v>
      </c>
      <c r="E111" s="201">
        <v>64</v>
      </c>
      <c r="F111" s="201">
        <v>14</v>
      </c>
      <c r="G111" s="201">
        <v>16</v>
      </c>
      <c r="H111" s="201">
        <v>29</v>
      </c>
      <c r="I111" s="201">
        <v>5</v>
      </c>
      <c r="J111" s="201">
        <v>48</v>
      </c>
    </row>
    <row r="112" spans="1:10" x14ac:dyDescent="0.2">
      <c r="A112" s="199">
        <v>23282</v>
      </c>
      <c r="B112" s="199" t="s">
        <v>880</v>
      </c>
      <c r="C112" s="199" t="s">
        <v>1308</v>
      </c>
      <c r="D112" s="200" t="s">
        <v>1307</v>
      </c>
      <c r="E112" s="201">
        <v>64</v>
      </c>
      <c r="F112" s="201">
        <v>14</v>
      </c>
      <c r="G112" s="201">
        <v>16</v>
      </c>
      <c r="H112" s="201">
        <v>29</v>
      </c>
      <c r="I112" s="201">
        <v>5</v>
      </c>
      <c r="J112" s="201">
        <v>48</v>
      </c>
    </row>
    <row r="113" spans="1:10" x14ac:dyDescent="0.2">
      <c r="A113" s="199">
        <v>23284</v>
      </c>
      <c r="B113" s="199" t="s">
        <v>880</v>
      </c>
      <c r="C113" s="199" t="s">
        <v>1308</v>
      </c>
      <c r="D113" s="200" t="s">
        <v>1307</v>
      </c>
      <c r="E113" s="201">
        <v>64</v>
      </c>
      <c r="F113" s="201">
        <v>14</v>
      </c>
      <c r="G113" s="201">
        <v>16</v>
      </c>
      <c r="H113" s="201">
        <v>29</v>
      </c>
      <c r="I113" s="201">
        <v>5</v>
      </c>
      <c r="J113" s="201">
        <v>48</v>
      </c>
    </row>
    <row r="114" spans="1:10" x14ac:dyDescent="0.2">
      <c r="A114" s="199">
        <v>23285</v>
      </c>
      <c r="B114" s="199" t="s">
        <v>880</v>
      </c>
      <c r="C114" s="199" t="s">
        <v>1308</v>
      </c>
      <c r="D114" s="200" t="s">
        <v>1307</v>
      </c>
      <c r="E114" s="201">
        <v>64</v>
      </c>
      <c r="F114" s="201">
        <v>14</v>
      </c>
      <c r="G114" s="201">
        <v>16</v>
      </c>
      <c r="H114" s="201">
        <v>29</v>
      </c>
      <c r="I114" s="201">
        <v>5</v>
      </c>
      <c r="J114" s="201">
        <v>48</v>
      </c>
    </row>
    <row r="115" spans="1:10" x14ac:dyDescent="0.2">
      <c r="A115" s="199">
        <v>23286</v>
      </c>
      <c r="B115" s="199" t="s">
        <v>880</v>
      </c>
      <c r="C115" s="199" t="s">
        <v>1308</v>
      </c>
      <c r="D115" s="200" t="s">
        <v>1307</v>
      </c>
      <c r="E115" s="201">
        <v>64</v>
      </c>
      <c r="F115" s="201">
        <v>14</v>
      </c>
      <c r="G115" s="201">
        <v>16</v>
      </c>
      <c r="H115" s="201">
        <v>29</v>
      </c>
      <c r="I115" s="201">
        <v>5</v>
      </c>
      <c r="J115" s="201">
        <v>48</v>
      </c>
    </row>
    <row r="116" spans="1:10" x14ac:dyDescent="0.2">
      <c r="A116" s="199">
        <v>23289</v>
      </c>
      <c r="B116" s="199" t="s">
        <v>880</v>
      </c>
      <c r="C116" s="199" t="s">
        <v>1308</v>
      </c>
      <c r="D116" s="200" t="s">
        <v>1307</v>
      </c>
      <c r="E116" s="201">
        <v>64</v>
      </c>
      <c r="F116" s="201">
        <v>14</v>
      </c>
      <c r="G116" s="201">
        <v>16</v>
      </c>
      <c r="H116" s="201">
        <v>29</v>
      </c>
      <c r="I116" s="201">
        <v>5</v>
      </c>
      <c r="J116" s="201">
        <v>48</v>
      </c>
    </row>
    <row r="117" spans="1:10" x14ac:dyDescent="0.2">
      <c r="A117" s="199">
        <v>23290</v>
      </c>
      <c r="B117" s="199" t="s">
        <v>880</v>
      </c>
      <c r="C117" s="199" t="s">
        <v>1308</v>
      </c>
      <c r="D117" s="200" t="s">
        <v>1307</v>
      </c>
      <c r="E117" s="201">
        <v>64</v>
      </c>
      <c r="F117" s="201">
        <v>14</v>
      </c>
      <c r="G117" s="201">
        <v>16</v>
      </c>
      <c r="H117" s="201">
        <v>29</v>
      </c>
      <c r="I117" s="201">
        <v>5</v>
      </c>
      <c r="J117" s="201">
        <v>48</v>
      </c>
    </row>
    <row r="118" spans="1:10" x14ac:dyDescent="0.2">
      <c r="A118" s="199">
        <v>23291</v>
      </c>
      <c r="B118" s="199" t="s">
        <v>880</v>
      </c>
      <c r="C118" s="199" t="s">
        <v>1308</v>
      </c>
      <c r="D118" s="200" t="s">
        <v>1307</v>
      </c>
      <c r="E118" s="201">
        <v>64</v>
      </c>
      <c r="F118" s="201">
        <v>14</v>
      </c>
      <c r="G118" s="201">
        <v>16</v>
      </c>
      <c r="H118" s="201">
        <v>29</v>
      </c>
      <c r="I118" s="201">
        <v>5</v>
      </c>
      <c r="J118" s="201">
        <v>48</v>
      </c>
    </row>
    <row r="119" spans="1:10" x14ac:dyDescent="0.2">
      <c r="A119" s="199">
        <v>23292</v>
      </c>
      <c r="B119" s="199" t="s">
        <v>880</v>
      </c>
      <c r="C119" s="199" t="s">
        <v>1308</v>
      </c>
      <c r="D119" s="200" t="s">
        <v>1307</v>
      </c>
      <c r="E119" s="201">
        <v>64</v>
      </c>
      <c r="F119" s="201">
        <v>14</v>
      </c>
      <c r="G119" s="201">
        <v>16</v>
      </c>
      <c r="H119" s="201">
        <v>29</v>
      </c>
      <c r="I119" s="201">
        <v>5</v>
      </c>
      <c r="J119" s="201">
        <v>48</v>
      </c>
    </row>
    <row r="120" spans="1:10" x14ac:dyDescent="0.2">
      <c r="A120" s="199">
        <v>23293</v>
      </c>
      <c r="B120" s="199" t="s">
        <v>880</v>
      </c>
      <c r="C120" s="199" t="s">
        <v>1308</v>
      </c>
      <c r="D120" s="200" t="s">
        <v>1307</v>
      </c>
      <c r="E120" s="201">
        <v>64</v>
      </c>
      <c r="F120" s="201">
        <v>14</v>
      </c>
      <c r="G120" s="201">
        <v>16</v>
      </c>
      <c r="H120" s="201">
        <v>29</v>
      </c>
      <c r="I120" s="201">
        <v>5</v>
      </c>
      <c r="J120" s="201">
        <v>48</v>
      </c>
    </row>
    <row r="121" spans="1:10" x14ac:dyDescent="0.2">
      <c r="A121" s="199">
        <v>23295</v>
      </c>
      <c r="B121" s="199" t="s">
        <v>880</v>
      </c>
      <c r="C121" s="199" t="s">
        <v>1308</v>
      </c>
      <c r="D121" s="200" t="s">
        <v>1307</v>
      </c>
      <c r="E121" s="201">
        <v>64</v>
      </c>
      <c r="F121" s="201">
        <v>14</v>
      </c>
      <c r="G121" s="201">
        <v>16</v>
      </c>
      <c r="H121" s="201">
        <v>29</v>
      </c>
      <c r="I121" s="201">
        <v>5</v>
      </c>
      <c r="J121" s="201">
        <v>48</v>
      </c>
    </row>
    <row r="122" spans="1:10" x14ac:dyDescent="0.2">
      <c r="A122" s="199">
        <v>23298</v>
      </c>
      <c r="B122" s="199" t="s">
        <v>880</v>
      </c>
      <c r="C122" s="199" t="s">
        <v>1308</v>
      </c>
      <c r="D122" s="200" t="s">
        <v>1307</v>
      </c>
      <c r="E122" s="201">
        <v>64</v>
      </c>
      <c r="F122" s="201">
        <v>14</v>
      </c>
      <c r="G122" s="201">
        <v>16</v>
      </c>
      <c r="H122" s="201">
        <v>29</v>
      </c>
      <c r="I122" s="201">
        <v>5</v>
      </c>
      <c r="J122" s="201">
        <v>48</v>
      </c>
    </row>
    <row r="123" spans="1:10" x14ac:dyDescent="0.2">
      <c r="A123" s="202">
        <v>24001</v>
      </c>
      <c r="B123" s="202" t="s">
        <v>673</v>
      </c>
      <c r="C123" s="202" t="s">
        <v>1306</v>
      </c>
      <c r="D123" s="203" t="s">
        <v>1305</v>
      </c>
      <c r="E123" s="204">
        <v>59</v>
      </c>
      <c r="F123" s="204">
        <v>13</v>
      </c>
      <c r="G123" s="204">
        <v>15</v>
      </c>
      <c r="H123" s="204">
        <v>26</v>
      </c>
      <c r="I123" s="204">
        <v>5</v>
      </c>
      <c r="J123" s="204">
        <v>44.25</v>
      </c>
    </row>
    <row r="124" spans="1:10" x14ac:dyDescent="0.2">
      <c r="A124" s="202">
        <v>24002</v>
      </c>
      <c r="B124" s="202" t="s">
        <v>673</v>
      </c>
      <c r="C124" s="202" t="s">
        <v>1306</v>
      </c>
      <c r="D124" s="203" t="s">
        <v>1305</v>
      </c>
      <c r="E124" s="204">
        <v>59</v>
      </c>
      <c r="F124" s="204">
        <v>13</v>
      </c>
      <c r="G124" s="204">
        <v>15</v>
      </c>
      <c r="H124" s="204">
        <v>26</v>
      </c>
      <c r="I124" s="204">
        <v>5</v>
      </c>
      <c r="J124" s="204">
        <v>44.25</v>
      </c>
    </row>
    <row r="125" spans="1:10" x14ac:dyDescent="0.2">
      <c r="A125" s="202">
        <v>24003</v>
      </c>
      <c r="B125" s="202" t="s">
        <v>673</v>
      </c>
      <c r="C125" s="202" t="s">
        <v>1306</v>
      </c>
      <c r="D125" s="203" t="s">
        <v>1305</v>
      </c>
      <c r="E125" s="204">
        <v>59</v>
      </c>
      <c r="F125" s="204">
        <v>13</v>
      </c>
      <c r="G125" s="204">
        <v>15</v>
      </c>
      <c r="H125" s="204">
        <v>26</v>
      </c>
      <c r="I125" s="204">
        <v>5</v>
      </c>
      <c r="J125" s="204">
        <v>44.25</v>
      </c>
    </row>
    <row r="126" spans="1:10" x14ac:dyDescent="0.2">
      <c r="A126" s="202">
        <v>24004</v>
      </c>
      <c r="B126" s="202" t="s">
        <v>673</v>
      </c>
      <c r="C126" s="202" t="s">
        <v>1306</v>
      </c>
      <c r="D126" s="203" t="s">
        <v>1305</v>
      </c>
      <c r="E126" s="204">
        <v>59</v>
      </c>
      <c r="F126" s="204">
        <v>13</v>
      </c>
      <c r="G126" s="204">
        <v>15</v>
      </c>
      <c r="H126" s="204">
        <v>26</v>
      </c>
      <c r="I126" s="204">
        <v>5</v>
      </c>
      <c r="J126" s="204">
        <v>44.25</v>
      </c>
    </row>
    <row r="127" spans="1:10" x14ac:dyDescent="0.2">
      <c r="A127" s="202">
        <v>24005</v>
      </c>
      <c r="B127" s="202" t="s">
        <v>673</v>
      </c>
      <c r="C127" s="202" t="s">
        <v>1306</v>
      </c>
      <c r="D127" s="203" t="s">
        <v>1305</v>
      </c>
      <c r="E127" s="204">
        <v>59</v>
      </c>
      <c r="F127" s="204">
        <v>13</v>
      </c>
      <c r="G127" s="204">
        <v>15</v>
      </c>
      <c r="H127" s="204">
        <v>26</v>
      </c>
      <c r="I127" s="204">
        <v>5</v>
      </c>
      <c r="J127" s="204">
        <v>44.25</v>
      </c>
    </row>
    <row r="128" spans="1:10" x14ac:dyDescent="0.2">
      <c r="A128" s="202">
        <v>24006</v>
      </c>
      <c r="B128" s="202" t="s">
        <v>673</v>
      </c>
      <c r="C128" s="202" t="s">
        <v>1306</v>
      </c>
      <c r="D128" s="203" t="s">
        <v>1305</v>
      </c>
      <c r="E128" s="204">
        <v>59</v>
      </c>
      <c r="F128" s="204">
        <v>13</v>
      </c>
      <c r="G128" s="204">
        <v>15</v>
      </c>
      <c r="H128" s="204">
        <v>26</v>
      </c>
      <c r="I128" s="204">
        <v>5</v>
      </c>
      <c r="J128" s="204">
        <v>44.25</v>
      </c>
    </row>
    <row r="129" spans="1:10" x14ac:dyDescent="0.2">
      <c r="A129" s="202">
        <v>24007</v>
      </c>
      <c r="B129" s="202" t="s">
        <v>673</v>
      </c>
      <c r="C129" s="202" t="s">
        <v>1306</v>
      </c>
      <c r="D129" s="203" t="s">
        <v>1305</v>
      </c>
      <c r="E129" s="204">
        <v>59</v>
      </c>
      <c r="F129" s="204">
        <v>13</v>
      </c>
      <c r="G129" s="204">
        <v>15</v>
      </c>
      <c r="H129" s="204">
        <v>26</v>
      </c>
      <c r="I129" s="204">
        <v>5</v>
      </c>
      <c r="J129" s="204">
        <v>44.25</v>
      </c>
    </row>
    <row r="130" spans="1:10" x14ac:dyDescent="0.2">
      <c r="A130" s="202">
        <v>24008</v>
      </c>
      <c r="B130" s="202" t="s">
        <v>673</v>
      </c>
      <c r="C130" s="202" t="s">
        <v>1306</v>
      </c>
      <c r="D130" s="203" t="s">
        <v>1305</v>
      </c>
      <c r="E130" s="204">
        <v>59</v>
      </c>
      <c r="F130" s="204">
        <v>13</v>
      </c>
      <c r="G130" s="204">
        <v>15</v>
      </c>
      <c r="H130" s="204">
        <v>26</v>
      </c>
      <c r="I130" s="204">
        <v>5</v>
      </c>
      <c r="J130" s="204">
        <v>44.25</v>
      </c>
    </row>
    <row r="131" spans="1:10" x14ac:dyDescent="0.2">
      <c r="A131" s="202">
        <v>24009</v>
      </c>
      <c r="B131" s="202" t="s">
        <v>673</v>
      </c>
      <c r="C131" s="202" t="s">
        <v>1306</v>
      </c>
      <c r="D131" s="203" t="s">
        <v>1305</v>
      </c>
      <c r="E131" s="204">
        <v>59</v>
      </c>
      <c r="F131" s="204">
        <v>13</v>
      </c>
      <c r="G131" s="204">
        <v>15</v>
      </c>
      <c r="H131" s="204">
        <v>26</v>
      </c>
      <c r="I131" s="204">
        <v>5</v>
      </c>
      <c r="J131" s="204">
        <v>44.25</v>
      </c>
    </row>
    <row r="132" spans="1:10" x14ac:dyDescent="0.2">
      <c r="A132" s="202">
        <v>24010</v>
      </c>
      <c r="B132" s="202" t="s">
        <v>673</v>
      </c>
      <c r="C132" s="202" t="s">
        <v>1306</v>
      </c>
      <c r="D132" s="203" t="s">
        <v>1305</v>
      </c>
      <c r="E132" s="204">
        <v>59</v>
      </c>
      <c r="F132" s="204">
        <v>13</v>
      </c>
      <c r="G132" s="204">
        <v>15</v>
      </c>
      <c r="H132" s="204">
        <v>26</v>
      </c>
      <c r="I132" s="204">
        <v>5</v>
      </c>
      <c r="J132" s="204">
        <v>44.25</v>
      </c>
    </row>
    <row r="133" spans="1:10" x14ac:dyDescent="0.2">
      <c r="A133" s="202">
        <v>24011</v>
      </c>
      <c r="B133" s="202" t="s">
        <v>673</v>
      </c>
      <c r="C133" s="202" t="s">
        <v>1306</v>
      </c>
      <c r="D133" s="203" t="s">
        <v>1305</v>
      </c>
      <c r="E133" s="204">
        <v>59</v>
      </c>
      <c r="F133" s="204">
        <v>13</v>
      </c>
      <c r="G133" s="204">
        <v>15</v>
      </c>
      <c r="H133" s="204">
        <v>26</v>
      </c>
      <c r="I133" s="204">
        <v>5</v>
      </c>
      <c r="J133" s="204">
        <v>44.25</v>
      </c>
    </row>
    <row r="134" spans="1:10" x14ac:dyDescent="0.2">
      <c r="A134" s="202">
        <v>24012</v>
      </c>
      <c r="B134" s="202" t="s">
        <v>673</v>
      </c>
      <c r="C134" s="202" t="s">
        <v>1306</v>
      </c>
      <c r="D134" s="203" t="s">
        <v>1305</v>
      </c>
      <c r="E134" s="204">
        <v>59</v>
      </c>
      <c r="F134" s="204">
        <v>13</v>
      </c>
      <c r="G134" s="204">
        <v>15</v>
      </c>
      <c r="H134" s="204">
        <v>26</v>
      </c>
      <c r="I134" s="204">
        <v>5</v>
      </c>
      <c r="J134" s="204">
        <v>44.25</v>
      </c>
    </row>
    <row r="135" spans="1:10" x14ac:dyDescent="0.2">
      <c r="A135" s="202">
        <v>24013</v>
      </c>
      <c r="B135" s="202" t="s">
        <v>673</v>
      </c>
      <c r="C135" s="202" t="s">
        <v>1306</v>
      </c>
      <c r="D135" s="203" t="s">
        <v>1305</v>
      </c>
      <c r="E135" s="204">
        <v>59</v>
      </c>
      <c r="F135" s="204">
        <v>13</v>
      </c>
      <c r="G135" s="204">
        <v>15</v>
      </c>
      <c r="H135" s="204">
        <v>26</v>
      </c>
      <c r="I135" s="204">
        <v>5</v>
      </c>
      <c r="J135" s="204">
        <v>44.25</v>
      </c>
    </row>
    <row r="136" spans="1:10" x14ac:dyDescent="0.2">
      <c r="A136" s="202">
        <v>24014</v>
      </c>
      <c r="B136" s="202" t="s">
        <v>673</v>
      </c>
      <c r="C136" s="202" t="s">
        <v>1306</v>
      </c>
      <c r="D136" s="203" t="s">
        <v>1305</v>
      </c>
      <c r="E136" s="204">
        <v>59</v>
      </c>
      <c r="F136" s="204">
        <v>13</v>
      </c>
      <c r="G136" s="204">
        <v>15</v>
      </c>
      <c r="H136" s="204">
        <v>26</v>
      </c>
      <c r="I136" s="204">
        <v>5</v>
      </c>
      <c r="J136" s="204">
        <v>44.25</v>
      </c>
    </row>
    <row r="137" spans="1:10" x14ac:dyDescent="0.2">
      <c r="A137" s="202">
        <v>24015</v>
      </c>
      <c r="B137" s="202" t="s">
        <v>673</v>
      </c>
      <c r="C137" s="202" t="s">
        <v>1306</v>
      </c>
      <c r="D137" s="203" t="s">
        <v>1305</v>
      </c>
      <c r="E137" s="204">
        <v>59</v>
      </c>
      <c r="F137" s="204">
        <v>13</v>
      </c>
      <c r="G137" s="204">
        <v>15</v>
      </c>
      <c r="H137" s="204">
        <v>26</v>
      </c>
      <c r="I137" s="204">
        <v>5</v>
      </c>
      <c r="J137" s="204">
        <v>44.25</v>
      </c>
    </row>
    <row r="138" spans="1:10" x14ac:dyDescent="0.2">
      <c r="A138" s="202">
        <v>24016</v>
      </c>
      <c r="B138" s="202" t="s">
        <v>673</v>
      </c>
      <c r="C138" s="202" t="s">
        <v>1306</v>
      </c>
      <c r="D138" s="203" t="s">
        <v>1305</v>
      </c>
      <c r="E138" s="204">
        <v>59</v>
      </c>
      <c r="F138" s="204">
        <v>13</v>
      </c>
      <c r="G138" s="204">
        <v>15</v>
      </c>
      <c r="H138" s="204">
        <v>26</v>
      </c>
      <c r="I138" s="204">
        <v>5</v>
      </c>
      <c r="J138" s="204">
        <v>44.25</v>
      </c>
    </row>
    <row r="139" spans="1:10" x14ac:dyDescent="0.2">
      <c r="A139" s="202">
        <v>24017</v>
      </c>
      <c r="B139" s="202" t="s">
        <v>673</v>
      </c>
      <c r="C139" s="202" t="s">
        <v>1306</v>
      </c>
      <c r="D139" s="203" t="s">
        <v>1305</v>
      </c>
      <c r="E139" s="204">
        <v>59</v>
      </c>
      <c r="F139" s="204">
        <v>13</v>
      </c>
      <c r="G139" s="204">
        <v>15</v>
      </c>
      <c r="H139" s="204">
        <v>26</v>
      </c>
      <c r="I139" s="204">
        <v>5</v>
      </c>
      <c r="J139" s="204">
        <v>44.25</v>
      </c>
    </row>
    <row r="140" spans="1:10" x14ac:dyDescent="0.2">
      <c r="A140" s="202">
        <v>24022</v>
      </c>
      <c r="B140" s="202" t="s">
        <v>673</v>
      </c>
      <c r="C140" s="202" t="s">
        <v>1306</v>
      </c>
      <c r="D140" s="203" t="s">
        <v>1305</v>
      </c>
      <c r="E140" s="204">
        <v>59</v>
      </c>
      <c r="F140" s="204">
        <v>13</v>
      </c>
      <c r="G140" s="204">
        <v>15</v>
      </c>
      <c r="H140" s="204">
        <v>26</v>
      </c>
      <c r="I140" s="204">
        <v>5</v>
      </c>
      <c r="J140" s="204">
        <v>44.25</v>
      </c>
    </row>
    <row r="141" spans="1:10" x14ac:dyDescent="0.2">
      <c r="A141" s="202">
        <v>24023</v>
      </c>
      <c r="B141" s="202" t="s">
        <v>673</v>
      </c>
      <c r="C141" s="202" t="s">
        <v>1306</v>
      </c>
      <c r="D141" s="203" t="s">
        <v>1305</v>
      </c>
      <c r="E141" s="204">
        <v>59</v>
      </c>
      <c r="F141" s="204">
        <v>13</v>
      </c>
      <c r="G141" s="204">
        <v>15</v>
      </c>
      <c r="H141" s="204">
        <v>26</v>
      </c>
      <c r="I141" s="204">
        <v>5</v>
      </c>
      <c r="J141" s="204">
        <v>44.25</v>
      </c>
    </row>
    <row r="142" spans="1:10" x14ac:dyDescent="0.2">
      <c r="A142" s="202">
        <v>24024</v>
      </c>
      <c r="B142" s="202" t="s">
        <v>673</v>
      </c>
      <c r="C142" s="202" t="s">
        <v>1306</v>
      </c>
      <c r="D142" s="203" t="s">
        <v>1305</v>
      </c>
      <c r="E142" s="204">
        <v>59</v>
      </c>
      <c r="F142" s="204">
        <v>13</v>
      </c>
      <c r="G142" s="204">
        <v>15</v>
      </c>
      <c r="H142" s="204">
        <v>26</v>
      </c>
      <c r="I142" s="204">
        <v>5</v>
      </c>
      <c r="J142" s="204">
        <v>44.25</v>
      </c>
    </row>
    <row r="143" spans="1:10" x14ac:dyDescent="0.2">
      <c r="A143" s="202">
        <v>24025</v>
      </c>
      <c r="B143" s="202" t="s">
        <v>673</v>
      </c>
      <c r="C143" s="202" t="s">
        <v>1306</v>
      </c>
      <c r="D143" s="203" t="s">
        <v>1305</v>
      </c>
      <c r="E143" s="204">
        <v>59</v>
      </c>
      <c r="F143" s="204">
        <v>13</v>
      </c>
      <c r="G143" s="204">
        <v>15</v>
      </c>
      <c r="H143" s="204">
        <v>26</v>
      </c>
      <c r="I143" s="204">
        <v>5</v>
      </c>
      <c r="J143" s="204">
        <v>44.25</v>
      </c>
    </row>
    <row r="144" spans="1:10" x14ac:dyDescent="0.2">
      <c r="A144" s="202">
        <v>24026</v>
      </c>
      <c r="B144" s="202" t="s">
        <v>673</v>
      </c>
      <c r="C144" s="202" t="s">
        <v>1306</v>
      </c>
      <c r="D144" s="203" t="s">
        <v>1305</v>
      </c>
      <c r="E144" s="204">
        <v>59</v>
      </c>
      <c r="F144" s="204">
        <v>13</v>
      </c>
      <c r="G144" s="204">
        <v>15</v>
      </c>
      <c r="H144" s="204">
        <v>26</v>
      </c>
      <c r="I144" s="204">
        <v>5</v>
      </c>
      <c r="J144" s="204">
        <v>44.25</v>
      </c>
    </row>
    <row r="145" spans="1:10" x14ac:dyDescent="0.2">
      <c r="A145" s="202">
        <v>24027</v>
      </c>
      <c r="B145" s="202" t="s">
        <v>673</v>
      </c>
      <c r="C145" s="202" t="s">
        <v>1306</v>
      </c>
      <c r="D145" s="203" t="s">
        <v>1305</v>
      </c>
      <c r="E145" s="204">
        <v>59</v>
      </c>
      <c r="F145" s="204">
        <v>13</v>
      </c>
      <c r="G145" s="204">
        <v>15</v>
      </c>
      <c r="H145" s="204">
        <v>26</v>
      </c>
      <c r="I145" s="204">
        <v>5</v>
      </c>
      <c r="J145" s="204">
        <v>44.25</v>
      </c>
    </row>
    <row r="146" spans="1:10" x14ac:dyDescent="0.2">
      <c r="A146" s="202">
        <v>24028</v>
      </c>
      <c r="B146" s="202" t="s">
        <v>673</v>
      </c>
      <c r="C146" s="202" t="s">
        <v>1306</v>
      </c>
      <c r="D146" s="203" t="s">
        <v>1305</v>
      </c>
      <c r="E146" s="204">
        <v>59</v>
      </c>
      <c r="F146" s="204">
        <v>13</v>
      </c>
      <c r="G146" s="204">
        <v>15</v>
      </c>
      <c r="H146" s="204">
        <v>26</v>
      </c>
      <c r="I146" s="204">
        <v>5</v>
      </c>
      <c r="J146" s="204">
        <v>44.25</v>
      </c>
    </row>
    <row r="147" spans="1:10" x14ac:dyDescent="0.2">
      <c r="A147" s="202">
        <v>24029</v>
      </c>
      <c r="B147" s="202" t="s">
        <v>673</v>
      </c>
      <c r="C147" s="202" t="s">
        <v>1306</v>
      </c>
      <c r="D147" s="203" t="s">
        <v>1305</v>
      </c>
      <c r="E147" s="204">
        <v>59</v>
      </c>
      <c r="F147" s="204">
        <v>13</v>
      </c>
      <c r="G147" s="204">
        <v>15</v>
      </c>
      <c r="H147" s="204">
        <v>26</v>
      </c>
      <c r="I147" s="204">
        <v>5</v>
      </c>
      <c r="J147" s="204">
        <v>44.25</v>
      </c>
    </row>
    <row r="148" spans="1:10" x14ac:dyDescent="0.2">
      <c r="A148" s="202">
        <v>24030</v>
      </c>
      <c r="B148" s="202" t="s">
        <v>673</v>
      </c>
      <c r="C148" s="202" t="s">
        <v>1306</v>
      </c>
      <c r="D148" s="203" t="s">
        <v>1305</v>
      </c>
      <c r="E148" s="204">
        <v>59</v>
      </c>
      <c r="F148" s="204">
        <v>13</v>
      </c>
      <c r="G148" s="204">
        <v>15</v>
      </c>
      <c r="H148" s="204">
        <v>26</v>
      </c>
      <c r="I148" s="204">
        <v>5</v>
      </c>
      <c r="J148" s="204">
        <v>44.25</v>
      </c>
    </row>
    <row r="149" spans="1:10" x14ac:dyDescent="0.2">
      <c r="A149" s="202">
        <v>24031</v>
      </c>
      <c r="B149" s="202" t="s">
        <v>673</v>
      </c>
      <c r="C149" s="202" t="s">
        <v>1306</v>
      </c>
      <c r="D149" s="203" t="s">
        <v>1305</v>
      </c>
      <c r="E149" s="204">
        <v>59</v>
      </c>
      <c r="F149" s="204">
        <v>13</v>
      </c>
      <c r="G149" s="204">
        <v>15</v>
      </c>
      <c r="H149" s="204">
        <v>26</v>
      </c>
      <c r="I149" s="204">
        <v>5</v>
      </c>
      <c r="J149" s="204">
        <v>44.25</v>
      </c>
    </row>
    <row r="150" spans="1:10" x14ac:dyDescent="0.2">
      <c r="A150" s="202">
        <v>24032</v>
      </c>
      <c r="B150" s="202" t="s">
        <v>673</v>
      </c>
      <c r="C150" s="202" t="s">
        <v>1306</v>
      </c>
      <c r="D150" s="203" t="s">
        <v>1305</v>
      </c>
      <c r="E150" s="204">
        <v>59</v>
      </c>
      <c r="F150" s="204">
        <v>13</v>
      </c>
      <c r="G150" s="204">
        <v>15</v>
      </c>
      <c r="H150" s="204">
        <v>26</v>
      </c>
      <c r="I150" s="204">
        <v>5</v>
      </c>
      <c r="J150" s="204">
        <v>44.25</v>
      </c>
    </row>
    <row r="151" spans="1:10" x14ac:dyDescent="0.2">
      <c r="A151" s="202">
        <v>24033</v>
      </c>
      <c r="B151" s="202" t="s">
        <v>673</v>
      </c>
      <c r="C151" s="202" t="s">
        <v>1306</v>
      </c>
      <c r="D151" s="203" t="s">
        <v>1305</v>
      </c>
      <c r="E151" s="204">
        <v>59</v>
      </c>
      <c r="F151" s="204">
        <v>13</v>
      </c>
      <c r="G151" s="204">
        <v>15</v>
      </c>
      <c r="H151" s="204">
        <v>26</v>
      </c>
      <c r="I151" s="204">
        <v>5</v>
      </c>
      <c r="J151" s="204">
        <v>44.25</v>
      </c>
    </row>
    <row r="152" spans="1:10" x14ac:dyDescent="0.2">
      <c r="A152" s="202">
        <v>24034</v>
      </c>
      <c r="B152" s="202" t="s">
        <v>673</v>
      </c>
      <c r="C152" s="202" t="s">
        <v>1306</v>
      </c>
      <c r="D152" s="203" t="s">
        <v>1305</v>
      </c>
      <c r="E152" s="204">
        <v>59</v>
      </c>
      <c r="F152" s="204">
        <v>13</v>
      </c>
      <c r="G152" s="204">
        <v>15</v>
      </c>
      <c r="H152" s="204">
        <v>26</v>
      </c>
      <c r="I152" s="204">
        <v>5</v>
      </c>
      <c r="J152" s="204">
        <v>44.25</v>
      </c>
    </row>
    <row r="153" spans="1:10" x14ac:dyDescent="0.2">
      <c r="A153" s="202">
        <v>24035</v>
      </c>
      <c r="B153" s="202" t="s">
        <v>673</v>
      </c>
      <c r="C153" s="202" t="s">
        <v>1306</v>
      </c>
      <c r="D153" s="203" t="s">
        <v>1305</v>
      </c>
      <c r="E153" s="204">
        <v>59</v>
      </c>
      <c r="F153" s="204">
        <v>13</v>
      </c>
      <c r="G153" s="204">
        <v>15</v>
      </c>
      <c r="H153" s="204">
        <v>26</v>
      </c>
      <c r="I153" s="204">
        <v>5</v>
      </c>
      <c r="J153" s="204">
        <v>44.25</v>
      </c>
    </row>
    <row r="154" spans="1:10" x14ac:dyDescent="0.2">
      <c r="A154" s="202">
        <v>24036</v>
      </c>
      <c r="B154" s="202" t="s">
        <v>673</v>
      </c>
      <c r="C154" s="202" t="s">
        <v>1306</v>
      </c>
      <c r="D154" s="203" t="s">
        <v>1305</v>
      </c>
      <c r="E154" s="204">
        <v>59</v>
      </c>
      <c r="F154" s="204">
        <v>13</v>
      </c>
      <c r="G154" s="204">
        <v>15</v>
      </c>
      <c r="H154" s="204">
        <v>26</v>
      </c>
      <c r="I154" s="204">
        <v>5</v>
      </c>
      <c r="J154" s="204">
        <v>44.25</v>
      </c>
    </row>
    <row r="155" spans="1:10" x14ac:dyDescent="0.2">
      <c r="A155" s="202">
        <v>24037</v>
      </c>
      <c r="B155" s="202" t="s">
        <v>673</v>
      </c>
      <c r="C155" s="202" t="s">
        <v>1306</v>
      </c>
      <c r="D155" s="203" t="s">
        <v>1305</v>
      </c>
      <c r="E155" s="204">
        <v>59</v>
      </c>
      <c r="F155" s="204">
        <v>13</v>
      </c>
      <c r="G155" s="204">
        <v>15</v>
      </c>
      <c r="H155" s="204">
        <v>26</v>
      </c>
      <c r="I155" s="204">
        <v>5</v>
      </c>
      <c r="J155" s="204">
        <v>44.25</v>
      </c>
    </row>
    <row r="156" spans="1:10" x14ac:dyDescent="0.2">
      <c r="A156" s="202">
        <v>24038</v>
      </c>
      <c r="B156" s="202" t="s">
        <v>673</v>
      </c>
      <c r="C156" s="202" t="s">
        <v>1306</v>
      </c>
      <c r="D156" s="203" t="s">
        <v>1305</v>
      </c>
      <c r="E156" s="204">
        <v>59</v>
      </c>
      <c r="F156" s="204">
        <v>13</v>
      </c>
      <c r="G156" s="204">
        <v>15</v>
      </c>
      <c r="H156" s="204">
        <v>26</v>
      </c>
      <c r="I156" s="204">
        <v>5</v>
      </c>
      <c r="J156" s="204">
        <v>44.25</v>
      </c>
    </row>
    <row r="157" spans="1:10" x14ac:dyDescent="0.2">
      <c r="A157" s="202">
        <v>24040</v>
      </c>
      <c r="B157" s="202" t="s">
        <v>673</v>
      </c>
      <c r="C157" s="202" t="s">
        <v>1306</v>
      </c>
      <c r="D157" s="203" t="s">
        <v>1305</v>
      </c>
      <c r="E157" s="204">
        <v>59</v>
      </c>
      <c r="F157" s="204">
        <v>13</v>
      </c>
      <c r="G157" s="204">
        <v>15</v>
      </c>
      <c r="H157" s="204">
        <v>26</v>
      </c>
      <c r="I157" s="204">
        <v>5</v>
      </c>
      <c r="J157" s="204">
        <v>44.25</v>
      </c>
    </row>
    <row r="158" spans="1:10" x14ac:dyDescent="0.2">
      <c r="A158" s="202">
        <v>24042</v>
      </c>
      <c r="B158" s="202" t="s">
        <v>673</v>
      </c>
      <c r="C158" s="202" t="s">
        <v>1306</v>
      </c>
      <c r="D158" s="203" t="s">
        <v>1305</v>
      </c>
      <c r="E158" s="204">
        <v>59</v>
      </c>
      <c r="F158" s="204">
        <v>13</v>
      </c>
      <c r="G158" s="204">
        <v>15</v>
      </c>
      <c r="H158" s="204">
        <v>26</v>
      </c>
      <c r="I158" s="204">
        <v>5</v>
      </c>
      <c r="J158" s="204">
        <v>44.25</v>
      </c>
    </row>
    <row r="159" spans="1:10" x14ac:dyDescent="0.2">
      <c r="A159" s="202">
        <v>24043</v>
      </c>
      <c r="B159" s="202" t="s">
        <v>673</v>
      </c>
      <c r="C159" s="202" t="s">
        <v>1306</v>
      </c>
      <c r="D159" s="203" t="s">
        <v>1305</v>
      </c>
      <c r="E159" s="204">
        <v>59</v>
      </c>
      <c r="F159" s="204">
        <v>13</v>
      </c>
      <c r="G159" s="204">
        <v>15</v>
      </c>
      <c r="H159" s="204">
        <v>26</v>
      </c>
      <c r="I159" s="204">
        <v>5</v>
      </c>
      <c r="J159" s="204">
        <v>44.25</v>
      </c>
    </row>
    <row r="160" spans="1:10" x14ac:dyDescent="0.2">
      <c r="A160" s="205">
        <v>23450</v>
      </c>
      <c r="B160" s="205" t="s">
        <v>1304</v>
      </c>
      <c r="C160" s="205" t="s">
        <v>1303</v>
      </c>
      <c r="D160" s="206" t="s">
        <v>1302</v>
      </c>
      <c r="E160" s="207">
        <v>64</v>
      </c>
      <c r="F160" s="207">
        <v>14</v>
      </c>
      <c r="G160" s="207">
        <v>16</v>
      </c>
      <c r="H160" s="207">
        <v>29</v>
      </c>
      <c r="I160" s="207">
        <v>5</v>
      </c>
      <c r="J160" s="207">
        <v>48</v>
      </c>
    </row>
    <row r="161" spans="1:10" x14ac:dyDescent="0.2">
      <c r="A161" s="205">
        <v>23451</v>
      </c>
      <c r="B161" s="205" t="s">
        <v>1304</v>
      </c>
      <c r="C161" s="205" t="s">
        <v>1303</v>
      </c>
      <c r="D161" s="206" t="s">
        <v>1302</v>
      </c>
      <c r="E161" s="207">
        <v>64</v>
      </c>
      <c r="F161" s="207">
        <v>14</v>
      </c>
      <c r="G161" s="207">
        <v>16</v>
      </c>
      <c r="H161" s="207">
        <v>29</v>
      </c>
      <c r="I161" s="207">
        <v>5</v>
      </c>
      <c r="J161" s="207">
        <v>48</v>
      </c>
    </row>
    <row r="162" spans="1:10" x14ac:dyDescent="0.2">
      <c r="A162" s="205">
        <v>23452</v>
      </c>
      <c r="B162" s="205" t="s">
        <v>1304</v>
      </c>
      <c r="C162" s="205" t="s">
        <v>1303</v>
      </c>
      <c r="D162" s="206" t="s">
        <v>1302</v>
      </c>
      <c r="E162" s="207">
        <v>64</v>
      </c>
      <c r="F162" s="207">
        <v>14</v>
      </c>
      <c r="G162" s="207">
        <v>16</v>
      </c>
      <c r="H162" s="207">
        <v>29</v>
      </c>
      <c r="I162" s="207">
        <v>5</v>
      </c>
      <c r="J162" s="207">
        <v>48</v>
      </c>
    </row>
    <row r="163" spans="1:10" x14ac:dyDescent="0.2">
      <c r="A163" s="205">
        <v>23453</v>
      </c>
      <c r="B163" s="205" t="s">
        <v>1304</v>
      </c>
      <c r="C163" s="205" t="s">
        <v>1303</v>
      </c>
      <c r="D163" s="206" t="s">
        <v>1302</v>
      </c>
      <c r="E163" s="207">
        <v>64</v>
      </c>
      <c r="F163" s="207">
        <v>14</v>
      </c>
      <c r="G163" s="207">
        <v>16</v>
      </c>
      <c r="H163" s="207">
        <v>29</v>
      </c>
      <c r="I163" s="207">
        <v>5</v>
      </c>
      <c r="J163" s="207">
        <v>48</v>
      </c>
    </row>
    <row r="164" spans="1:10" x14ac:dyDescent="0.2">
      <c r="A164" s="205">
        <v>23454</v>
      </c>
      <c r="B164" s="205" t="s">
        <v>1304</v>
      </c>
      <c r="C164" s="205" t="s">
        <v>1303</v>
      </c>
      <c r="D164" s="206" t="s">
        <v>1302</v>
      </c>
      <c r="E164" s="207">
        <v>64</v>
      </c>
      <c r="F164" s="207">
        <v>14</v>
      </c>
      <c r="G164" s="207">
        <v>16</v>
      </c>
      <c r="H164" s="207">
        <v>29</v>
      </c>
      <c r="I164" s="207">
        <v>5</v>
      </c>
      <c r="J164" s="207">
        <v>48</v>
      </c>
    </row>
    <row r="165" spans="1:10" x14ac:dyDescent="0.2">
      <c r="A165" s="205">
        <v>23455</v>
      </c>
      <c r="B165" s="205" t="s">
        <v>1304</v>
      </c>
      <c r="C165" s="205" t="s">
        <v>1303</v>
      </c>
      <c r="D165" s="206" t="s">
        <v>1302</v>
      </c>
      <c r="E165" s="207">
        <v>64</v>
      </c>
      <c r="F165" s="207">
        <v>14</v>
      </c>
      <c r="G165" s="207">
        <v>16</v>
      </c>
      <c r="H165" s="207">
        <v>29</v>
      </c>
      <c r="I165" s="207">
        <v>5</v>
      </c>
      <c r="J165" s="207">
        <v>48</v>
      </c>
    </row>
    <row r="166" spans="1:10" x14ac:dyDescent="0.2">
      <c r="A166" s="205">
        <v>23456</v>
      </c>
      <c r="B166" s="205" t="s">
        <v>1304</v>
      </c>
      <c r="C166" s="205" t="s">
        <v>1303</v>
      </c>
      <c r="D166" s="206" t="s">
        <v>1302</v>
      </c>
      <c r="E166" s="207">
        <v>64</v>
      </c>
      <c r="F166" s="207">
        <v>14</v>
      </c>
      <c r="G166" s="207">
        <v>16</v>
      </c>
      <c r="H166" s="207">
        <v>29</v>
      </c>
      <c r="I166" s="207">
        <v>5</v>
      </c>
      <c r="J166" s="207">
        <v>48</v>
      </c>
    </row>
    <row r="167" spans="1:10" x14ac:dyDescent="0.2">
      <c r="A167" s="205">
        <v>23457</v>
      </c>
      <c r="B167" s="205" t="s">
        <v>1304</v>
      </c>
      <c r="C167" s="205" t="s">
        <v>1303</v>
      </c>
      <c r="D167" s="206" t="s">
        <v>1302</v>
      </c>
      <c r="E167" s="207">
        <v>64</v>
      </c>
      <c r="F167" s="207">
        <v>14</v>
      </c>
      <c r="G167" s="207">
        <v>16</v>
      </c>
      <c r="H167" s="207">
        <v>29</v>
      </c>
      <c r="I167" s="207">
        <v>5</v>
      </c>
      <c r="J167" s="207">
        <v>48</v>
      </c>
    </row>
    <row r="168" spans="1:10" x14ac:dyDescent="0.2">
      <c r="A168" s="205">
        <v>23458</v>
      </c>
      <c r="B168" s="205" t="s">
        <v>1304</v>
      </c>
      <c r="C168" s="205" t="s">
        <v>1303</v>
      </c>
      <c r="D168" s="206" t="s">
        <v>1302</v>
      </c>
      <c r="E168" s="207">
        <v>64</v>
      </c>
      <c r="F168" s="207">
        <v>14</v>
      </c>
      <c r="G168" s="207">
        <v>16</v>
      </c>
      <c r="H168" s="207">
        <v>29</v>
      </c>
      <c r="I168" s="207">
        <v>5</v>
      </c>
      <c r="J168" s="207">
        <v>48</v>
      </c>
    </row>
    <row r="169" spans="1:10" x14ac:dyDescent="0.2">
      <c r="A169" s="205">
        <v>23459</v>
      </c>
      <c r="B169" s="205" t="s">
        <v>1304</v>
      </c>
      <c r="C169" s="205" t="s">
        <v>1303</v>
      </c>
      <c r="D169" s="206" t="s">
        <v>1302</v>
      </c>
      <c r="E169" s="207">
        <v>64</v>
      </c>
      <c r="F169" s="207">
        <v>14</v>
      </c>
      <c r="G169" s="207">
        <v>16</v>
      </c>
      <c r="H169" s="207">
        <v>29</v>
      </c>
      <c r="I169" s="207">
        <v>5</v>
      </c>
      <c r="J169" s="207">
        <v>48</v>
      </c>
    </row>
    <row r="170" spans="1:10" x14ac:dyDescent="0.2">
      <c r="A170" s="205">
        <v>23460</v>
      </c>
      <c r="B170" s="205" t="s">
        <v>1304</v>
      </c>
      <c r="C170" s="205" t="s">
        <v>1303</v>
      </c>
      <c r="D170" s="206" t="s">
        <v>1302</v>
      </c>
      <c r="E170" s="207">
        <v>64</v>
      </c>
      <c r="F170" s="207">
        <v>14</v>
      </c>
      <c r="G170" s="207">
        <v>16</v>
      </c>
      <c r="H170" s="207">
        <v>29</v>
      </c>
      <c r="I170" s="207">
        <v>5</v>
      </c>
      <c r="J170" s="207">
        <v>48</v>
      </c>
    </row>
    <row r="171" spans="1:10" x14ac:dyDescent="0.2">
      <c r="A171" s="205">
        <v>23461</v>
      </c>
      <c r="B171" s="205" t="s">
        <v>1304</v>
      </c>
      <c r="C171" s="205" t="s">
        <v>1303</v>
      </c>
      <c r="D171" s="206" t="s">
        <v>1302</v>
      </c>
      <c r="E171" s="207">
        <v>64</v>
      </c>
      <c r="F171" s="207">
        <v>14</v>
      </c>
      <c r="G171" s="207">
        <v>16</v>
      </c>
      <c r="H171" s="207">
        <v>29</v>
      </c>
      <c r="I171" s="207">
        <v>5</v>
      </c>
      <c r="J171" s="207">
        <v>48</v>
      </c>
    </row>
    <row r="172" spans="1:10" x14ac:dyDescent="0.2">
      <c r="A172" s="205">
        <v>23462</v>
      </c>
      <c r="B172" s="205" t="s">
        <v>1304</v>
      </c>
      <c r="C172" s="205" t="s">
        <v>1303</v>
      </c>
      <c r="D172" s="206" t="s">
        <v>1302</v>
      </c>
      <c r="E172" s="207">
        <v>64</v>
      </c>
      <c r="F172" s="207">
        <v>14</v>
      </c>
      <c r="G172" s="207">
        <v>16</v>
      </c>
      <c r="H172" s="207">
        <v>29</v>
      </c>
      <c r="I172" s="207">
        <v>5</v>
      </c>
      <c r="J172" s="207">
        <v>48</v>
      </c>
    </row>
    <row r="173" spans="1:10" x14ac:dyDescent="0.2">
      <c r="A173" s="205">
        <v>23463</v>
      </c>
      <c r="B173" s="205" t="s">
        <v>1304</v>
      </c>
      <c r="C173" s="205" t="s">
        <v>1303</v>
      </c>
      <c r="D173" s="206" t="s">
        <v>1302</v>
      </c>
      <c r="E173" s="207">
        <v>64</v>
      </c>
      <c r="F173" s="207">
        <v>14</v>
      </c>
      <c r="G173" s="207">
        <v>16</v>
      </c>
      <c r="H173" s="207">
        <v>29</v>
      </c>
      <c r="I173" s="207">
        <v>5</v>
      </c>
      <c r="J173" s="207">
        <v>48</v>
      </c>
    </row>
    <row r="174" spans="1:10" x14ac:dyDescent="0.2">
      <c r="A174" s="205">
        <v>23464</v>
      </c>
      <c r="B174" s="205" t="s">
        <v>1304</v>
      </c>
      <c r="C174" s="205" t="s">
        <v>1303</v>
      </c>
      <c r="D174" s="206" t="s">
        <v>1302</v>
      </c>
      <c r="E174" s="207">
        <v>64</v>
      </c>
      <c r="F174" s="207">
        <v>14</v>
      </c>
      <c r="G174" s="207">
        <v>16</v>
      </c>
      <c r="H174" s="207">
        <v>29</v>
      </c>
      <c r="I174" s="207">
        <v>5</v>
      </c>
      <c r="J174" s="207">
        <v>48</v>
      </c>
    </row>
    <row r="175" spans="1:10" x14ac:dyDescent="0.2">
      <c r="A175" s="205">
        <v>23465</v>
      </c>
      <c r="B175" s="205" t="s">
        <v>1304</v>
      </c>
      <c r="C175" s="205" t="s">
        <v>1303</v>
      </c>
      <c r="D175" s="206" t="s">
        <v>1302</v>
      </c>
      <c r="E175" s="207">
        <v>64</v>
      </c>
      <c r="F175" s="207">
        <v>14</v>
      </c>
      <c r="G175" s="207">
        <v>16</v>
      </c>
      <c r="H175" s="207">
        <v>29</v>
      </c>
      <c r="I175" s="207">
        <v>5</v>
      </c>
      <c r="J175" s="207">
        <v>48</v>
      </c>
    </row>
    <row r="176" spans="1:10" x14ac:dyDescent="0.2">
      <c r="A176" s="205">
        <v>23466</v>
      </c>
      <c r="B176" s="205" t="s">
        <v>1304</v>
      </c>
      <c r="C176" s="205" t="s">
        <v>1303</v>
      </c>
      <c r="D176" s="206" t="s">
        <v>1302</v>
      </c>
      <c r="E176" s="207">
        <v>64</v>
      </c>
      <c r="F176" s="207">
        <v>14</v>
      </c>
      <c r="G176" s="207">
        <v>16</v>
      </c>
      <c r="H176" s="207">
        <v>29</v>
      </c>
      <c r="I176" s="207">
        <v>5</v>
      </c>
      <c r="J176" s="207">
        <v>48</v>
      </c>
    </row>
    <row r="177" spans="1:10" x14ac:dyDescent="0.2">
      <c r="A177" s="205">
        <v>23467</v>
      </c>
      <c r="B177" s="205" t="s">
        <v>1304</v>
      </c>
      <c r="C177" s="205" t="s">
        <v>1303</v>
      </c>
      <c r="D177" s="206" t="s">
        <v>1302</v>
      </c>
      <c r="E177" s="207">
        <v>64</v>
      </c>
      <c r="F177" s="207">
        <v>14</v>
      </c>
      <c r="G177" s="207">
        <v>16</v>
      </c>
      <c r="H177" s="207">
        <v>29</v>
      </c>
      <c r="I177" s="207">
        <v>5</v>
      </c>
      <c r="J177" s="207">
        <v>48</v>
      </c>
    </row>
    <row r="178" spans="1:10" x14ac:dyDescent="0.2">
      <c r="A178" s="205">
        <v>23471</v>
      </c>
      <c r="B178" s="205" t="s">
        <v>1304</v>
      </c>
      <c r="C178" s="205" t="s">
        <v>1303</v>
      </c>
      <c r="D178" s="206" t="s">
        <v>1302</v>
      </c>
      <c r="E178" s="207">
        <v>64</v>
      </c>
      <c r="F178" s="207">
        <v>14</v>
      </c>
      <c r="G178" s="207">
        <v>16</v>
      </c>
      <c r="H178" s="207">
        <v>29</v>
      </c>
      <c r="I178" s="207">
        <v>5</v>
      </c>
      <c r="J178" s="207">
        <v>48</v>
      </c>
    </row>
    <row r="179" spans="1:10" x14ac:dyDescent="0.2">
      <c r="A179" s="205">
        <v>23479</v>
      </c>
      <c r="B179" s="205" t="s">
        <v>1304</v>
      </c>
      <c r="C179" s="205" t="s">
        <v>1303</v>
      </c>
      <c r="D179" s="206" t="s">
        <v>1302</v>
      </c>
      <c r="E179" s="207">
        <v>64</v>
      </c>
      <c r="F179" s="207">
        <v>14</v>
      </c>
      <c r="G179" s="207">
        <v>16</v>
      </c>
      <c r="H179" s="207">
        <v>29</v>
      </c>
      <c r="I179" s="207">
        <v>5</v>
      </c>
      <c r="J179" s="207">
        <v>48</v>
      </c>
    </row>
    <row r="180" spans="1:10" x14ac:dyDescent="0.2">
      <c r="A180" s="208">
        <v>23301</v>
      </c>
      <c r="B180" s="208" t="s">
        <v>1301</v>
      </c>
      <c r="C180" s="208" t="s">
        <v>1262</v>
      </c>
      <c r="D180" s="209" t="s">
        <v>1261</v>
      </c>
      <c r="E180" s="210">
        <v>64</v>
      </c>
      <c r="F180" s="210">
        <v>14</v>
      </c>
      <c r="G180" s="210">
        <v>16</v>
      </c>
      <c r="H180" s="210">
        <v>29</v>
      </c>
      <c r="I180" s="210">
        <v>5</v>
      </c>
      <c r="J180" s="210">
        <v>48</v>
      </c>
    </row>
    <row r="181" spans="1:10" x14ac:dyDescent="0.2">
      <c r="A181" s="208">
        <v>23302</v>
      </c>
      <c r="B181" s="208" t="s">
        <v>1300</v>
      </c>
      <c r="C181" s="208" t="s">
        <v>1262</v>
      </c>
      <c r="D181" s="209" t="s">
        <v>1261</v>
      </c>
      <c r="E181" s="210">
        <v>64</v>
      </c>
      <c r="F181" s="210">
        <v>14</v>
      </c>
      <c r="G181" s="210">
        <v>16</v>
      </c>
      <c r="H181" s="210">
        <v>29</v>
      </c>
      <c r="I181" s="210">
        <v>5</v>
      </c>
      <c r="J181" s="210">
        <v>48</v>
      </c>
    </row>
    <row r="182" spans="1:10" x14ac:dyDescent="0.2">
      <c r="A182" s="208">
        <v>23303</v>
      </c>
      <c r="B182" s="208" t="s">
        <v>1299</v>
      </c>
      <c r="C182" s="208" t="s">
        <v>1262</v>
      </c>
      <c r="D182" s="209" t="s">
        <v>1261</v>
      </c>
      <c r="E182" s="210">
        <v>64</v>
      </c>
      <c r="F182" s="210">
        <v>14</v>
      </c>
      <c r="G182" s="210">
        <v>16</v>
      </c>
      <c r="H182" s="210">
        <v>29</v>
      </c>
      <c r="I182" s="210">
        <v>5</v>
      </c>
      <c r="J182" s="210">
        <v>48</v>
      </c>
    </row>
    <row r="183" spans="1:10" x14ac:dyDescent="0.2">
      <c r="A183" s="208">
        <v>23306</v>
      </c>
      <c r="B183" s="208" t="s">
        <v>1298</v>
      </c>
      <c r="C183" s="208" t="s">
        <v>1262</v>
      </c>
      <c r="D183" s="209" t="s">
        <v>1261</v>
      </c>
      <c r="E183" s="210">
        <v>64</v>
      </c>
      <c r="F183" s="210">
        <v>14</v>
      </c>
      <c r="G183" s="210">
        <v>16</v>
      </c>
      <c r="H183" s="210">
        <v>29</v>
      </c>
      <c r="I183" s="210">
        <v>5</v>
      </c>
      <c r="J183" s="210">
        <v>48</v>
      </c>
    </row>
    <row r="184" spans="1:10" x14ac:dyDescent="0.2">
      <c r="A184" s="208">
        <v>23308</v>
      </c>
      <c r="B184" s="208" t="s">
        <v>1297</v>
      </c>
      <c r="C184" s="208" t="s">
        <v>1262</v>
      </c>
      <c r="D184" s="209" t="s">
        <v>1261</v>
      </c>
      <c r="E184" s="210">
        <v>64</v>
      </c>
      <c r="F184" s="210">
        <v>14</v>
      </c>
      <c r="G184" s="210">
        <v>16</v>
      </c>
      <c r="H184" s="210">
        <v>29</v>
      </c>
      <c r="I184" s="210">
        <v>5</v>
      </c>
      <c r="J184" s="210">
        <v>48</v>
      </c>
    </row>
    <row r="185" spans="1:10" x14ac:dyDescent="0.2">
      <c r="A185" s="208">
        <v>23336</v>
      </c>
      <c r="B185" s="208" t="s">
        <v>1296</v>
      </c>
      <c r="C185" s="208" t="s">
        <v>1262</v>
      </c>
      <c r="D185" s="209" t="s">
        <v>1261</v>
      </c>
      <c r="E185" s="210">
        <v>64</v>
      </c>
      <c r="F185" s="210">
        <v>14</v>
      </c>
      <c r="G185" s="210">
        <v>16</v>
      </c>
      <c r="H185" s="210">
        <v>29</v>
      </c>
      <c r="I185" s="210">
        <v>5</v>
      </c>
      <c r="J185" s="210">
        <v>48</v>
      </c>
    </row>
    <row r="186" spans="1:10" x14ac:dyDescent="0.2">
      <c r="A186" s="208">
        <v>23337</v>
      </c>
      <c r="B186" s="208" t="s">
        <v>1295</v>
      </c>
      <c r="C186" s="208" t="s">
        <v>1262</v>
      </c>
      <c r="D186" s="209" t="s">
        <v>1261</v>
      </c>
      <c r="E186" s="210">
        <v>64</v>
      </c>
      <c r="F186" s="210">
        <v>14</v>
      </c>
      <c r="G186" s="210">
        <v>16</v>
      </c>
      <c r="H186" s="210">
        <v>29</v>
      </c>
      <c r="I186" s="210">
        <v>5</v>
      </c>
      <c r="J186" s="210">
        <v>48</v>
      </c>
    </row>
    <row r="187" spans="1:10" x14ac:dyDescent="0.2">
      <c r="A187" s="208">
        <v>23341</v>
      </c>
      <c r="B187" s="208" t="s">
        <v>1294</v>
      </c>
      <c r="C187" s="208" t="s">
        <v>1262</v>
      </c>
      <c r="D187" s="209" t="s">
        <v>1261</v>
      </c>
      <c r="E187" s="210">
        <v>64</v>
      </c>
      <c r="F187" s="210">
        <v>14</v>
      </c>
      <c r="G187" s="210">
        <v>16</v>
      </c>
      <c r="H187" s="210">
        <v>29</v>
      </c>
      <c r="I187" s="210">
        <v>5</v>
      </c>
      <c r="J187" s="210">
        <v>48</v>
      </c>
    </row>
    <row r="188" spans="1:10" x14ac:dyDescent="0.2">
      <c r="A188" s="208">
        <v>23345</v>
      </c>
      <c r="B188" s="208" t="s">
        <v>1293</v>
      </c>
      <c r="C188" s="208" t="s">
        <v>1262</v>
      </c>
      <c r="D188" s="209" t="s">
        <v>1261</v>
      </c>
      <c r="E188" s="210">
        <v>64</v>
      </c>
      <c r="F188" s="210">
        <v>14</v>
      </c>
      <c r="G188" s="210">
        <v>16</v>
      </c>
      <c r="H188" s="210">
        <v>29</v>
      </c>
      <c r="I188" s="210">
        <v>5</v>
      </c>
      <c r="J188" s="210">
        <v>48</v>
      </c>
    </row>
    <row r="189" spans="1:10" x14ac:dyDescent="0.2">
      <c r="A189" s="208">
        <v>23356</v>
      </c>
      <c r="B189" s="208" t="s">
        <v>1292</v>
      </c>
      <c r="C189" s="208" t="s">
        <v>1262</v>
      </c>
      <c r="D189" s="209" t="s">
        <v>1261</v>
      </c>
      <c r="E189" s="210">
        <v>64</v>
      </c>
      <c r="F189" s="210">
        <v>14</v>
      </c>
      <c r="G189" s="210">
        <v>16</v>
      </c>
      <c r="H189" s="210">
        <v>29</v>
      </c>
      <c r="I189" s="210">
        <v>5</v>
      </c>
      <c r="J189" s="210">
        <v>48</v>
      </c>
    </row>
    <row r="190" spans="1:10" x14ac:dyDescent="0.2">
      <c r="A190" s="208">
        <v>23357</v>
      </c>
      <c r="B190" s="208" t="s">
        <v>1291</v>
      </c>
      <c r="C190" s="208" t="s">
        <v>1262</v>
      </c>
      <c r="D190" s="209" t="s">
        <v>1261</v>
      </c>
      <c r="E190" s="210">
        <v>64</v>
      </c>
      <c r="F190" s="210">
        <v>14</v>
      </c>
      <c r="G190" s="210">
        <v>16</v>
      </c>
      <c r="H190" s="210">
        <v>29</v>
      </c>
      <c r="I190" s="210">
        <v>5</v>
      </c>
      <c r="J190" s="210">
        <v>48</v>
      </c>
    </row>
    <row r="191" spans="1:10" x14ac:dyDescent="0.2">
      <c r="A191" s="208">
        <v>23358</v>
      </c>
      <c r="B191" s="208" t="s">
        <v>1290</v>
      </c>
      <c r="C191" s="208" t="s">
        <v>1262</v>
      </c>
      <c r="D191" s="209" t="s">
        <v>1261</v>
      </c>
      <c r="E191" s="210">
        <v>64</v>
      </c>
      <c r="F191" s="210">
        <v>14</v>
      </c>
      <c r="G191" s="210">
        <v>16</v>
      </c>
      <c r="H191" s="210">
        <v>29</v>
      </c>
      <c r="I191" s="210">
        <v>5</v>
      </c>
      <c r="J191" s="210">
        <v>48</v>
      </c>
    </row>
    <row r="192" spans="1:10" x14ac:dyDescent="0.2">
      <c r="A192" s="208">
        <v>23359</v>
      </c>
      <c r="B192" s="208" t="s">
        <v>1289</v>
      </c>
      <c r="C192" s="208" t="s">
        <v>1262</v>
      </c>
      <c r="D192" s="209" t="s">
        <v>1261</v>
      </c>
      <c r="E192" s="210">
        <v>64</v>
      </c>
      <c r="F192" s="210">
        <v>14</v>
      </c>
      <c r="G192" s="210">
        <v>16</v>
      </c>
      <c r="H192" s="210">
        <v>29</v>
      </c>
      <c r="I192" s="210">
        <v>5</v>
      </c>
      <c r="J192" s="210">
        <v>48</v>
      </c>
    </row>
    <row r="193" spans="1:10" x14ac:dyDescent="0.2">
      <c r="A193" s="208">
        <v>23389</v>
      </c>
      <c r="B193" s="208" t="s">
        <v>1288</v>
      </c>
      <c r="C193" s="208" t="s">
        <v>1262</v>
      </c>
      <c r="D193" s="209" t="s">
        <v>1261</v>
      </c>
      <c r="E193" s="210">
        <v>64</v>
      </c>
      <c r="F193" s="210">
        <v>14</v>
      </c>
      <c r="G193" s="210">
        <v>16</v>
      </c>
      <c r="H193" s="210">
        <v>29</v>
      </c>
      <c r="I193" s="210">
        <v>5</v>
      </c>
      <c r="J193" s="210">
        <v>48</v>
      </c>
    </row>
    <row r="194" spans="1:10" x14ac:dyDescent="0.2">
      <c r="A194" s="208">
        <v>23395</v>
      </c>
      <c r="B194" s="208" t="s">
        <v>1287</v>
      </c>
      <c r="C194" s="208" t="s">
        <v>1262</v>
      </c>
      <c r="D194" s="209" t="s">
        <v>1261</v>
      </c>
      <c r="E194" s="210">
        <v>64</v>
      </c>
      <c r="F194" s="210">
        <v>14</v>
      </c>
      <c r="G194" s="210">
        <v>16</v>
      </c>
      <c r="H194" s="210">
        <v>29</v>
      </c>
      <c r="I194" s="210">
        <v>5</v>
      </c>
      <c r="J194" s="210">
        <v>48</v>
      </c>
    </row>
    <row r="195" spans="1:10" x14ac:dyDescent="0.2">
      <c r="A195" s="208">
        <v>23396</v>
      </c>
      <c r="B195" s="208" t="s">
        <v>1277</v>
      </c>
      <c r="C195" s="208" t="s">
        <v>1262</v>
      </c>
      <c r="D195" s="209" t="s">
        <v>1261</v>
      </c>
      <c r="E195" s="210">
        <v>64</v>
      </c>
      <c r="F195" s="210">
        <v>14</v>
      </c>
      <c r="G195" s="210">
        <v>16</v>
      </c>
      <c r="H195" s="210">
        <v>29</v>
      </c>
      <c r="I195" s="210">
        <v>5</v>
      </c>
      <c r="J195" s="210">
        <v>48</v>
      </c>
    </row>
    <row r="196" spans="1:10" x14ac:dyDescent="0.2">
      <c r="A196" s="208">
        <v>23399</v>
      </c>
      <c r="B196" s="208" t="s">
        <v>1286</v>
      </c>
      <c r="C196" s="208" t="s">
        <v>1262</v>
      </c>
      <c r="D196" s="209" t="s">
        <v>1261</v>
      </c>
      <c r="E196" s="210">
        <v>64</v>
      </c>
      <c r="F196" s="210">
        <v>14</v>
      </c>
      <c r="G196" s="210">
        <v>16</v>
      </c>
      <c r="H196" s="210">
        <v>29</v>
      </c>
      <c r="I196" s="210">
        <v>5</v>
      </c>
      <c r="J196" s="210">
        <v>48</v>
      </c>
    </row>
    <row r="197" spans="1:10" x14ac:dyDescent="0.2">
      <c r="A197" s="208">
        <v>23401</v>
      </c>
      <c r="B197" s="208" t="s">
        <v>1285</v>
      </c>
      <c r="C197" s="208" t="s">
        <v>1262</v>
      </c>
      <c r="D197" s="209" t="s">
        <v>1261</v>
      </c>
      <c r="E197" s="210">
        <v>64</v>
      </c>
      <c r="F197" s="210">
        <v>14</v>
      </c>
      <c r="G197" s="210">
        <v>16</v>
      </c>
      <c r="H197" s="210">
        <v>29</v>
      </c>
      <c r="I197" s="210">
        <v>5</v>
      </c>
      <c r="J197" s="210">
        <v>48</v>
      </c>
    </row>
    <row r="198" spans="1:10" x14ac:dyDescent="0.2">
      <c r="A198" s="208">
        <v>23404</v>
      </c>
      <c r="B198" s="208" t="s">
        <v>1284</v>
      </c>
      <c r="C198" s="208" t="s">
        <v>1262</v>
      </c>
      <c r="D198" s="209" t="s">
        <v>1261</v>
      </c>
      <c r="E198" s="210">
        <v>64</v>
      </c>
      <c r="F198" s="210">
        <v>14</v>
      </c>
      <c r="G198" s="210">
        <v>16</v>
      </c>
      <c r="H198" s="210">
        <v>29</v>
      </c>
      <c r="I198" s="210">
        <v>5</v>
      </c>
      <c r="J198" s="210">
        <v>48</v>
      </c>
    </row>
    <row r="199" spans="1:10" x14ac:dyDescent="0.2">
      <c r="A199" s="208">
        <v>23407</v>
      </c>
      <c r="B199" s="208" t="s">
        <v>1283</v>
      </c>
      <c r="C199" s="208" t="s">
        <v>1262</v>
      </c>
      <c r="D199" s="209" t="s">
        <v>1261</v>
      </c>
      <c r="E199" s="210">
        <v>64</v>
      </c>
      <c r="F199" s="210">
        <v>14</v>
      </c>
      <c r="G199" s="210">
        <v>16</v>
      </c>
      <c r="H199" s="210">
        <v>29</v>
      </c>
      <c r="I199" s="210">
        <v>5</v>
      </c>
      <c r="J199" s="210">
        <v>48</v>
      </c>
    </row>
    <row r="200" spans="1:10" x14ac:dyDescent="0.2">
      <c r="A200" s="208">
        <v>23409</v>
      </c>
      <c r="B200" s="208" t="s">
        <v>1282</v>
      </c>
      <c r="C200" s="208" t="s">
        <v>1262</v>
      </c>
      <c r="D200" s="209" t="s">
        <v>1261</v>
      </c>
      <c r="E200" s="210">
        <v>64</v>
      </c>
      <c r="F200" s="210">
        <v>14</v>
      </c>
      <c r="G200" s="210">
        <v>16</v>
      </c>
      <c r="H200" s="210">
        <v>29</v>
      </c>
      <c r="I200" s="210">
        <v>5</v>
      </c>
      <c r="J200" s="210">
        <v>48</v>
      </c>
    </row>
    <row r="201" spans="1:10" x14ac:dyDescent="0.2">
      <c r="A201" s="208">
        <v>23410</v>
      </c>
      <c r="B201" s="208" t="s">
        <v>1281</v>
      </c>
      <c r="C201" s="208" t="s">
        <v>1262</v>
      </c>
      <c r="D201" s="209" t="s">
        <v>1261</v>
      </c>
      <c r="E201" s="210">
        <v>64</v>
      </c>
      <c r="F201" s="210">
        <v>14</v>
      </c>
      <c r="G201" s="210">
        <v>16</v>
      </c>
      <c r="H201" s="210">
        <v>29</v>
      </c>
      <c r="I201" s="210">
        <v>5</v>
      </c>
      <c r="J201" s="210">
        <v>48</v>
      </c>
    </row>
    <row r="202" spans="1:10" x14ac:dyDescent="0.2">
      <c r="A202" s="208">
        <v>23412</v>
      </c>
      <c r="B202" s="208" t="s">
        <v>1280</v>
      </c>
      <c r="C202" s="208" t="s">
        <v>1262</v>
      </c>
      <c r="D202" s="209" t="s">
        <v>1261</v>
      </c>
      <c r="E202" s="210">
        <v>64</v>
      </c>
      <c r="F202" s="210">
        <v>14</v>
      </c>
      <c r="G202" s="210">
        <v>16</v>
      </c>
      <c r="H202" s="210">
        <v>29</v>
      </c>
      <c r="I202" s="210">
        <v>5</v>
      </c>
      <c r="J202" s="210">
        <v>48</v>
      </c>
    </row>
    <row r="203" spans="1:10" x14ac:dyDescent="0.2">
      <c r="A203" s="208">
        <v>23414</v>
      </c>
      <c r="B203" s="208" t="s">
        <v>1279</v>
      </c>
      <c r="C203" s="208" t="s">
        <v>1262</v>
      </c>
      <c r="D203" s="209" t="s">
        <v>1261</v>
      </c>
      <c r="E203" s="210">
        <v>64</v>
      </c>
      <c r="F203" s="210">
        <v>14</v>
      </c>
      <c r="G203" s="210">
        <v>16</v>
      </c>
      <c r="H203" s="210">
        <v>29</v>
      </c>
      <c r="I203" s="210">
        <v>5</v>
      </c>
      <c r="J203" s="210">
        <v>48</v>
      </c>
    </row>
    <row r="204" spans="1:10" x14ac:dyDescent="0.2">
      <c r="A204" s="208">
        <v>23415</v>
      </c>
      <c r="B204" s="208" t="s">
        <v>1278</v>
      </c>
      <c r="C204" s="208" t="s">
        <v>1262</v>
      </c>
      <c r="D204" s="209" t="s">
        <v>1261</v>
      </c>
      <c r="E204" s="210">
        <v>64</v>
      </c>
      <c r="F204" s="210">
        <v>14</v>
      </c>
      <c r="G204" s="210">
        <v>16</v>
      </c>
      <c r="H204" s="210">
        <v>29</v>
      </c>
      <c r="I204" s="210">
        <v>5</v>
      </c>
      <c r="J204" s="210">
        <v>48</v>
      </c>
    </row>
    <row r="205" spans="1:10" x14ac:dyDescent="0.2">
      <c r="A205" s="208">
        <v>23416</v>
      </c>
      <c r="B205" s="208" t="s">
        <v>1277</v>
      </c>
      <c r="C205" s="208" t="s">
        <v>1262</v>
      </c>
      <c r="D205" s="209" t="s">
        <v>1261</v>
      </c>
      <c r="E205" s="210">
        <v>64</v>
      </c>
      <c r="F205" s="210">
        <v>14</v>
      </c>
      <c r="G205" s="210">
        <v>16</v>
      </c>
      <c r="H205" s="210">
        <v>29</v>
      </c>
      <c r="I205" s="210">
        <v>5</v>
      </c>
      <c r="J205" s="210">
        <v>48</v>
      </c>
    </row>
    <row r="206" spans="1:10" x14ac:dyDescent="0.2">
      <c r="A206" s="208">
        <v>23417</v>
      </c>
      <c r="B206" s="208" t="s">
        <v>1276</v>
      </c>
      <c r="C206" s="208" t="s">
        <v>1262</v>
      </c>
      <c r="D206" s="209" t="s">
        <v>1261</v>
      </c>
      <c r="E206" s="210">
        <v>64</v>
      </c>
      <c r="F206" s="210">
        <v>14</v>
      </c>
      <c r="G206" s="210">
        <v>16</v>
      </c>
      <c r="H206" s="210">
        <v>29</v>
      </c>
      <c r="I206" s="210">
        <v>5</v>
      </c>
      <c r="J206" s="210">
        <v>48</v>
      </c>
    </row>
    <row r="207" spans="1:10" x14ac:dyDescent="0.2">
      <c r="A207" s="208">
        <v>23418</v>
      </c>
      <c r="B207" s="208" t="s">
        <v>1275</v>
      </c>
      <c r="C207" s="208" t="s">
        <v>1262</v>
      </c>
      <c r="D207" s="209" t="s">
        <v>1261</v>
      </c>
      <c r="E207" s="210">
        <v>64</v>
      </c>
      <c r="F207" s="210">
        <v>14</v>
      </c>
      <c r="G207" s="210">
        <v>16</v>
      </c>
      <c r="H207" s="210">
        <v>29</v>
      </c>
      <c r="I207" s="210">
        <v>5</v>
      </c>
      <c r="J207" s="210">
        <v>48</v>
      </c>
    </row>
    <row r="208" spans="1:10" x14ac:dyDescent="0.2">
      <c r="A208" s="208">
        <v>23420</v>
      </c>
      <c r="B208" s="208" t="s">
        <v>1274</v>
      </c>
      <c r="C208" s="208" t="s">
        <v>1262</v>
      </c>
      <c r="D208" s="209" t="s">
        <v>1261</v>
      </c>
      <c r="E208" s="210">
        <v>64</v>
      </c>
      <c r="F208" s="210">
        <v>14</v>
      </c>
      <c r="G208" s="210">
        <v>16</v>
      </c>
      <c r="H208" s="210">
        <v>29</v>
      </c>
      <c r="I208" s="210">
        <v>5</v>
      </c>
      <c r="J208" s="210">
        <v>48</v>
      </c>
    </row>
    <row r="209" spans="1:10" x14ac:dyDescent="0.2">
      <c r="A209" s="208">
        <v>23421</v>
      </c>
      <c r="B209" s="208" t="s">
        <v>1273</v>
      </c>
      <c r="C209" s="208" t="s">
        <v>1262</v>
      </c>
      <c r="D209" s="209" t="s">
        <v>1261</v>
      </c>
      <c r="E209" s="210">
        <v>64</v>
      </c>
      <c r="F209" s="210">
        <v>14</v>
      </c>
      <c r="G209" s="210">
        <v>16</v>
      </c>
      <c r="H209" s="210">
        <v>29</v>
      </c>
      <c r="I209" s="210">
        <v>5</v>
      </c>
      <c r="J209" s="210">
        <v>48</v>
      </c>
    </row>
    <row r="210" spans="1:10" x14ac:dyDescent="0.2">
      <c r="A210" s="208">
        <v>23422</v>
      </c>
      <c r="B210" s="208" t="s">
        <v>1272</v>
      </c>
      <c r="C210" s="208" t="s">
        <v>1262</v>
      </c>
      <c r="D210" s="209" t="s">
        <v>1261</v>
      </c>
      <c r="E210" s="210">
        <v>64</v>
      </c>
      <c r="F210" s="210">
        <v>14</v>
      </c>
      <c r="G210" s="210">
        <v>16</v>
      </c>
      <c r="H210" s="210">
        <v>29</v>
      </c>
      <c r="I210" s="210">
        <v>5</v>
      </c>
      <c r="J210" s="210">
        <v>48</v>
      </c>
    </row>
    <row r="211" spans="1:10" x14ac:dyDescent="0.2">
      <c r="A211" s="208">
        <v>23423</v>
      </c>
      <c r="B211" s="208" t="s">
        <v>1271</v>
      </c>
      <c r="C211" s="208" t="s">
        <v>1262</v>
      </c>
      <c r="D211" s="209" t="s">
        <v>1261</v>
      </c>
      <c r="E211" s="210">
        <v>64</v>
      </c>
      <c r="F211" s="210">
        <v>14</v>
      </c>
      <c r="G211" s="210">
        <v>16</v>
      </c>
      <c r="H211" s="210">
        <v>29</v>
      </c>
      <c r="I211" s="210">
        <v>5</v>
      </c>
      <c r="J211" s="210">
        <v>48</v>
      </c>
    </row>
    <row r="212" spans="1:10" x14ac:dyDescent="0.2">
      <c r="A212" s="208">
        <v>23426</v>
      </c>
      <c r="B212" s="208" t="s">
        <v>1270</v>
      </c>
      <c r="C212" s="208" t="s">
        <v>1262</v>
      </c>
      <c r="D212" s="209" t="s">
        <v>1261</v>
      </c>
      <c r="E212" s="210">
        <v>64</v>
      </c>
      <c r="F212" s="210">
        <v>14</v>
      </c>
      <c r="G212" s="210">
        <v>16</v>
      </c>
      <c r="H212" s="210">
        <v>29</v>
      </c>
      <c r="I212" s="210">
        <v>5</v>
      </c>
      <c r="J212" s="210">
        <v>48</v>
      </c>
    </row>
    <row r="213" spans="1:10" x14ac:dyDescent="0.2">
      <c r="A213" s="208">
        <v>23427</v>
      </c>
      <c r="B213" s="208" t="s">
        <v>1269</v>
      </c>
      <c r="C213" s="208" t="s">
        <v>1262</v>
      </c>
      <c r="D213" s="209" t="s">
        <v>1261</v>
      </c>
      <c r="E213" s="210">
        <v>64</v>
      </c>
      <c r="F213" s="210">
        <v>14</v>
      </c>
      <c r="G213" s="210">
        <v>16</v>
      </c>
      <c r="H213" s="210">
        <v>29</v>
      </c>
      <c r="I213" s="210">
        <v>5</v>
      </c>
      <c r="J213" s="210">
        <v>48</v>
      </c>
    </row>
    <row r="214" spans="1:10" x14ac:dyDescent="0.2">
      <c r="A214" s="208">
        <v>23440</v>
      </c>
      <c r="B214" s="208" t="s">
        <v>1268</v>
      </c>
      <c r="C214" s="208" t="s">
        <v>1262</v>
      </c>
      <c r="D214" s="209" t="s">
        <v>1261</v>
      </c>
      <c r="E214" s="210">
        <v>64</v>
      </c>
      <c r="F214" s="210">
        <v>14</v>
      </c>
      <c r="G214" s="210">
        <v>16</v>
      </c>
      <c r="H214" s="210">
        <v>29</v>
      </c>
      <c r="I214" s="210">
        <v>5</v>
      </c>
      <c r="J214" s="210">
        <v>48</v>
      </c>
    </row>
    <row r="215" spans="1:10" x14ac:dyDescent="0.2">
      <c r="A215" s="208">
        <v>23441</v>
      </c>
      <c r="B215" s="208" t="s">
        <v>1267</v>
      </c>
      <c r="C215" s="208" t="s">
        <v>1262</v>
      </c>
      <c r="D215" s="209" t="s">
        <v>1261</v>
      </c>
      <c r="E215" s="210">
        <v>64</v>
      </c>
      <c r="F215" s="210">
        <v>14</v>
      </c>
      <c r="G215" s="210">
        <v>16</v>
      </c>
      <c r="H215" s="210">
        <v>29</v>
      </c>
      <c r="I215" s="210">
        <v>5</v>
      </c>
      <c r="J215" s="210">
        <v>48</v>
      </c>
    </row>
    <row r="216" spans="1:10" x14ac:dyDescent="0.2">
      <c r="A216" s="208">
        <v>23442</v>
      </c>
      <c r="B216" s="208" t="s">
        <v>1266</v>
      </c>
      <c r="C216" s="208" t="s">
        <v>1262</v>
      </c>
      <c r="D216" s="209" t="s">
        <v>1261</v>
      </c>
      <c r="E216" s="210">
        <v>64</v>
      </c>
      <c r="F216" s="210">
        <v>14</v>
      </c>
      <c r="G216" s="210">
        <v>16</v>
      </c>
      <c r="H216" s="210">
        <v>29</v>
      </c>
      <c r="I216" s="210">
        <v>5</v>
      </c>
      <c r="J216" s="210">
        <v>48</v>
      </c>
    </row>
    <row r="217" spans="1:10" x14ac:dyDescent="0.2">
      <c r="A217" s="208">
        <v>23480</v>
      </c>
      <c r="B217" s="208" t="s">
        <v>1265</v>
      </c>
      <c r="C217" s="208" t="s">
        <v>1262</v>
      </c>
      <c r="D217" s="209" t="s">
        <v>1261</v>
      </c>
      <c r="E217" s="210">
        <v>64</v>
      </c>
      <c r="F217" s="210">
        <v>14</v>
      </c>
      <c r="G217" s="210">
        <v>16</v>
      </c>
      <c r="H217" s="210">
        <v>29</v>
      </c>
      <c r="I217" s="210">
        <v>5</v>
      </c>
      <c r="J217" s="210">
        <v>48</v>
      </c>
    </row>
    <row r="218" spans="1:10" x14ac:dyDescent="0.2">
      <c r="A218" s="208">
        <v>23483</v>
      </c>
      <c r="B218" s="208" t="s">
        <v>1264</v>
      </c>
      <c r="C218" s="208" t="s">
        <v>1262</v>
      </c>
      <c r="D218" s="209" t="s">
        <v>1261</v>
      </c>
      <c r="E218" s="210">
        <v>64</v>
      </c>
      <c r="F218" s="210">
        <v>14</v>
      </c>
      <c r="G218" s="210">
        <v>16</v>
      </c>
      <c r="H218" s="210">
        <v>29</v>
      </c>
      <c r="I218" s="210">
        <v>5</v>
      </c>
      <c r="J218" s="210">
        <v>48</v>
      </c>
    </row>
    <row r="219" spans="1:10" x14ac:dyDescent="0.2">
      <c r="A219" s="211">
        <v>23488</v>
      </c>
      <c r="B219" s="211" t="s">
        <v>1263</v>
      </c>
      <c r="C219" s="211" t="s">
        <v>1262</v>
      </c>
      <c r="D219" s="209" t="s">
        <v>1261</v>
      </c>
      <c r="E219" s="210">
        <v>64</v>
      </c>
      <c r="F219" s="210">
        <v>14</v>
      </c>
      <c r="G219" s="210">
        <v>16</v>
      </c>
      <c r="H219" s="210">
        <v>29</v>
      </c>
      <c r="I219" s="210">
        <v>5</v>
      </c>
      <c r="J219" s="210">
        <v>48</v>
      </c>
    </row>
    <row r="220" spans="1:10" x14ac:dyDescent="0.2">
      <c r="A220" s="212">
        <v>23081</v>
      </c>
      <c r="B220" s="212" t="s">
        <v>1260</v>
      </c>
      <c r="C220" s="212" t="s">
        <v>1257</v>
      </c>
      <c r="D220" s="213" t="s">
        <v>1249</v>
      </c>
      <c r="E220" s="214">
        <v>64</v>
      </c>
      <c r="F220" s="214">
        <v>14</v>
      </c>
      <c r="G220" s="214">
        <v>16</v>
      </c>
      <c r="H220" s="214">
        <v>29</v>
      </c>
      <c r="I220" s="214">
        <v>5</v>
      </c>
      <c r="J220" s="214">
        <v>48</v>
      </c>
    </row>
    <row r="221" spans="1:10" x14ac:dyDescent="0.2">
      <c r="A221" s="212">
        <v>23127</v>
      </c>
      <c r="B221" s="212" t="s">
        <v>1259</v>
      </c>
      <c r="C221" s="212" t="s">
        <v>1257</v>
      </c>
      <c r="D221" s="213" t="s">
        <v>1249</v>
      </c>
      <c r="E221" s="214">
        <v>64</v>
      </c>
      <c r="F221" s="214">
        <v>14</v>
      </c>
      <c r="G221" s="214">
        <v>16</v>
      </c>
      <c r="H221" s="214">
        <v>29</v>
      </c>
      <c r="I221" s="214">
        <v>5</v>
      </c>
      <c r="J221" s="214">
        <v>48</v>
      </c>
    </row>
    <row r="222" spans="1:10" x14ac:dyDescent="0.2">
      <c r="A222" s="212">
        <v>23168</v>
      </c>
      <c r="B222" s="212" t="s">
        <v>1258</v>
      </c>
      <c r="C222" s="212" t="s">
        <v>1257</v>
      </c>
      <c r="D222" s="213" t="s">
        <v>1249</v>
      </c>
      <c r="E222" s="214">
        <v>64</v>
      </c>
      <c r="F222" s="214">
        <v>14</v>
      </c>
      <c r="G222" s="214">
        <v>16</v>
      </c>
      <c r="H222" s="214">
        <v>29</v>
      </c>
      <c r="I222" s="214">
        <v>5</v>
      </c>
      <c r="J222" s="214">
        <v>48</v>
      </c>
    </row>
    <row r="223" spans="1:10" x14ac:dyDescent="0.2">
      <c r="A223" s="212">
        <v>23185</v>
      </c>
      <c r="B223" s="212" t="s">
        <v>1256</v>
      </c>
      <c r="C223" s="212" t="s">
        <v>1257</v>
      </c>
      <c r="D223" s="213" t="s">
        <v>1249</v>
      </c>
      <c r="E223" s="214">
        <v>64</v>
      </c>
      <c r="F223" s="214">
        <v>14</v>
      </c>
      <c r="G223" s="214">
        <v>16</v>
      </c>
      <c r="H223" s="214">
        <v>29</v>
      </c>
      <c r="I223" s="214">
        <v>5</v>
      </c>
      <c r="J223" s="214">
        <v>48</v>
      </c>
    </row>
    <row r="224" spans="1:10" x14ac:dyDescent="0.2">
      <c r="A224" s="212">
        <v>23188</v>
      </c>
      <c r="B224" s="212" t="s">
        <v>1256</v>
      </c>
      <c r="C224" s="212" t="s">
        <v>1257</v>
      </c>
      <c r="D224" s="213" t="s">
        <v>1249</v>
      </c>
      <c r="E224" s="214">
        <v>64</v>
      </c>
      <c r="F224" s="214">
        <v>14</v>
      </c>
      <c r="G224" s="214">
        <v>16</v>
      </c>
      <c r="H224" s="214">
        <v>29</v>
      </c>
      <c r="I224" s="214">
        <v>5</v>
      </c>
      <c r="J224" s="214">
        <v>48</v>
      </c>
    </row>
    <row r="225" spans="1:10" x14ac:dyDescent="0.2">
      <c r="A225" s="212">
        <v>23186</v>
      </c>
      <c r="B225" s="212" t="s">
        <v>1256</v>
      </c>
      <c r="C225" s="212" t="s">
        <v>1255</v>
      </c>
      <c r="D225" s="213" t="s">
        <v>1249</v>
      </c>
      <c r="E225" s="214">
        <v>64</v>
      </c>
      <c r="F225" s="214">
        <v>14</v>
      </c>
      <c r="G225" s="214">
        <v>16</v>
      </c>
      <c r="H225" s="214">
        <v>29</v>
      </c>
      <c r="I225" s="214">
        <v>5</v>
      </c>
      <c r="J225" s="214">
        <v>48</v>
      </c>
    </row>
    <row r="226" spans="1:10" x14ac:dyDescent="0.2">
      <c r="A226" s="212">
        <v>23187</v>
      </c>
      <c r="B226" s="212" t="s">
        <v>1256</v>
      </c>
      <c r="C226" s="212" t="s">
        <v>1255</v>
      </c>
      <c r="D226" s="213" t="s">
        <v>1249</v>
      </c>
      <c r="E226" s="214">
        <v>64</v>
      </c>
      <c r="F226" s="214">
        <v>14</v>
      </c>
      <c r="G226" s="214">
        <v>16</v>
      </c>
      <c r="H226" s="214">
        <v>29</v>
      </c>
      <c r="I226" s="214">
        <v>5</v>
      </c>
      <c r="J226" s="214">
        <v>48</v>
      </c>
    </row>
    <row r="227" spans="1:10" x14ac:dyDescent="0.2">
      <c r="A227" s="212">
        <v>23090</v>
      </c>
      <c r="B227" s="212" t="s">
        <v>1254</v>
      </c>
      <c r="C227" s="212" t="s">
        <v>1250</v>
      </c>
      <c r="D227" s="213" t="s">
        <v>1249</v>
      </c>
      <c r="E227" s="214">
        <v>64</v>
      </c>
      <c r="F227" s="214">
        <v>14</v>
      </c>
      <c r="G227" s="214">
        <v>16</v>
      </c>
      <c r="H227" s="214">
        <v>29</v>
      </c>
      <c r="I227" s="214">
        <v>5</v>
      </c>
      <c r="J227" s="214">
        <v>48</v>
      </c>
    </row>
    <row r="228" spans="1:10" x14ac:dyDescent="0.2">
      <c r="A228" s="212">
        <v>23665</v>
      </c>
      <c r="B228" s="212" t="s">
        <v>844</v>
      </c>
      <c r="C228" s="212" t="s">
        <v>1250</v>
      </c>
      <c r="D228" s="213" t="s">
        <v>1249</v>
      </c>
      <c r="E228" s="214">
        <v>64</v>
      </c>
      <c r="F228" s="214">
        <v>14</v>
      </c>
      <c r="G228" s="214">
        <v>16</v>
      </c>
      <c r="H228" s="214">
        <v>29</v>
      </c>
      <c r="I228" s="214">
        <v>5</v>
      </c>
      <c r="J228" s="214">
        <v>48</v>
      </c>
    </row>
    <row r="229" spans="1:10" x14ac:dyDescent="0.2">
      <c r="A229" s="212">
        <v>23690</v>
      </c>
      <c r="B229" s="212" t="s">
        <v>1253</v>
      </c>
      <c r="C229" s="212" t="s">
        <v>1250</v>
      </c>
      <c r="D229" s="213" t="s">
        <v>1249</v>
      </c>
      <c r="E229" s="214">
        <v>64</v>
      </c>
      <c r="F229" s="214">
        <v>14</v>
      </c>
      <c r="G229" s="214">
        <v>16</v>
      </c>
      <c r="H229" s="214">
        <v>29</v>
      </c>
      <c r="I229" s="214">
        <v>5</v>
      </c>
      <c r="J229" s="214">
        <v>48</v>
      </c>
    </row>
    <row r="230" spans="1:10" x14ac:dyDescent="0.2">
      <c r="A230" s="212">
        <v>23691</v>
      </c>
      <c r="B230" s="212" t="s">
        <v>1253</v>
      </c>
      <c r="C230" s="212" t="s">
        <v>1250</v>
      </c>
      <c r="D230" s="213" t="s">
        <v>1249</v>
      </c>
      <c r="E230" s="214">
        <v>64</v>
      </c>
      <c r="F230" s="214">
        <v>14</v>
      </c>
      <c r="G230" s="214">
        <v>16</v>
      </c>
      <c r="H230" s="214">
        <v>29</v>
      </c>
      <c r="I230" s="214">
        <v>5</v>
      </c>
      <c r="J230" s="214">
        <v>48</v>
      </c>
    </row>
    <row r="231" spans="1:10" x14ac:dyDescent="0.2">
      <c r="A231" s="212">
        <v>23692</v>
      </c>
      <c r="B231" s="212" t="s">
        <v>1253</v>
      </c>
      <c r="C231" s="212" t="s">
        <v>1250</v>
      </c>
      <c r="D231" s="213" t="s">
        <v>1249</v>
      </c>
      <c r="E231" s="214">
        <v>64</v>
      </c>
      <c r="F231" s="214">
        <v>14</v>
      </c>
      <c r="G231" s="214">
        <v>16</v>
      </c>
      <c r="H231" s="214">
        <v>29</v>
      </c>
      <c r="I231" s="214">
        <v>5</v>
      </c>
      <c r="J231" s="214">
        <v>48</v>
      </c>
    </row>
    <row r="232" spans="1:10" x14ac:dyDescent="0.2">
      <c r="A232" s="212">
        <v>23693</v>
      </c>
      <c r="B232" s="212" t="s">
        <v>1253</v>
      </c>
      <c r="C232" s="212" t="s">
        <v>1250</v>
      </c>
      <c r="D232" s="213" t="s">
        <v>1249</v>
      </c>
      <c r="E232" s="214">
        <v>64</v>
      </c>
      <c r="F232" s="214">
        <v>14</v>
      </c>
      <c r="G232" s="214">
        <v>16</v>
      </c>
      <c r="H232" s="214">
        <v>29</v>
      </c>
      <c r="I232" s="214">
        <v>5</v>
      </c>
      <c r="J232" s="214">
        <v>48</v>
      </c>
    </row>
    <row r="233" spans="1:10" x14ac:dyDescent="0.2">
      <c r="A233" s="212">
        <v>23694</v>
      </c>
      <c r="B233" s="212" t="s">
        <v>1252</v>
      </c>
      <c r="C233" s="212" t="s">
        <v>1250</v>
      </c>
      <c r="D233" s="213" t="s">
        <v>1249</v>
      </c>
      <c r="E233" s="214">
        <v>64</v>
      </c>
      <c r="F233" s="214">
        <v>14</v>
      </c>
      <c r="G233" s="214">
        <v>16</v>
      </c>
      <c r="H233" s="214">
        <v>29</v>
      </c>
      <c r="I233" s="214">
        <v>5</v>
      </c>
      <c r="J233" s="214">
        <v>48</v>
      </c>
    </row>
    <row r="234" spans="1:10" x14ac:dyDescent="0.2">
      <c r="A234" s="212">
        <v>23696</v>
      </c>
      <c r="B234" s="212" t="s">
        <v>1251</v>
      </c>
      <c r="C234" s="212" t="s">
        <v>1250</v>
      </c>
      <c r="D234" s="213" t="s">
        <v>1249</v>
      </c>
      <c r="E234" s="214">
        <v>64</v>
      </c>
      <c r="F234" s="214">
        <v>14</v>
      </c>
      <c r="G234" s="214">
        <v>16</v>
      </c>
      <c r="H234" s="214">
        <v>29</v>
      </c>
      <c r="I234" s="214">
        <v>5</v>
      </c>
      <c r="J234" s="214">
        <v>48</v>
      </c>
    </row>
    <row r="235" spans="1:10" ht="62.4" x14ac:dyDescent="0.2">
      <c r="A235" s="215">
        <v>22301</v>
      </c>
      <c r="B235" s="215" t="s">
        <v>1224</v>
      </c>
      <c r="C235" s="215" t="s">
        <v>1248</v>
      </c>
      <c r="D235" s="216" t="s">
        <v>1434</v>
      </c>
      <c r="E235" s="217">
        <v>79</v>
      </c>
      <c r="F235" s="217">
        <v>18</v>
      </c>
      <c r="G235" s="217">
        <v>20</v>
      </c>
      <c r="H235" s="217">
        <v>36</v>
      </c>
      <c r="I235" s="217">
        <v>5</v>
      </c>
      <c r="J235" s="217">
        <v>59.25</v>
      </c>
    </row>
    <row r="236" spans="1:10" ht="62.4" x14ac:dyDescent="0.2">
      <c r="A236" s="215">
        <v>22302</v>
      </c>
      <c r="B236" s="215" t="s">
        <v>1224</v>
      </c>
      <c r="C236" s="215" t="s">
        <v>1248</v>
      </c>
      <c r="D236" s="216" t="s">
        <v>1434</v>
      </c>
      <c r="E236" s="217">
        <v>79</v>
      </c>
      <c r="F236" s="217">
        <v>18</v>
      </c>
      <c r="G236" s="217">
        <v>20</v>
      </c>
      <c r="H236" s="217">
        <v>36</v>
      </c>
      <c r="I236" s="217">
        <v>5</v>
      </c>
      <c r="J236" s="217">
        <v>59.25</v>
      </c>
    </row>
    <row r="237" spans="1:10" ht="62.4" x14ac:dyDescent="0.2">
      <c r="A237" s="215">
        <v>22304</v>
      </c>
      <c r="B237" s="215" t="s">
        <v>1224</v>
      </c>
      <c r="C237" s="215" t="s">
        <v>1248</v>
      </c>
      <c r="D237" s="216" t="s">
        <v>1434</v>
      </c>
      <c r="E237" s="217">
        <v>79</v>
      </c>
      <c r="F237" s="217">
        <v>18</v>
      </c>
      <c r="G237" s="217">
        <v>20</v>
      </c>
      <c r="H237" s="217">
        <v>36</v>
      </c>
      <c r="I237" s="217">
        <v>5</v>
      </c>
      <c r="J237" s="217">
        <v>59.25</v>
      </c>
    </row>
    <row r="238" spans="1:10" ht="62.4" x14ac:dyDescent="0.2">
      <c r="A238" s="215">
        <v>22305</v>
      </c>
      <c r="B238" s="215" t="s">
        <v>1224</v>
      </c>
      <c r="C238" s="215" t="s">
        <v>1248</v>
      </c>
      <c r="D238" s="216" t="s">
        <v>1434</v>
      </c>
      <c r="E238" s="217">
        <v>79</v>
      </c>
      <c r="F238" s="217">
        <v>18</v>
      </c>
      <c r="G238" s="217">
        <v>20</v>
      </c>
      <c r="H238" s="217">
        <v>36</v>
      </c>
      <c r="I238" s="217">
        <v>5</v>
      </c>
      <c r="J238" s="217">
        <v>59.25</v>
      </c>
    </row>
    <row r="239" spans="1:10" ht="62.4" x14ac:dyDescent="0.2">
      <c r="A239" s="215">
        <v>22311</v>
      </c>
      <c r="B239" s="215" t="s">
        <v>1224</v>
      </c>
      <c r="C239" s="215" t="s">
        <v>1248</v>
      </c>
      <c r="D239" s="216" t="s">
        <v>1434</v>
      </c>
      <c r="E239" s="217">
        <v>79</v>
      </c>
      <c r="F239" s="217">
        <v>18</v>
      </c>
      <c r="G239" s="217">
        <v>20</v>
      </c>
      <c r="H239" s="217">
        <v>36</v>
      </c>
      <c r="I239" s="217">
        <v>5</v>
      </c>
      <c r="J239" s="217">
        <v>59.25</v>
      </c>
    </row>
    <row r="240" spans="1:10" ht="62.4" x14ac:dyDescent="0.2">
      <c r="A240" s="215">
        <v>22313</v>
      </c>
      <c r="B240" s="215" t="s">
        <v>1224</v>
      </c>
      <c r="C240" s="215" t="s">
        <v>1248</v>
      </c>
      <c r="D240" s="216" t="s">
        <v>1434</v>
      </c>
      <c r="E240" s="217">
        <v>79</v>
      </c>
      <c r="F240" s="217">
        <v>18</v>
      </c>
      <c r="G240" s="217">
        <v>20</v>
      </c>
      <c r="H240" s="217">
        <v>36</v>
      </c>
      <c r="I240" s="217">
        <v>5</v>
      </c>
      <c r="J240" s="217">
        <v>59.25</v>
      </c>
    </row>
    <row r="241" spans="1:10" ht="62.4" x14ac:dyDescent="0.2">
      <c r="A241" s="215">
        <v>22314</v>
      </c>
      <c r="B241" s="215" t="s">
        <v>1224</v>
      </c>
      <c r="C241" s="215" t="s">
        <v>1248</v>
      </c>
      <c r="D241" s="216" t="s">
        <v>1434</v>
      </c>
      <c r="E241" s="217">
        <v>79</v>
      </c>
      <c r="F241" s="217">
        <v>18</v>
      </c>
      <c r="G241" s="217">
        <v>20</v>
      </c>
      <c r="H241" s="217">
        <v>36</v>
      </c>
      <c r="I241" s="217">
        <v>5</v>
      </c>
      <c r="J241" s="217">
        <v>59.25</v>
      </c>
    </row>
    <row r="242" spans="1:10" ht="62.4" x14ac:dyDescent="0.2">
      <c r="A242" s="215">
        <v>22320</v>
      </c>
      <c r="B242" s="215" t="s">
        <v>1224</v>
      </c>
      <c r="C242" s="215" t="s">
        <v>1248</v>
      </c>
      <c r="D242" s="216" t="s">
        <v>1434</v>
      </c>
      <c r="E242" s="217">
        <v>79</v>
      </c>
      <c r="F242" s="217">
        <v>18</v>
      </c>
      <c r="G242" s="217">
        <v>20</v>
      </c>
      <c r="H242" s="217">
        <v>36</v>
      </c>
      <c r="I242" s="217">
        <v>5</v>
      </c>
      <c r="J242" s="217">
        <v>59.25</v>
      </c>
    </row>
    <row r="243" spans="1:10" ht="62.4" x14ac:dyDescent="0.2">
      <c r="A243" s="215">
        <v>22331</v>
      </c>
      <c r="B243" s="215" t="s">
        <v>1224</v>
      </c>
      <c r="C243" s="215" t="s">
        <v>1248</v>
      </c>
      <c r="D243" s="216" t="s">
        <v>1434</v>
      </c>
      <c r="E243" s="217">
        <v>79</v>
      </c>
      <c r="F243" s="217">
        <v>18</v>
      </c>
      <c r="G243" s="217">
        <v>20</v>
      </c>
      <c r="H243" s="217">
        <v>36</v>
      </c>
      <c r="I243" s="217">
        <v>5</v>
      </c>
      <c r="J243" s="217">
        <v>59.25</v>
      </c>
    </row>
    <row r="244" spans="1:10" ht="62.4" x14ac:dyDescent="0.2">
      <c r="A244" s="215">
        <v>22332</v>
      </c>
      <c r="B244" s="215" t="s">
        <v>1224</v>
      </c>
      <c r="C244" s="215" t="s">
        <v>1248</v>
      </c>
      <c r="D244" s="216" t="s">
        <v>1434</v>
      </c>
      <c r="E244" s="217">
        <v>79</v>
      </c>
      <c r="F244" s="217">
        <v>18</v>
      </c>
      <c r="G244" s="217">
        <v>20</v>
      </c>
      <c r="H244" s="217">
        <v>36</v>
      </c>
      <c r="I244" s="217">
        <v>5</v>
      </c>
      <c r="J244" s="217">
        <v>59.25</v>
      </c>
    </row>
    <row r="245" spans="1:10" ht="62.4" x14ac:dyDescent="0.2">
      <c r="A245" s="215">
        <v>22333</v>
      </c>
      <c r="B245" s="215" t="s">
        <v>1224</v>
      </c>
      <c r="C245" s="215" t="s">
        <v>1248</v>
      </c>
      <c r="D245" s="216" t="s">
        <v>1434</v>
      </c>
      <c r="E245" s="217">
        <v>79</v>
      </c>
      <c r="F245" s="217">
        <v>18</v>
      </c>
      <c r="G245" s="217">
        <v>20</v>
      </c>
      <c r="H245" s="217">
        <v>36</v>
      </c>
      <c r="I245" s="217">
        <v>5</v>
      </c>
      <c r="J245" s="217">
        <v>59.25</v>
      </c>
    </row>
    <row r="246" spans="1:10" ht="62.4" x14ac:dyDescent="0.2">
      <c r="A246" s="215">
        <v>22334</v>
      </c>
      <c r="B246" s="215" t="s">
        <v>1224</v>
      </c>
      <c r="C246" s="215" t="s">
        <v>1248</v>
      </c>
      <c r="D246" s="216" t="s">
        <v>1434</v>
      </c>
      <c r="E246" s="217">
        <v>79</v>
      </c>
      <c r="F246" s="217">
        <v>18</v>
      </c>
      <c r="G246" s="217">
        <v>20</v>
      </c>
      <c r="H246" s="217">
        <v>36</v>
      </c>
      <c r="I246" s="217">
        <v>5</v>
      </c>
      <c r="J246" s="217">
        <v>59.25</v>
      </c>
    </row>
    <row r="247" spans="1:10" ht="62.4" x14ac:dyDescent="0.2">
      <c r="A247" s="215">
        <v>22350</v>
      </c>
      <c r="B247" s="215" t="s">
        <v>1224</v>
      </c>
      <c r="C247" s="215" t="s">
        <v>1248</v>
      </c>
      <c r="D247" s="216" t="s">
        <v>1434</v>
      </c>
      <c r="E247" s="217">
        <v>79</v>
      </c>
      <c r="F247" s="217">
        <v>18</v>
      </c>
      <c r="G247" s="217">
        <v>20</v>
      </c>
      <c r="H247" s="217">
        <v>36</v>
      </c>
      <c r="I247" s="217">
        <v>5</v>
      </c>
      <c r="J247" s="217">
        <v>59.25</v>
      </c>
    </row>
    <row r="248" spans="1:10" ht="62.4" x14ac:dyDescent="0.2">
      <c r="A248" s="215">
        <v>22201</v>
      </c>
      <c r="B248" s="215" t="s">
        <v>1246</v>
      </c>
      <c r="C248" s="215" t="s">
        <v>1246</v>
      </c>
      <c r="D248" s="216" t="s">
        <v>1434</v>
      </c>
      <c r="E248" s="217">
        <v>79</v>
      </c>
      <c r="F248" s="217">
        <v>18</v>
      </c>
      <c r="G248" s="217">
        <v>20</v>
      </c>
      <c r="H248" s="217">
        <v>36</v>
      </c>
      <c r="I248" s="217">
        <v>5</v>
      </c>
      <c r="J248" s="217">
        <v>59.25</v>
      </c>
    </row>
    <row r="249" spans="1:10" ht="62.4" x14ac:dyDescent="0.2">
      <c r="A249" s="215">
        <v>22202</v>
      </c>
      <c r="B249" s="215" t="s">
        <v>1246</v>
      </c>
      <c r="C249" s="215" t="s">
        <v>1246</v>
      </c>
      <c r="D249" s="216" t="s">
        <v>1434</v>
      </c>
      <c r="E249" s="217">
        <v>79</v>
      </c>
      <c r="F249" s="217">
        <v>18</v>
      </c>
      <c r="G249" s="217">
        <v>20</v>
      </c>
      <c r="H249" s="217">
        <v>36</v>
      </c>
      <c r="I249" s="217">
        <v>5</v>
      </c>
      <c r="J249" s="217">
        <v>59.25</v>
      </c>
    </row>
    <row r="250" spans="1:10" ht="62.4" x14ac:dyDescent="0.2">
      <c r="A250" s="215">
        <v>22203</v>
      </c>
      <c r="B250" s="215" t="s">
        <v>1246</v>
      </c>
      <c r="C250" s="215" t="s">
        <v>1246</v>
      </c>
      <c r="D250" s="216" t="s">
        <v>1434</v>
      </c>
      <c r="E250" s="217">
        <v>79</v>
      </c>
      <c r="F250" s="217">
        <v>18</v>
      </c>
      <c r="G250" s="217">
        <v>20</v>
      </c>
      <c r="H250" s="217">
        <v>36</v>
      </c>
      <c r="I250" s="217">
        <v>5</v>
      </c>
      <c r="J250" s="217">
        <v>59.25</v>
      </c>
    </row>
    <row r="251" spans="1:10" ht="62.4" x14ac:dyDescent="0.2">
      <c r="A251" s="215">
        <v>22204</v>
      </c>
      <c r="B251" s="215" t="s">
        <v>1246</v>
      </c>
      <c r="C251" s="215" t="s">
        <v>1246</v>
      </c>
      <c r="D251" s="216" t="s">
        <v>1434</v>
      </c>
      <c r="E251" s="217">
        <v>79</v>
      </c>
      <c r="F251" s="217">
        <v>18</v>
      </c>
      <c r="G251" s="217">
        <v>20</v>
      </c>
      <c r="H251" s="217">
        <v>36</v>
      </c>
      <c r="I251" s="217">
        <v>5</v>
      </c>
      <c r="J251" s="217">
        <v>59.25</v>
      </c>
    </row>
    <row r="252" spans="1:10" ht="62.4" x14ac:dyDescent="0.2">
      <c r="A252" s="215">
        <v>22205</v>
      </c>
      <c r="B252" s="215" t="s">
        <v>1246</v>
      </c>
      <c r="C252" s="215" t="s">
        <v>1246</v>
      </c>
      <c r="D252" s="216" t="s">
        <v>1434</v>
      </c>
      <c r="E252" s="217">
        <v>79</v>
      </c>
      <c r="F252" s="217">
        <v>18</v>
      </c>
      <c r="G252" s="217">
        <v>20</v>
      </c>
      <c r="H252" s="217">
        <v>36</v>
      </c>
      <c r="I252" s="217">
        <v>5</v>
      </c>
      <c r="J252" s="217">
        <v>59.25</v>
      </c>
    </row>
    <row r="253" spans="1:10" ht="62.4" x14ac:dyDescent="0.2">
      <c r="A253" s="215">
        <v>22206</v>
      </c>
      <c r="B253" s="215" t="s">
        <v>1246</v>
      </c>
      <c r="C253" s="215" t="s">
        <v>1246</v>
      </c>
      <c r="D253" s="216" t="s">
        <v>1434</v>
      </c>
      <c r="E253" s="217">
        <v>79</v>
      </c>
      <c r="F253" s="217">
        <v>18</v>
      </c>
      <c r="G253" s="217">
        <v>20</v>
      </c>
      <c r="H253" s="217">
        <v>36</v>
      </c>
      <c r="I253" s="217">
        <v>5</v>
      </c>
      <c r="J253" s="217">
        <v>59.25</v>
      </c>
    </row>
    <row r="254" spans="1:10" ht="62.4" x14ac:dyDescent="0.2">
      <c r="A254" s="215">
        <v>22207</v>
      </c>
      <c r="B254" s="215" t="s">
        <v>1246</v>
      </c>
      <c r="C254" s="215" t="s">
        <v>1246</v>
      </c>
      <c r="D254" s="216" t="s">
        <v>1434</v>
      </c>
      <c r="E254" s="217">
        <v>79</v>
      </c>
      <c r="F254" s="217">
        <v>18</v>
      </c>
      <c r="G254" s="217">
        <v>20</v>
      </c>
      <c r="H254" s="217">
        <v>36</v>
      </c>
      <c r="I254" s="217">
        <v>5</v>
      </c>
      <c r="J254" s="217">
        <v>59.25</v>
      </c>
    </row>
    <row r="255" spans="1:10" ht="62.4" x14ac:dyDescent="0.2">
      <c r="A255" s="215">
        <v>22209</v>
      </c>
      <c r="B255" s="215" t="s">
        <v>1246</v>
      </c>
      <c r="C255" s="215" t="s">
        <v>1246</v>
      </c>
      <c r="D255" s="216" t="s">
        <v>1434</v>
      </c>
      <c r="E255" s="217">
        <v>79</v>
      </c>
      <c r="F255" s="217">
        <v>18</v>
      </c>
      <c r="G255" s="217">
        <v>20</v>
      </c>
      <c r="H255" s="217">
        <v>36</v>
      </c>
      <c r="I255" s="217">
        <v>5</v>
      </c>
      <c r="J255" s="217">
        <v>59.25</v>
      </c>
    </row>
    <row r="256" spans="1:10" ht="62.4" x14ac:dyDescent="0.2">
      <c r="A256" s="215">
        <v>22210</v>
      </c>
      <c r="B256" s="215" t="s">
        <v>1246</v>
      </c>
      <c r="C256" s="215" t="s">
        <v>1246</v>
      </c>
      <c r="D256" s="216" t="s">
        <v>1434</v>
      </c>
      <c r="E256" s="217">
        <v>79</v>
      </c>
      <c r="F256" s="217">
        <v>18</v>
      </c>
      <c r="G256" s="217">
        <v>20</v>
      </c>
      <c r="H256" s="217">
        <v>36</v>
      </c>
      <c r="I256" s="217">
        <v>5</v>
      </c>
      <c r="J256" s="217">
        <v>59.25</v>
      </c>
    </row>
    <row r="257" spans="1:10" ht="62.4" x14ac:dyDescent="0.2">
      <c r="A257" s="215">
        <v>22211</v>
      </c>
      <c r="B257" s="215" t="s">
        <v>1247</v>
      </c>
      <c r="C257" s="215" t="s">
        <v>1246</v>
      </c>
      <c r="D257" s="216" t="s">
        <v>1434</v>
      </c>
      <c r="E257" s="217">
        <v>79</v>
      </c>
      <c r="F257" s="217">
        <v>18</v>
      </c>
      <c r="G257" s="217">
        <v>20</v>
      </c>
      <c r="H257" s="217">
        <v>36</v>
      </c>
      <c r="I257" s="217">
        <v>5</v>
      </c>
      <c r="J257" s="217">
        <v>59.25</v>
      </c>
    </row>
    <row r="258" spans="1:10" ht="62.4" x14ac:dyDescent="0.2">
      <c r="A258" s="215">
        <v>22212</v>
      </c>
      <c r="B258" s="215" t="s">
        <v>1246</v>
      </c>
      <c r="C258" s="215" t="s">
        <v>1246</v>
      </c>
      <c r="D258" s="216" t="s">
        <v>1434</v>
      </c>
      <c r="E258" s="217">
        <v>79</v>
      </c>
      <c r="F258" s="217">
        <v>18</v>
      </c>
      <c r="G258" s="217">
        <v>20</v>
      </c>
      <c r="H258" s="217">
        <v>36</v>
      </c>
      <c r="I258" s="217">
        <v>5</v>
      </c>
      <c r="J258" s="217">
        <v>59.25</v>
      </c>
    </row>
    <row r="259" spans="1:10" ht="62.4" x14ac:dyDescent="0.2">
      <c r="A259" s="215">
        <v>22213</v>
      </c>
      <c r="B259" s="215" t="s">
        <v>1246</v>
      </c>
      <c r="C259" s="215" t="s">
        <v>1246</v>
      </c>
      <c r="D259" s="216" t="s">
        <v>1434</v>
      </c>
      <c r="E259" s="217">
        <v>79</v>
      </c>
      <c r="F259" s="217">
        <v>18</v>
      </c>
      <c r="G259" s="217">
        <v>20</v>
      </c>
      <c r="H259" s="217">
        <v>36</v>
      </c>
      <c r="I259" s="217">
        <v>5</v>
      </c>
      <c r="J259" s="217">
        <v>59.25</v>
      </c>
    </row>
    <row r="260" spans="1:10" ht="62.4" x14ac:dyDescent="0.2">
      <c r="A260" s="215">
        <v>22214</v>
      </c>
      <c r="B260" s="215" t="s">
        <v>1246</v>
      </c>
      <c r="C260" s="215" t="s">
        <v>1246</v>
      </c>
      <c r="D260" s="216" t="s">
        <v>1434</v>
      </c>
      <c r="E260" s="217">
        <v>79</v>
      </c>
      <c r="F260" s="217">
        <v>18</v>
      </c>
      <c r="G260" s="217">
        <v>20</v>
      </c>
      <c r="H260" s="217">
        <v>36</v>
      </c>
      <c r="I260" s="217">
        <v>5</v>
      </c>
      <c r="J260" s="217">
        <v>59.25</v>
      </c>
    </row>
    <row r="261" spans="1:10" ht="62.4" x14ac:dyDescent="0.2">
      <c r="A261" s="215">
        <v>22215</v>
      </c>
      <c r="B261" s="215" t="s">
        <v>1246</v>
      </c>
      <c r="C261" s="215" t="s">
        <v>1246</v>
      </c>
      <c r="D261" s="216" t="s">
        <v>1434</v>
      </c>
      <c r="E261" s="217">
        <v>79</v>
      </c>
      <c r="F261" s="217">
        <v>18</v>
      </c>
      <c r="G261" s="217">
        <v>20</v>
      </c>
      <c r="H261" s="217">
        <v>36</v>
      </c>
      <c r="I261" s="217">
        <v>5</v>
      </c>
      <c r="J261" s="217">
        <v>59.25</v>
      </c>
    </row>
    <row r="262" spans="1:10" ht="62.4" x14ac:dyDescent="0.2">
      <c r="A262" s="215">
        <v>22216</v>
      </c>
      <c r="B262" s="215" t="s">
        <v>1246</v>
      </c>
      <c r="C262" s="215" t="s">
        <v>1246</v>
      </c>
      <c r="D262" s="216" t="s">
        <v>1434</v>
      </c>
      <c r="E262" s="217">
        <v>79</v>
      </c>
      <c r="F262" s="217">
        <v>18</v>
      </c>
      <c r="G262" s="217">
        <v>20</v>
      </c>
      <c r="H262" s="217">
        <v>36</v>
      </c>
      <c r="I262" s="217">
        <v>5</v>
      </c>
      <c r="J262" s="217">
        <v>59.25</v>
      </c>
    </row>
    <row r="263" spans="1:10" ht="62.4" x14ac:dyDescent="0.2">
      <c r="A263" s="215">
        <v>22217</v>
      </c>
      <c r="B263" s="215" t="s">
        <v>1246</v>
      </c>
      <c r="C263" s="215" t="s">
        <v>1246</v>
      </c>
      <c r="D263" s="216" t="s">
        <v>1434</v>
      </c>
      <c r="E263" s="217">
        <v>79</v>
      </c>
      <c r="F263" s="217">
        <v>18</v>
      </c>
      <c r="G263" s="217">
        <v>20</v>
      </c>
      <c r="H263" s="217">
        <v>36</v>
      </c>
      <c r="I263" s="217">
        <v>5</v>
      </c>
      <c r="J263" s="217">
        <v>59.25</v>
      </c>
    </row>
    <row r="264" spans="1:10" ht="62.4" x14ac:dyDescent="0.2">
      <c r="A264" s="215">
        <v>22219</v>
      </c>
      <c r="B264" s="215" t="s">
        <v>1246</v>
      </c>
      <c r="C264" s="215" t="s">
        <v>1246</v>
      </c>
      <c r="D264" s="216" t="s">
        <v>1434</v>
      </c>
      <c r="E264" s="217">
        <v>79</v>
      </c>
      <c r="F264" s="217">
        <v>18</v>
      </c>
      <c r="G264" s="217">
        <v>20</v>
      </c>
      <c r="H264" s="217">
        <v>36</v>
      </c>
      <c r="I264" s="217">
        <v>5</v>
      </c>
      <c r="J264" s="217">
        <v>59.25</v>
      </c>
    </row>
    <row r="265" spans="1:10" ht="62.4" x14ac:dyDescent="0.2">
      <c r="A265" s="215">
        <v>22225</v>
      </c>
      <c r="B265" s="215" t="s">
        <v>1246</v>
      </c>
      <c r="C265" s="215" t="s">
        <v>1246</v>
      </c>
      <c r="D265" s="216" t="s">
        <v>1434</v>
      </c>
      <c r="E265" s="217">
        <v>79</v>
      </c>
      <c r="F265" s="217">
        <v>18</v>
      </c>
      <c r="G265" s="217">
        <v>20</v>
      </c>
      <c r="H265" s="217">
        <v>36</v>
      </c>
      <c r="I265" s="217">
        <v>5</v>
      </c>
      <c r="J265" s="217">
        <v>59.25</v>
      </c>
    </row>
    <row r="266" spans="1:10" ht="62.4" x14ac:dyDescent="0.2">
      <c r="A266" s="215">
        <v>22226</v>
      </c>
      <c r="B266" s="215" t="s">
        <v>1246</v>
      </c>
      <c r="C266" s="215" t="s">
        <v>1246</v>
      </c>
      <c r="D266" s="216" t="s">
        <v>1434</v>
      </c>
      <c r="E266" s="217">
        <v>79</v>
      </c>
      <c r="F266" s="217">
        <v>18</v>
      </c>
      <c r="G266" s="217">
        <v>20</v>
      </c>
      <c r="H266" s="217">
        <v>36</v>
      </c>
      <c r="I266" s="217">
        <v>5</v>
      </c>
      <c r="J266" s="217">
        <v>59.25</v>
      </c>
    </row>
    <row r="267" spans="1:10" ht="62.4" x14ac:dyDescent="0.2">
      <c r="A267" s="215">
        <v>22227</v>
      </c>
      <c r="B267" s="215" t="s">
        <v>1246</v>
      </c>
      <c r="C267" s="215" t="s">
        <v>1246</v>
      </c>
      <c r="D267" s="216" t="s">
        <v>1434</v>
      </c>
      <c r="E267" s="217">
        <v>79</v>
      </c>
      <c r="F267" s="217">
        <v>18</v>
      </c>
      <c r="G267" s="217">
        <v>20</v>
      </c>
      <c r="H267" s="217">
        <v>36</v>
      </c>
      <c r="I267" s="217">
        <v>5</v>
      </c>
      <c r="J267" s="217">
        <v>59.25</v>
      </c>
    </row>
    <row r="268" spans="1:10" ht="62.4" x14ac:dyDescent="0.2">
      <c r="A268" s="215">
        <v>22230</v>
      </c>
      <c r="B268" s="215" t="s">
        <v>1246</v>
      </c>
      <c r="C268" s="215" t="s">
        <v>1246</v>
      </c>
      <c r="D268" s="216" t="s">
        <v>1434</v>
      </c>
      <c r="E268" s="217">
        <v>79</v>
      </c>
      <c r="F268" s="217">
        <v>18</v>
      </c>
      <c r="G268" s="217">
        <v>20</v>
      </c>
      <c r="H268" s="217">
        <v>36</v>
      </c>
      <c r="I268" s="217">
        <v>5</v>
      </c>
      <c r="J268" s="217">
        <v>59.25</v>
      </c>
    </row>
    <row r="269" spans="1:10" ht="62.4" x14ac:dyDescent="0.2">
      <c r="A269" s="215">
        <v>22240</v>
      </c>
      <c r="B269" s="215" t="s">
        <v>1246</v>
      </c>
      <c r="C269" s="215" t="s">
        <v>1246</v>
      </c>
      <c r="D269" s="216" t="s">
        <v>1434</v>
      </c>
      <c r="E269" s="217">
        <v>79</v>
      </c>
      <c r="F269" s="217">
        <v>18</v>
      </c>
      <c r="G269" s="217">
        <v>20</v>
      </c>
      <c r="H269" s="217">
        <v>36</v>
      </c>
      <c r="I269" s="217">
        <v>5</v>
      </c>
      <c r="J269" s="217">
        <v>59.25</v>
      </c>
    </row>
    <row r="270" spans="1:10" ht="62.4" x14ac:dyDescent="0.2">
      <c r="A270" s="215">
        <v>22241</v>
      </c>
      <c r="B270" s="215" t="s">
        <v>1246</v>
      </c>
      <c r="C270" s="215" t="s">
        <v>1246</v>
      </c>
      <c r="D270" s="216" t="s">
        <v>1434</v>
      </c>
      <c r="E270" s="217">
        <v>79</v>
      </c>
      <c r="F270" s="217">
        <v>18</v>
      </c>
      <c r="G270" s="217">
        <v>20</v>
      </c>
      <c r="H270" s="217">
        <v>36</v>
      </c>
      <c r="I270" s="217">
        <v>5</v>
      </c>
      <c r="J270" s="217">
        <v>59.25</v>
      </c>
    </row>
    <row r="271" spans="1:10" ht="62.4" x14ac:dyDescent="0.2">
      <c r="A271" s="215">
        <v>22242</v>
      </c>
      <c r="B271" s="215" t="s">
        <v>1246</v>
      </c>
      <c r="C271" s="215" t="s">
        <v>1246</v>
      </c>
      <c r="D271" s="216" t="s">
        <v>1434</v>
      </c>
      <c r="E271" s="217">
        <v>79</v>
      </c>
      <c r="F271" s="217">
        <v>18</v>
      </c>
      <c r="G271" s="217">
        <v>20</v>
      </c>
      <c r="H271" s="217">
        <v>36</v>
      </c>
      <c r="I271" s="217">
        <v>5</v>
      </c>
      <c r="J271" s="217">
        <v>59.25</v>
      </c>
    </row>
    <row r="272" spans="1:10" ht="62.4" x14ac:dyDescent="0.2">
      <c r="A272" s="215">
        <v>22243</v>
      </c>
      <c r="B272" s="215" t="s">
        <v>1246</v>
      </c>
      <c r="C272" s="215" t="s">
        <v>1246</v>
      </c>
      <c r="D272" s="216" t="s">
        <v>1434</v>
      </c>
      <c r="E272" s="217">
        <v>79</v>
      </c>
      <c r="F272" s="217">
        <v>18</v>
      </c>
      <c r="G272" s="217">
        <v>20</v>
      </c>
      <c r="H272" s="217">
        <v>36</v>
      </c>
      <c r="I272" s="217">
        <v>5</v>
      </c>
      <c r="J272" s="217">
        <v>59.25</v>
      </c>
    </row>
    <row r="273" spans="1:10" ht="62.4" x14ac:dyDescent="0.2">
      <c r="A273" s="215">
        <v>22244</v>
      </c>
      <c r="B273" s="215" t="s">
        <v>1246</v>
      </c>
      <c r="C273" s="215" t="s">
        <v>1246</v>
      </c>
      <c r="D273" s="216" t="s">
        <v>1434</v>
      </c>
      <c r="E273" s="217">
        <v>79</v>
      </c>
      <c r="F273" s="217">
        <v>18</v>
      </c>
      <c r="G273" s="217">
        <v>20</v>
      </c>
      <c r="H273" s="217">
        <v>36</v>
      </c>
      <c r="I273" s="217">
        <v>5</v>
      </c>
      <c r="J273" s="217">
        <v>59.25</v>
      </c>
    </row>
    <row r="274" spans="1:10" ht="62.4" x14ac:dyDescent="0.2">
      <c r="A274" s="215">
        <v>22245</v>
      </c>
      <c r="B274" s="215" t="s">
        <v>1246</v>
      </c>
      <c r="C274" s="215" t="s">
        <v>1246</v>
      </c>
      <c r="D274" s="216" t="s">
        <v>1434</v>
      </c>
      <c r="E274" s="217">
        <v>79</v>
      </c>
      <c r="F274" s="217">
        <v>18</v>
      </c>
      <c r="G274" s="217">
        <v>20</v>
      </c>
      <c r="H274" s="217">
        <v>36</v>
      </c>
      <c r="I274" s="217">
        <v>5</v>
      </c>
      <c r="J274" s="217">
        <v>59.25</v>
      </c>
    </row>
    <row r="275" spans="1:10" ht="62.4" x14ac:dyDescent="0.2">
      <c r="A275" s="215">
        <v>22246</v>
      </c>
      <c r="B275" s="215" t="s">
        <v>1246</v>
      </c>
      <c r="C275" s="215" t="s">
        <v>1246</v>
      </c>
      <c r="D275" s="216" t="s">
        <v>1434</v>
      </c>
      <c r="E275" s="217">
        <v>79</v>
      </c>
      <c r="F275" s="217">
        <v>18</v>
      </c>
      <c r="G275" s="217">
        <v>20</v>
      </c>
      <c r="H275" s="217">
        <v>36</v>
      </c>
      <c r="I275" s="217">
        <v>5</v>
      </c>
      <c r="J275" s="217">
        <v>59.25</v>
      </c>
    </row>
    <row r="276" spans="1:10" ht="62.4" x14ac:dyDescent="0.2">
      <c r="A276" s="215">
        <v>20120</v>
      </c>
      <c r="B276" s="215" t="s">
        <v>1245</v>
      </c>
      <c r="C276" s="215" t="s">
        <v>1223</v>
      </c>
      <c r="D276" s="216" t="s">
        <v>1434</v>
      </c>
      <c r="E276" s="217">
        <v>79</v>
      </c>
      <c r="F276" s="217">
        <v>18</v>
      </c>
      <c r="G276" s="217">
        <v>20</v>
      </c>
      <c r="H276" s="217">
        <v>36</v>
      </c>
      <c r="I276" s="217">
        <v>5</v>
      </c>
      <c r="J276" s="217">
        <v>59.25</v>
      </c>
    </row>
    <row r="277" spans="1:10" ht="62.4" x14ac:dyDescent="0.2">
      <c r="A277" s="215">
        <v>20121</v>
      </c>
      <c r="B277" s="215" t="s">
        <v>1245</v>
      </c>
      <c r="C277" s="215" t="s">
        <v>1223</v>
      </c>
      <c r="D277" s="216" t="s">
        <v>1434</v>
      </c>
      <c r="E277" s="217">
        <v>79</v>
      </c>
      <c r="F277" s="217">
        <v>18</v>
      </c>
      <c r="G277" s="217">
        <v>20</v>
      </c>
      <c r="H277" s="217">
        <v>36</v>
      </c>
      <c r="I277" s="217">
        <v>5</v>
      </c>
      <c r="J277" s="217">
        <v>59.25</v>
      </c>
    </row>
    <row r="278" spans="1:10" ht="62.4" x14ac:dyDescent="0.2">
      <c r="A278" s="215">
        <v>20122</v>
      </c>
      <c r="B278" s="215" t="s">
        <v>1245</v>
      </c>
      <c r="C278" s="215" t="s">
        <v>1223</v>
      </c>
      <c r="D278" s="216" t="s">
        <v>1434</v>
      </c>
      <c r="E278" s="217">
        <v>79</v>
      </c>
      <c r="F278" s="217">
        <v>18</v>
      </c>
      <c r="G278" s="217">
        <v>20</v>
      </c>
      <c r="H278" s="217">
        <v>36</v>
      </c>
      <c r="I278" s="217">
        <v>5</v>
      </c>
      <c r="J278" s="217">
        <v>59.25</v>
      </c>
    </row>
    <row r="279" spans="1:10" ht="62.4" x14ac:dyDescent="0.2">
      <c r="A279" s="215">
        <v>20124</v>
      </c>
      <c r="B279" s="215" t="s">
        <v>1244</v>
      </c>
      <c r="C279" s="215" t="s">
        <v>1223</v>
      </c>
      <c r="D279" s="216" t="s">
        <v>1434</v>
      </c>
      <c r="E279" s="217">
        <v>79</v>
      </c>
      <c r="F279" s="217">
        <v>18</v>
      </c>
      <c r="G279" s="217">
        <v>20</v>
      </c>
      <c r="H279" s="217">
        <v>36</v>
      </c>
      <c r="I279" s="217">
        <v>5</v>
      </c>
      <c r="J279" s="217">
        <v>59.25</v>
      </c>
    </row>
    <row r="280" spans="1:10" ht="62.4" x14ac:dyDescent="0.2">
      <c r="A280" s="215">
        <v>20151</v>
      </c>
      <c r="B280" s="215" t="s">
        <v>1243</v>
      </c>
      <c r="C280" s="215" t="s">
        <v>1223</v>
      </c>
      <c r="D280" s="216" t="s">
        <v>1434</v>
      </c>
      <c r="E280" s="217">
        <v>79</v>
      </c>
      <c r="F280" s="217">
        <v>18</v>
      </c>
      <c r="G280" s="217">
        <v>20</v>
      </c>
      <c r="H280" s="217">
        <v>36</v>
      </c>
      <c r="I280" s="217">
        <v>5</v>
      </c>
      <c r="J280" s="217">
        <v>59.25</v>
      </c>
    </row>
    <row r="281" spans="1:10" ht="62.4" x14ac:dyDescent="0.2">
      <c r="A281" s="215">
        <v>20153</v>
      </c>
      <c r="B281" s="215" t="s">
        <v>1243</v>
      </c>
      <c r="C281" s="215" t="s">
        <v>1223</v>
      </c>
      <c r="D281" s="216" t="s">
        <v>1434</v>
      </c>
      <c r="E281" s="217">
        <v>79</v>
      </c>
      <c r="F281" s="217">
        <v>18</v>
      </c>
      <c r="G281" s="217">
        <v>20</v>
      </c>
      <c r="H281" s="217">
        <v>36</v>
      </c>
      <c r="I281" s="217">
        <v>5</v>
      </c>
      <c r="J281" s="217">
        <v>59.25</v>
      </c>
    </row>
    <row r="282" spans="1:10" ht="62.4" x14ac:dyDescent="0.2">
      <c r="A282" s="215">
        <v>20170</v>
      </c>
      <c r="B282" s="215" t="s">
        <v>1235</v>
      </c>
      <c r="C282" s="215" t="s">
        <v>1223</v>
      </c>
      <c r="D282" s="216" t="s">
        <v>1434</v>
      </c>
      <c r="E282" s="217">
        <v>79</v>
      </c>
      <c r="F282" s="217">
        <v>18</v>
      </c>
      <c r="G282" s="217">
        <v>20</v>
      </c>
      <c r="H282" s="217">
        <v>36</v>
      </c>
      <c r="I282" s="217">
        <v>5</v>
      </c>
      <c r="J282" s="217">
        <v>59.25</v>
      </c>
    </row>
    <row r="283" spans="1:10" ht="62.4" x14ac:dyDescent="0.2">
      <c r="A283" s="215">
        <v>20171</v>
      </c>
      <c r="B283" s="215" t="s">
        <v>1235</v>
      </c>
      <c r="C283" s="215" t="s">
        <v>1223</v>
      </c>
      <c r="D283" s="216" t="s">
        <v>1434</v>
      </c>
      <c r="E283" s="217">
        <v>79</v>
      </c>
      <c r="F283" s="217">
        <v>18</v>
      </c>
      <c r="G283" s="217">
        <v>20</v>
      </c>
      <c r="H283" s="217">
        <v>36</v>
      </c>
      <c r="I283" s="217">
        <v>5</v>
      </c>
      <c r="J283" s="217">
        <v>59.25</v>
      </c>
    </row>
    <row r="284" spans="1:10" ht="62.4" x14ac:dyDescent="0.2">
      <c r="A284" s="215">
        <v>20172</v>
      </c>
      <c r="B284" s="215" t="s">
        <v>1235</v>
      </c>
      <c r="C284" s="215" t="s">
        <v>1223</v>
      </c>
      <c r="D284" s="216" t="s">
        <v>1434</v>
      </c>
      <c r="E284" s="217">
        <v>79</v>
      </c>
      <c r="F284" s="217">
        <v>18</v>
      </c>
      <c r="G284" s="217">
        <v>20</v>
      </c>
      <c r="H284" s="217">
        <v>36</v>
      </c>
      <c r="I284" s="217">
        <v>5</v>
      </c>
      <c r="J284" s="217">
        <v>59.25</v>
      </c>
    </row>
    <row r="285" spans="1:10" ht="62.4" x14ac:dyDescent="0.2">
      <c r="A285" s="215">
        <v>20190</v>
      </c>
      <c r="B285" s="215" t="s">
        <v>1234</v>
      </c>
      <c r="C285" s="215" t="s">
        <v>1223</v>
      </c>
      <c r="D285" s="216" t="s">
        <v>1434</v>
      </c>
      <c r="E285" s="217">
        <v>79</v>
      </c>
      <c r="F285" s="217">
        <v>18</v>
      </c>
      <c r="G285" s="217">
        <v>20</v>
      </c>
      <c r="H285" s="217">
        <v>36</v>
      </c>
      <c r="I285" s="217">
        <v>5</v>
      </c>
      <c r="J285" s="217">
        <v>59.25</v>
      </c>
    </row>
    <row r="286" spans="1:10" ht="62.4" x14ac:dyDescent="0.2">
      <c r="A286" s="215">
        <v>20191</v>
      </c>
      <c r="B286" s="215" t="s">
        <v>1234</v>
      </c>
      <c r="C286" s="215" t="s">
        <v>1223</v>
      </c>
      <c r="D286" s="216" t="s">
        <v>1434</v>
      </c>
      <c r="E286" s="217">
        <v>79</v>
      </c>
      <c r="F286" s="217">
        <v>18</v>
      </c>
      <c r="G286" s="217">
        <v>20</v>
      </c>
      <c r="H286" s="217">
        <v>36</v>
      </c>
      <c r="I286" s="217">
        <v>5</v>
      </c>
      <c r="J286" s="217">
        <v>59.25</v>
      </c>
    </row>
    <row r="287" spans="1:10" ht="62.4" x14ac:dyDescent="0.2">
      <c r="A287" s="215">
        <v>20192</v>
      </c>
      <c r="B287" s="215" t="s">
        <v>1235</v>
      </c>
      <c r="C287" s="215" t="s">
        <v>1223</v>
      </c>
      <c r="D287" s="216" t="s">
        <v>1434</v>
      </c>
      <c r="E287" s="217">
        <v>79</v>
      </c>
      <c r="F287" s="217">
        <v>18</v>
      </c>
      <c r="G287" s="217">
        <v>20</v>
      </c>
      <c r="H287" s="217">
        <v>36</v>
      </c>
      <c r="I287" s="217">
        <v>5</v>
      </c>
      <c r="J287" s="217">
        <v>59.25</v>
      </c>
    </row>
    <row r="288" spans="1:10" ht="62.4" x14ac:dyDescent="0.2">
      <c r="A288" s="215">
        <v>20194</v>
      </c>
      <c r="B288" s="215" t="s">
        <v>1234</v>
      </c>
      <c r="C288" s="215" t="s">
        <v>1223</v>
      </c>
      <c r="D288" s="216" t="s">
        <v>1434</v>
      </c>
      <c r="E288" s="217">
        <v>79</v>
      </c>
      <c r="F288" s="217">
        <v>18</v>
      </c>
      <c r="G288" s="217">
        <v>20</v>
      </c>
      <c r="H288" s="217">
        <v>36</v>
      </c>
      <c r="I288" s="217">
        <v>5</v>
      </c>
      <c r="J288" s="217">
        <v>59.25</v>
      </c>
    </row>
    <row r="289" spans="1:10" ht="62.4" x14ac:dyDescent="0.2">
      <c r="A289" s="215">
        <v>20195</v>
      </c>
      <c r="B289" s="215" t="s">
        <v>1234</v>
      </c>
      <c r="C289" s="215" t="s">
        <v>1223</v>
      </c>
      <c r="D289" s="216" t="s">
        <v>1434</v>
      </c>
      <c r="E289" s="217">
        <v>79</v>
      </c>
      <c r="F289" s="217">
        <v>18</v>
      </c>
      <c r="G289" s="217">
        <v>20</v>
      </c>
      <c r="H289" s="217">
        <v>36</v>
      </c>
      <c r="I289" s="217">
        <v>5</v>
      </c>
      <c r="J289" s="217">
        <v>59.25</v>
      </c>
    </row>
    <row r="290" spans="1:10" ht="62.4" x14ac:dyDescent="0.2">
      <c r="A290" s="215">
        <v>20196</v>
      </c>
      <c r="B290" s="215" t="s">
        <v>1234</v>
      </c>
      <c r="C290" s="215" t="s">
        <v>1223</v>
      </c>
      <c r="D290" s="216" t="s">
        <v>1434</v>
      </c>
      <c r="E290" s="217">
        <v>79</v>
      </c>
      <c r="F290" s="217">
        <v>18</v>
      </c>
      <c r="G290" s="217">
        <v>20</v>
      </c>
      <c r="H290" s="217">
        <v>36</v>
      </c>
      <c r="I290" s="217">
        <v>5</v>
      </c>
      <c r="J290" s="217">
        <v>59.25</v>
      </c>
    </row>
    <row r="291" spans="1:10" ht="62.4" x14ac:dyDescent="0.2">
      <c r="A291" s="215">
        <v>22003</v>
      </c>
      <c r="B291" s="215" t="s">
        <v>1242</v>
      </c>
      <c r="C291" s="215" t="s">
        <v>1223</v>
      </c>
      <c r="D291" s="216" t="s">
        <v>1434</v>
      </c>
      <c r="E291" s="217">
        <v>79</v>
      </c>
      <c r="F291" s="217">
        <v>18</v>
      </c>
      <c r="G291" s="217">
        <v>20</v>
      </c>
      <c r="H291" s="217">
        <v>36</v>
      </c>
      <c r="I291" s="217">
        <v>5</v>
      </c>
      <c r="J291" s="217">
        <v>59.25</v>
      </c>
    </row>
    <row r="292" spans="1:10" ht="62.4" x14ac:dyDescent="0.2">
      <c r="A292" s="215">
        <v>22009</v>
      </c>
      <c r="B292" s="215" t="s">
        <v>1241</v>
      </c>
      <c r="C292" s="215" t="s">
        <v>1223</v>
      </c>
      <c r="D292" s="216" t="s">
        <v>1434</v>
      </c>
      <c r="E292" s="217">
        <v>79</v>
      </c>
      <c r="F292" s="217">
        <v>18</v>
      </c>
      <c r="G292" s="217">
        <v>20</v>
      </c>
      <c r="H292" s="217">
        <v>36</v>
      </c>
      <c r="I292" s="217">
        <v>5</v>
      </c>
      <c r="J292" s="217">
        <v>59.25</v>
      </c>
    </row>
    <row r="293" spans="1:10" ht="62.4" x14ac:dyDescent="0.2">
      <c r="A293" s="215">
        <v>22015</v>
      </c>
      <c r="B293" s="215" t="s">
        <v>1241</v>
      </c>
      <c r="C293" s="215" t="s">
        <v>1223</v>
      </c>
      <c r="D293" s="216" t="s">
        <v>1434</v>
      </c>
      <c r="E293" s="217">
        <v>79</v>
      </c>
      <c r="F293" s="217">
        <v>18</v>
      </c>
      <c r="G293" s="217">
        <v>20</v>
      </c>
      <c r="H293" s="217">
        <v>36</v>
      </c>
      <c r="I293" s="217">
        <v>5</v>
      </c>
      <c r="J293" s="217">
        <v>59.25</v>
      </c>
    </row>
    <row r="294" spans="1:10" ht="62.4" x14ac:dyDescent="0.2">
      <c r="A294" s="215">
        <v>22027</v>
      </c>
      <c r="B294" s="215" t="s">
        <v>1240</v>
      </c>
      <c r="C294" s="215" t="s">
        <v>1223</v>
      </c>
      <c r="D294" s="216" t="s">
        <v>1434</v>
      </c>
      <c r="E294" s="217">
        <v>79</v>
      </c>
      <c r="F294" s="217">
        <v>18</v>
      </c>
      <c r="G294" s="217">
        <v>20</v>
      </c>
      <c r="H294" s="217">
        <v>36</v>
      </c>
      <c r="I294" s="217">
        <v>5</v>
      </c>
      <c r="J294" s="217">
        <v>59.25</v>
      </c>
    </row>
    <row r="295" spans="1:10" ht="62.4" x14ac:dyDescent="0.2">
      <c r="A295" s="215">
        <v>22031</v>
      </c>
      <c r="B295" s="215" t="s">
        <v>1223</v>
      </c>
      <c r="C295" s="215" t="s">
        <v>1223</v>
      </c>
      <c r="D295" s="216" t="s">
        <v>1434</v>
      </c>
      <c r="E295" s="217">
        <v>79</v>
      </c>
      <c r="F295" s="217">
        <v>18</v>
      </c>
      <c r="G295" s="217">
        <v>20</v>
      </c>
      <c r="H295" s="217">
        <v>36</v>
      </c>
      <c r="I295" s="217">
        <v>5</v>
      </c>
      <c r="J295" s="217">
        <v>59.25</v>
      </c>
    </row>
    <row r="296" spans="1:10" ht="62.4" x14ac:dyDescent="0.2">
      <c r="A296" s="215">
        <v>22032</v>
      </c>
      <c r="B296" s="215" t="s">
        <v>1223</v>
      </c>
      <c r="C296" s="215" t="s">
        <v>1223</v>
      </c>
      <c r="D296" s="216" t="s">
        <v>1434</v>
      </c>
      <c r="E296" s="217">
        <v>79</v>
      </c>
      <c r="F296" s="217">
        <v>18</v>
      </c>
      <c r="G296" s="217">
        <v>20</v>
      </c>
      <c r="H296" s="217">
        <v>36</v>
      </c>
      <c r="I296" s="217">
        <v>5</v>
      </c>
      <c r="J296" s="217">
        <v>59.25</v>
      </c>
    </row>
    <row r="297" spans="1:10" ht="62.4" x14ac:dyDescent="0.2">
      <c r="A297" s="215">
        <v>22033</v>
      </c>
      <c r="B297" s="215" t="s">
        <v>1223</v>
      </c>
      <c r="C297" s="215" t="s">
        <v>1223</v>
      </c>
      <c r="D297" s="216" t="s">
        <v>1434</v>
      </c>
      <c r="E297" s="217">
        <v>79</v>
      </c>
      <c r="F297" s="217">
        <v>18</v>
      </c>
      <c r="G297" s="217">
        <v>20</v>
      </c>
      <c r="H297" s="217">
        <v>36</v>
      </c>
      <c r="I297" s="217">
        <v>5</v>
      </c>
      <c r="J297" s="217">
        <v>59.25</v>
      </c>
    </row>
    <row r="298" spans="1:10" ht="62.4" x14ac:dyDescent="0.2">
      <c r="A298" s="215">
        <v>22034</v>
      </c>
      <c r="B298" s="215" t="s">
        <v>1223</v>
      </c>
      <c r="C298" s="215" t="s">
        <v>1223</v>
      </c>
      <c r="D298" s="216" t="s">
        <v>1434</v>
      </c>
      <c r="E298" s="217">
        <v>79</v>
      </c>
      <c r="F298" s="217">
        <v>18</v>
      </c>
      <c r="G298" s="217">
        <v>20</v>
      </c>
      <c r="H298" s="217">
        <v>36</v>
      </c>
      <c r="I298" s="217">
        <v>5</v>
      </c>
      <c r="J298" s="217">
        <v>59.25</v>
      </c>
    </row>
    <row r="299" spans="1:10" ht="62.4" x14ac:dyDescent="0.2">
      <c r="A299" s="215">
        <v>22035</v>
      </c>
      <c r="B299" s="215" t="s">
        <v>1223</v>
      </c>
      <c r="C299" s="215" t="s">
        <v>1223</v>
      </c>
      <c r="D299" s="216" t="s">
        <v>1434</v>
      </c>
      <c r="E299" s="217">
        <v>79</v>
      </c>
      <c r="F299" s="217">
        <v>18</v>
      </c>
      <c r="G299" s="217">
        <v>20</v>
      </c>
      <c r="H299" s="217">
        <v>36</v>
      </c>
      <c r="I299" s="217">
        <v>5</v>
      </c>
      <c r="J299" s="217">
        <v>59.25</v>
      </c>
    </row>
    <row r="300" spans="1:10" ht="62.4" x14ac:dyDescent="0.2">
      <c r="A300" s="215">
        <v>22036</v>
      </c>
      <c r="B300" s="215" t="s">
        <v>1223</v>
      </c>
      <c r="C300" s="215" t="s">
        <v>1223</v>
      </c>
      <c r="D300" s="216" t="s">
        <v>1434</v>
      </c>
      <c r="E300" s="217">
        <v>79</v>
      </c>
      <c r="F300" s="217">
        <v>18</v>
      </c>
      <c r="G300" s="217">
        <v>20</v>
      </c>
      <c r="H300" s="217">
        <v>36</v>
      </c>
      <c r="I300" s="217">
        <v>5</v>
      </c>
      <c r="J300" s="217">
        <v>59.25</v>
      </c>
    </row>
    <row r="301" spans="1:10" ht="62.4" x14ac:dyDescent="0.2">
      <c r="A301" s="215">
        <v>22037</v>
      </c>
      <c r="B301" s="215" t="s">
        <v>1223</v>
      </c>
      <c r="C301" s="215" t="s">
        <v>1223</v>
      </c>
      <c r="D301" s="216" t="s">
        <v>1434</v>
      </c>
      <c r="E301" s="217">
        <v>79</v>
      </c>
      <c r="F301" s="217">
        <v>18</v>
      </c>
      <c r="G301" s="217">
        <v>20</v>
      </c>
      <c r="H301" s="217">
        <v>36</v>
      </c>
      <c r="I301" s="217">
        <v>5</v>
      </c>
      <c r="J301" s="217">
        <v>59.25</v>
      </c>
    </row>
    <row r="302" spans="1:10" ht="62.4" x14ac:dyDescent="0.2">
      <c r="A302" s="215">
        <v>22039</v>
      </c>
      <c r="B302" s="215" t="s">
        <v>1239</v>
      </c>
      <c r="C302" s="215" t="s">
        <v>1223</v>
      </c>
      <c r="D302" s="216" t="s">
        <v>1434</v>
      </c>
      <c r="E302" s="217">
        <v>79</v>
      </c>
      <c r="F302" s="217">
        <v>18</v>
      </c>
      <c r="G302" s="217">
        <v>20</v>
      </c>
      <c r="H302" s="217">
        <v>36</v>
      </c>
      <c r="I302" s="217">
        <v>5</v>
      </c>
      <c r="J302" s="217">
        <v>59.25</v>
      </c>
    </row>
    <row r="303" spans="1:10" ht="62.4" x14ac:dyDescent="0.2">
      <c r="A303" s="215">
        <v>22041</v>
      </c>
      <c r="B303" s="215" t="s">
        <v>1221</v>
      </c>
      <c r="C303" s="215" t="s">
        <v>1223</v>
      </c>
      <c r="D303" s="216" t="s">
        <v>1434</v>
      </c>
      <c r="E303" s="217">
        <v>79</v>
      </c>
      <c r="F303" s="217">
        <v>18</v>
      </c>
      <c r="G303" s="217">
        <v>20</v>
      </c>
      <c r="H303" s="217">
        <v>36</v>
      </c>
      <c r="I303" s="217">
        <v>5</v>
      </c>
      <c r="J303" s="217">
        <v>59.25</v>
      </c>
    </row>
    <row r="304" spans="1:10" ht="62.4" x14ac:dyDescent="0.2">
      <c r="A304" s="215">
        <v>22042</v>
      </c>
      <c r="B304" s="215" t="s">
        <v>1221</v>
      </c>
      <c r="C304" s="215" t="s">
        <v>1223</v>
      </c>
      <c r="D304" s="216" t="s">
        <v>1434</v>
      </c>
      <c r="E304" s="217">
        <v>79</v>
      </c>
      <c r="F304" s="217">
        <v>18</v>
      </c>
      <c r="G304" s="217">
        <v>20</v>
      </c>
      <c r="H304" s="217">
        <v>36</v>
      </c>
      <c r="I304" s="217">
        <v>5</v>
      </c>
      <c r="J304" s="217">
        <v>59.25</v>
      </c>
    </row>
    <row r="305" spans="1:10" ht="62.4" x14ac:dyDescent="0.2">
      <c r="A305" s="215">
        <v>22043</v>
      </c>
      <c r="B305" s="215" t="s">
        <v>1221</v>
      </c>
      <c r="C305" s="215" t="s">
        <v>1223</v>
      </c>
      <c r="D305" s="216" t="s">
        <v>1434</v>
      </c>
      <c r="E305" s="217">
        <v>79</v>
      </c>
      <c r="F305" s="217">
        <v>18</v>
      </c>
      <c r="G305" s="217">
        <v>20</v>
      </c>
      <c r="H305" s="217">
        <v>36</v>
      </c>
      <c r="I305" s="217">
        <v>5</v>
      </c>
      <c r="J305" s="217">
        <v>59.25</v>
      </c>
    </row>
    <row r="306" spans="1:10" ht="62.4" x14ac:dyDescent="0.2">
      <c r="A306" s="215">
        <v>22044</v>
      </c>
      <c r="B306" s="215" t="s">
        <v>1221</v>
      </c>
      <c r="C306" s="215" t="s">
        <v>1223</v>
      </c>
      <c r="D306" s="216" t="s">
        <v>1434</v>
      </c>
      <c r="E306" s="217">
        <v>79</v>
      </c>
      <c r="F306" s="217">
        <v>18</v>
      </c>
      <c r="G306" s="217">
        <v>20</v>
      </c>
      <c r="H306" s="217">
        <v>36</v>
      </c>
      <c r="I306" s="217">
        <v>5</v>
      </c>
      <c r="J306" s="217">
        <v>59.25</v>
      </c>
    </row>
    <row r="307" spans="1:10" ht="62.4" x14ac:dyDescent="0.2">
      <c r="A307" s="215">
        <v>22060</v>
      </c>
      <c r="B307" s="215" t="s">
        <v>1238</v>
      </c>
      <c r="C307" s="215" t="s">
        <v>1223</v>
      </c>
      <c r="D307" s="216" t="s">
        <v>1434</v>
      </c>
      <c r="E307" s="217">
        <v>79</v>
      </c>
      <c r="F307" s="217">
        <v>18</v>
      </c>
      <c r="G307" s="217">
        <v>20</v>
      </c>
      <c r="H307" s="217">
        <v>36</v>
      </c>
      <c r="I307" s="217">
        <v>5</v>
      </c>
      <c r="J307" s="217">
        <v>59.25</v>
      </c>
    </row>
    <row r="308" spans="1:10" ht="62.4" x14ac:dyDescent="0.2">
      <c r="A308" s="215">
        <v>22066</v>
      </c>
      <c r="B308" s="215" t="s">
        <v>1237</v>
      </c>
      <c r="C308" s="215" t="s">
        <v>1223</v>
      </c>
      <c r="D308" s="216" t="s">
        <v>1434</v>
      </c>
      <c r="E308" s="217">
        <v>79</v>
      </c>
      <c r="F308" s="217">
        <v>18</v>
      </c>
      <c r="G308" s="217">
        <v>20</v>
      </c>
      <c r="H308" s="217">
        <v>36</v>
      </c>
      <c r="I308" s="217">
        <v>5</v>
      </c>
      <c r="J308" s="217">
        <v>59.25</v>
      </c>
    </row>
    <row r="309" spans="1:10" ht="62.4" x14ac:dyDescent="0.2">
      <c r="A309" s="215">
        <v>22067</v>
      </c>
      <c r="B309" s="215" t="s">
        <v>1236</v>
      </c>
      <c r="C309" s="215" t="s">
        <v>1223</v>
      </c>
      <c r="D309" s="216" t="s">
        <v>1434</v>
      </c>
      <c r="E309" s="217">
        <v>79</v>
      </c>
      <c r="F309" s="217">
        <v>18</v>
      </c>
      <c r="G309" s="217">
        <v>20</v>
      </c>
      <c r="H309" s="217">
        <v>36</v>
      </c>
      <c r="I309" s="217">
        <v>5</v>
      </c>
      <c r="J309" s="217">
        <v>59.25</v>
      </c>
    </row>
    <row r="310" spans="1:10" ht="62.4" x14ac:dyDescent="0.2">
      <c r="A310" s="215">
        <v>22079</v>
      </c>
      <c r="B310" s="215" t="s">
        <v>1225</v>
      </c>
      <c r="C310" s="215" t="s">
        <v>1223</v>
      </c>
      <c r="D310" s="216" t="s">
        <v>1434</v>
      </c>
      <c r="E310" s="217">
        <v>79</v>
      </c>
      <c r="F310" s="217">
        <v>18</v>
      </c>
      <c r="G310" s="217">
        <v>20</v>
      </c>
      <c r="H310" s="217">
        <v>36</v>
      </c>
      <c r="I310" s="217">
        <v>5</v>
      </c>
      <c r="J310" s="217">
        <v>59.25</v>
      </c>
    </row>
    <row r="311" spans="1:10" ht="62.4" x14ac:dyDescent="0.2">
      <c r="A311" s="215">
        <v>22081</v>
      </c>
      <c r="B311" s="215" t="s">
        <v>1231</v>
      </c>
      <c r="C311" s="215" t="s">
        <v>1223</v>
      </c>
      <c r="D311" s="216" t="s">
        <v>1434</v>
      </c>
      <c r="E311" s="217">
        <v>79</v>
      </c>
      <c r="F311" s="217">
        <v>18</v>
      </c>
      <c r="G311" s="217">
        <v>20</v>
      </c>
      <c r="H311" s="217">
        <v>36</v>
      </c>
      <c r="I311" s="217">
        <v>5</v>
      </c>
      <c r="J311" s="217">
        <v>59.25</v>
      </c>
    </row>
    <row r="312" spans="1:10" ht="62.4" x14ac:dyDescent="0.2">
      <c r="A312" s="215">
        <v>22082</v>
      </c>
      <c r="B312" s="215" t="s">
        <v>1231</v>
      </c>
      <c r="C312" s="215" t="s">
        <v>1223</v>
      </c>
      <c r="D312" s="216" t="s">
        <v>1434</v>
      </c>
      <c r="E312" s="217">
        <v>79</v>
      </c>
      <c r="F312" s="217">
        <v>18</v>
      </c>
      <c r="G312" s="217">
        <v>20</v>
      </c>
      <c r="H312" s="217">
        <v>36</v>
      </c>
      <c r="I312" s="217">
        <v>5</v>
      </c>
      <c r="J312" s="217">
        <v>59.25</v>
      </c>
    </row>
    <row r="313" spans="1:10" ht="62.4" x14ac:dyDescent="0.2">
      <c r="A313" s="215">
        <v>22095</v>
      </c>
      <c r="B313" s="215" t="s">
        <v>1235</v>
      </c>
      <c r="C313" s="215" t="s">
        <v>1223</v>
      </c>
      <c r="D313" s="216" t="s">
        <v>1434</v>
      </c>
      <c r="E313" s="217">
        <v>79</v>
      </c>
      <c r="F313" s="217">
        <v>18</v>
      </c>
      <c r="G313" s="217">
        <v>20</v>
      </c>
      <c r="H313" s="217">
        <v>36</v>
      </c>
      <c r="I313" s="217">
        <v>5</v>
      </c>
      <c r="J313" s="217">
        <v>59.25</v>
      </c>
    </row>
    <row r="314" spans="1:10" ht="62.4" x14ac:dyDescent="0.2">
      <c r="A314" s="215">
        <v>22096</v>
      </c>
      <c r="B314" s="215" t="s">
        <v>1234</v>
      </c>
      <c r="C314" s="215" t="s">
        <v>1223</v>
      </c>
      <c r="D314" s="216" t="s">
        <v>1434</v>
      </c>
      <c r="E314" s="217">
        <v>79</v>
      </c>
      <c r="F314" s="217">
        <v>18</v>
      </c>
      <c r="G314" s="217">
        <v>20</v>
      </c>
      <c r="H314" s="217">
        <v>36</v>
      </c>
      <c r="I314" s="217">
        <v>5</v>
      </c>
      <c r="J314" s="217">
        <v>59.25</v>
      </c>
    </row>
    <row r="315" spans="1:10" ht="62.4" x14ac:dyDescent="0.2">
      <c r="A315" s="215">
        <v>22101</v>
      </c>
      <c r="B315" s="215" t="s">
        <v>1232</v>
      </c>
      <c r="C315" s="215" t="s">
        <v>1223</v>
      </c>
      <c r="D315" s="216" t="s">
        <v>1434</v>
      </c>
      <c r="E315" s="217">
        <v>79</v>
      </c>
      <c r="F315" s="217">
        <v>18</v>
      </c>
      <c r="G315" s="217">
        <v>20</v>
      </c>
      <c r="H315" s="217">
        <v>36</v>
      </c>
      <c r="I315" s="217">
        <v>5</v>
      </c>
      <c r="J315" s="217">
        <v>59.25</v>
      </c>
    </row>
    <row r="316" spans="1:10" ht="62.4" x14ac:dyDescent="0.2">
      <c r="A316" s="215">
        <v>22102</v>
      </c>
      <c r="B316" s="215" t="s">
        <v>1232</v>
      </c>
      <c r="C316" s="215" t="s">
        <v>1223</v>
      </c>
      <c r="D316" s="216" t="s">
        <v>1434</v>
      </c>
      <c r="E316" s="217">
        <v>79</v>
      </c>
      <c r="F316" s="217">
        <v>18</v>
      </c>
      <c r="G316" s="217">
        <v>20</v>
      </c>
      <c r="H316" s="217">
        <v>36</v>
      </c>
      <c r="I316" s="217">
        <v>5</v>
      </c>
      <c r="J316" s="217">
        <v>59.25</v>
      </c>
    </row>
    <row r="317" spans="1:10" ht="62.4" x14ac:dyDescent="0.2">
      <c r="A317" s="215">
        <v>22103</v>
      </c>
      <c r="B317" s="215" t="s">
        <v>1233</v>
      </c>
      <c r="C317" s="215" t="s">
        <v>1223</v>
      </c>
      <c r="D317" s="216" t="s">
        <v>1434</v>
      </c>
      <c r="E317" s="217">
        <v>79</v>
      </c>
      <c r="F317" s="217">
        <v>18</v>
      </c>
      <c r="G317" s="217">
        <v>20</v>
      </c>
      <c r="H317" s="217">
        <v>36</v>
      </c>
      <c r="I317" s="217">
        <v>5</v>
      </c>
      <c r="J317" s="217">
        <v>59.25</v>
      </c>
    </row>
    <row r="318" spans="1:10" ht="62.4" x14ac:dyDescent="0.2">
      <c r="A318" s="215">
        <v>22106</v>
      </c>
      <c r="B318" s="215" t="s">
        <v>1232</v>
      </c>
      <c r="C318" s="215" t="s">
        <v>1223</v>
      </c>
      <c r="D318" s="216" t="s">
        <v>1434</v>
      </c>
      <c r="E318" s="217">
        <v>79</v>
      </c>
      <c r="F318" s="217">
        <v>18</v>
      </c>
      <c r="G318" s="217">
        <v>20</v>
      </c>
      <c r="H318" s="217">
        <v>36</v>
      </c>
      <c r="I318" s="217">
        <v>5</v>
      </c>
      <c r="J318" s="217">
        <v>59.25</v>
      </c>
    </row>
    <row r="319" spans="1:10" ht="62.4" x14ac:dyDescent="0.2">
      <c r="A319" s="215">
        <v>22107</v>
      </c>
      <c r="B319" s="215" t="s">
        <v>1232</v>
      </c>
      <c r="C319" s="215" t="s">
        <v>1223</v>
      </c>
      <c r="D319" s="216" t="s">
        <v>1434</v>
      </c>
      <c r="E319" s="217">
        <v>79</v>
      </c>
      <c r="F319" s="217">
        <v>18</v>
      </c>
      <c r="G319" s="217">
        <v>20</v>
      </c>
      <c r="H319" s="217">
        <v>36</v>
      </c>
      <c r="I319" s="217">
        <v>5</v>
      </c>
      <c r="J319" s="217">
        <v>59.25</v>
      </c>
    </row>
    <row r="320" spans="1:10" ht="62.4" x14ac:dyDescent="0.2">
      <c r="A320" s="215">
        <v>22108</v>
      </c>
      <c r="B320" s="215" t="s">
        <v>1232</v>
      </c>
      <c r="C320" s="215" t="s">
        <v>1223</v>
      </c>
      <c r="D320" s="216" t="s">
        <v>1434</v>
      </c>
      <c r="E320" s="217">
        <v>79</v>
      </c>
      <c r="F320" s="217">
        <v>18</v>
      </c>
      <c r="G320" s="217">
        <v>20</v>
      </c>
      <c r="H320" s="217">
        <v>36</v>
      </c>
      <c r="I320" s="217">
        <v>5</v>
      </c>
      <c r="J320" s="217">
        <v>59.25</v>
      </c>
    </row>
    <row r="321" spans="1:10" ht="62.4" x14ac:dyDescent="0.2">
      <c r="A321" s="215">
        <v>22109</v>
      </c>
      <c r="B321" s="215" t="s">
        <v>1232</v>
      </c>
      <c r="C321" s="215" t="s">
        <v>1223</v>
      </c>
      <c r="D321" s="216" t="s">
        <v>1434</v>
      </c>
      <c r="E321" s="217">
        <v>79</v>
      </c>
      <c r="F321" s="217">
        <v>18</v>
      </c>
      <c r="G321" s="217">
        <v>20</v>
      </c>
      <c r="H321" s="217">
        <v>36</v>
      </c>
      <c r="I321" s="217">
        <v>5</v>
      </c>
      <c r="J321" s="217">
        <v>59.25</v>
      </c>
    </row>
    <row r="322" spans="1:10" ht="62.4" x14ac:dyDescent="0.2">
      <c r="A322" s="215">
        <v>22116</v>
      </c>
      <c r="B322" s="215" t="s">
        <v>1231</v>
      </c>
      <c r="C322" s="215" t="s">
        <v>1223</v>
      </c>
      <c r="D322" s="216" t="s">
        <v>1434</v>
      </c>
      <c r="E322" s="217">
        <v>79</v>
      </c>
      <c r="F322" s="217">
        <v>18</v>
      </c>
      <c r="G322" s="217">
        <v>20</v>
      </c>
      <c r="H322" s="217">
        <v>36</v>
      </c>
      <c r="I322" s="217">
        <v>5</v>
      </c>
      <c r="J322" s="217">
        <v>59.25</v>
      </c>
    </row>
    <row r="323" spans="1:10" ht="62.4" x14ac:dyDescent="0.2">
      <c r="A323" s="215">
        <v>22118</v>
      </c>
      <c r="B323" s="215" t="s">
        <v>1231</v>
      </c>
      <c r="C323" s="215" t="s">
        <v>1223</v>
      </c>
      <c r="D323" s="216" t="s">
        <v>1434</v>
      </c>
      <c r="E323" s="217">
        <v>79</v>
      </c>
      <c r="F323" s="217">
        <v>18</v>
      </c>
      <c r="G323" s="217">
        <v>20</v>
      </c>
      <c r="H323" s="217">
        <v>36</v>
      </c>
      <c r="I323" s="217">
        <v>5</v>
      </c>
      <c r="J323" s="217">
        <v>59.25</v>
      </c>
    </row>
    <row r="324" spans="1:10" ht="62.4" x14ac:dyDescent="0.2">
      <c r="A324" s="215">
        <v>22119</v>
      </c>
      <c r="B324" s="215" t="s">
        <v>1231</v>
      </c>
      <c r="C324" s="215" t="s">
        <v>1223</v>
      </c>
      <c r="D324" s="216" t="s">
        <v>1434</v>
      </c>
      <c r="E324" s="217">
        <v>79</v>
      </c>
      <c r="F324" s="217">
        <v>18</v>
      </c>
      <c r="G324" s="217">
        <v>20</v>
      </c>
      <c r="H324" s="217">
        <v>36</v>
      </c>
      <c r="I324" s="217">
        <v>5</v>
      </c>
      <c r="J324" s="217">
        <v>59.25</v>
      </c>
    </row>
    <row r="325" spans="1:10" ht="62.4" x14ac:dyDescent="0.2">
      <c r="A325" s="215">
        <v>22121</v>
      </c>
      <c r="B325" s="215" t="s">
        <v>1230</v>
      </c>
      <c r="C325" s="215" t="s">
        <v>1223</v>
      </c>
      <c r="D325" s="216" t="s">
        <v>1434</v>
      </c>
      <c r="E325" s="217">
        <v>79</v>
      </c>
      <c r="F325" s="217">
        <v>18</v>
      </c>
      <c r="G325" s="217">
        <v>20</v>
      </c>
      <c r="H325" s="217">
        <v>36</v>
      </c>
      <c r="I325" s="217">
        <v>5</v>
      </c>
      <c r="J325" s="217">
        <v>59.25</v>
      </c>
    </row>
    <row r="326" spans="1:10" ht="62.4" x14ac:dyDescent="0.2">
      <c r="A326" s="215">
        <v>22122</v>
      </c>
      <c r="B326" s="215" t="s">
        <v>1229</v>
      </c>
      <c r="C326" s="215" t="s">
        <v>1223</v>
      </c>
      <c r="D326" s="216" t="s">
        <v>1434</v>
      </c>
      <c r="E326" s="217">
        <v>79</v>
      </c>
      <c r="F326" s="217">
        <v>18</v>
      </c>
      <c r="G326" s="217">
        <v>20</v>
      </c>
      <c r="H326" s="217">
        <v>36</v>
      </c>
      <c r="I326" s="217">
        <v>5</v>
      </c>
      <c r="J326" s="217">
        <v>59.25</v>
      </c>
    </row>
    <row r="327" spans="1:10" ht="62.4" x14ac:dyDescent="0.2">
      <c r="A327" s="215">
        <v>22124</v>
      </c>
      <c r="B327" s="215" t="s">
        <v>1228</v>
      </c>
      <c r="C327" s="215" t="s">
        <v>1223</v>
      </c>
      <c r="D327" s="216" t="s">
        <v>1434</v>
      </c>
      <c r="E327" s="217">
        <v>79</v>
      </c>
      <c r="F327" s="217">
        <v>18</v>
      </c>
      <c r="G327" s="217">
        <v>20</v>
      </c>
      <c r="H327" s="217">
        <v>36</v>
      </c>
      <c r="I327" s="217">
        <v>5</v>
      </c>
      <c r="J327" s="217">
        <v>59.25</v>
      </c>
    </row>
    <row r="328" spans="1:10" ht="62.4" x14ac:dyDescent="0.2">
      <c r="A328" s="215">
        <v>22150</v>
      </c>
      <c r="B328" s="215" t="s">
        <v>1227</v>
      </c>
      <c r="C328" s="215" t="s">
        <v>1223</v>
      </c>
      <c r="D328" s="216" t="s">
        <v>1434</v>
      </c>
      <c r="E328" s="217">
        <v>79</v>
      </c>
      <c r="F328" s="217">
        <v>18</v>
      </c>
      <c r="G328" s="217">
        <v>20</v>
      </c>
      <c r="H328" s="217">
        <v>36</v>
      </c>
      <c r="I328" s="217">
        <v>5</v>
      </c>
      <c r="J328" s="217">
        <v>59.25</v>
      </c>
    </row>
    <row r="329" spans="1:10" ht="62.4" x14ac:dyDescent="0.2">
      <c r="A329" s="215">
        <v>22151</v>
      </c>
      <c r="B329" s="215" t="s">
        <v>1227</v>
      </c>
      <c r="C329" s="215" t="s">
        <v>1223</v>
      </c>
      <c r="D329" s="216" t="s">
        <v>1434</v>
      </c>
      <c r="E329" s="217">
        <v>79</v>
      </c>
      <c r="F329" s="217">
        <v>18</v>
      </c>
      <c r="G329" s="217">
        <v>20</v>
      </c>
      <c r="H329" s="217">
        <v>36</v>
      </c>
      <c r="I329" s="217">
        <v>5</v>
      </c>
      <c r="J329" s="217">
        <v>59.25</v>
      </c>
    </row>
    <row r="330" spans="1:10" ht="62.4" x14ac:dyDescent="0.2">
      <c r="A330" s="215">
        <v>22152</v>
      </c>
      <c r="B330" s="215" t="s">
        <v>1227</v>
      </c>
      <c r="C330" s="215" t="s">
        <v>1223</v>
      </c>
      <c r="D330" s="216" t="s">
        <v>1434</v>
      </c>
      <c r="E330" s="217">
        <v>79</v>
      </c>
      <c r="F330" s="217">
        <v>18</v>
      </c>
      <c r="G330" s="217">
        <v>20</v>
      </c>
      <c r="H330" s="217">
        <v>36</v>
      </c>
      <c r="I330" s="217">
        <v>5</v>
      </c>
      <c r="J330" s="217">
        <v>59.25</v>
      </c>
    </row>
    <row r="331" spans="1:10" ht="62.4" x14ac:dyDescent="0.2">
      <c r="A331" s="215">
        <v>22153</v>
      </c>
      <c r="B331" s="215" t="s">
        <v>1227</v>
      </c>
      <c r="C331" s="215" t="s">
        <v>1223</v>
      </c>
      <c r="D331" s="216" t="s">
        <v>1434</v>
      </c>
      <c r="E331" s="217">
        <v>79</v>
      </c>
      <c r="F331" s="217">
        <v>18</v>
      </c>
      <c r="G331" s="217">
        <v>20</v>
      </c>
      <c r="H331" s="217">
        <v>36</v>
      </c>
      <c r="I331" s="217">
        <v>5</v>
      </c>
      <c r="J331" s="217">
        <v>59.25</v>
      </c>
    </row>
    <row r="332" spans="1:10" ht="62.4" x14ac:dyDescent="0.2">
      <c r="A332" s="215">
        <v>22156</v>
      </c>
      <c r="B332" s="215" t="s">
        <v>1227</v>
      </c>
      <c r="C332" s="215" t="s">
        <v>1223</v>
      </c>
      <c r="D332" s="216" t="s">
        <v>1434</v>
      </c>
      <c r="E332" s="217">
        <v>79</v>
      </c>
      <c r="F332" s="217">
        <v>18</v>
      </c>
      <c r="G332" s="217">
        <v>20</v>
      </c>
      <c r="H332" s="217">
        <v>36</v>
      </c>
      <c r="I332" s="217">
        <v>5</v>
      </c>
      <c r="J332" s="217">
        <v>59.25</v>
      </c>
    </row>
    <row r="333" spans="1:10" ht="62.4" x14ac:dyDescent="0.2">
      <c r="A333" s="215">
        <v>22158</v>
      </c>
      <c r="B333" s="215" t="s">
        <v>1227</v>
      </c>
      <c r="C333" s="215" t="s">
        <v>1223</v>
      </c>
      <c r="D333" s="216" t="s">
        <v>1434</v>
      </c>
      <c r="E333" s="217">
        <v>79</v>
      </c>
      <c r="F333" s="217">
        <v>18</v>
      </c>
      <c r="G333" s="217">
        <v>20</v>
      </c>
      <c r="H333" s="217">
        <v>36</v>
      </c>
      <c r="I333" s="217">
        <v>5</v>
      </c>
      <c r="J333" s="217">
        <v>59.25</v>
      </c>
    </row>
    <row r="334" spans="1:10" ht="62.4" x14ac:dyDescent="0.2">
      <c r="A334" s="215">
        <v>22159</v>
      </c>
      <c r="B334" s="215" t="s">
        <v>1227</v>
      </c>
      <c r="C334" s="215" t="s">
        <v>1223</v>
      </c>
      <c r="D334" s="216" t="s">
        <v>1434</v>
      </c>
      <c r="E334" s="217">
        <v>79</v>
      </c>
      <c r="F334" s="217">
        <v>18</v>
      </c>
      <c r="G334" s="217">
        <v>20</v>
      </c>
      <c r="H334" s="217">
        <v>36</v>
      </c>
      <c r="I334" s="217">
        <v>5</v>
      </c>
      <c r="J334" s="217">
        <v>59.25</v>
      </c>
    </row>
    <row r="335" spans="1:10" ht="62.4" x14ac:dyDescent="0.2">
      <c r="A335" s="215">
        <v>22160</v>
      </c>
      <c r="B335" s="215" t="s">
        <v>1227</v>
      </c>
      <c r="C335" s="215" t="s">
        <v>1223</v>
      </c>
      <c r="D335" s="216" t="s">
        <v>1434</v>
      </c>
      <c r="E335" s="217">
        <v>79</v>
      </c>
      <c r="F335" s="217">
        <v>18</v>
      </c>
      <c r="G335" s="217">
        <v>20</v>
      </c>
      <c r="H335" s="217">
        <v>36</v>
      </c>
      <c r="I335" s="217">
        <v>5</v>
      </c>
      <c r="J335" s="217">
        <v>59.25</v>
      </c>
    </row>
    <row r="336" spans="1:10" ht="62.4" x14ac:dyDescent="0.2">
      <c r="A336" s="215">
        <v>22161</v>
      </c>
      <c r="B336" s="215" t="s">
        <v>1227</v>
      </c>
      <c r="C336" s="215" t="s">
        <v>1223</v>
      </c>
      <c r="D336" s="216" t="s">
        <v>1434</v>
      </c>
      <c r="E336" s="217">
        <v>79</v>
      </c>
      <c r="F336" s="217">
        <v>18</v>
      </c>
      <c r="G336" s="217">
        <v>20</v>
      </c>
      <c r="H336" s="217">
        <v>36</v>
      </c>
      <c r="I336" s="217">
        <v>5</v>
      </c>
      <c r="J336" s="217">
        <v>59.25</v>
      </c>
    </row>
    <row r="337" spans="1:10" ht="62.4" x14ac:dyDescent="0.2">
      <c r="A337" s="215">
        <v>22180</v>
      </c>
      <c r="B337" s="215" t="s">
        <v>1226</v>
      </c>
      <c r="C337" s="215" t="s">
        <v>1223</v>
      </c>
      <c r="D337" s="216" t="s">
        <v>1434</v>
      </c>
      <c r="E337" s="217">
        <v>79</v>
      </c>
      <c r="F337" s="217">
        <v>18</v>
      </c>
      <c r="G337" s="217">
        <v>20</v>
      </c>
      <c r="H337" s="217">
        <v>36</v>
      </c>
      <c r="I337" s="217">
        <v>5</v>
      </c>
      <c r="J337" s="217">
        <v>59.25</v>
      </c>
    </row>
    <row r="338" spans="1:10" ht="62.4" x14ac:dyDescent="0.2">
      <c r="A338" s="215">
        <v>22181</v>
      </c>
      <c r="B338" s="215" t="s">
        <v>1226</v>
      </c>
      <c r="C338" s="215" t="s">
        <v>1223</v>
      </c>
      <c r="D338" s="216" t="s">
        <v>1434</v>
      </c>
      <c r="E338" s="217">
        <v>79</v>
      </c>
      <c r="F338" s="217">
        <v>18</v>
      </c>
      <c r="G338" s="217">
        <v>20</v>
      </c>
      <c r="H338" s="217">
        <v>36</v>
      </c>
      <c r="I338" s="217">
        <v>5</v>
      </c>
      <c r="J338" s="217">
        <v>59.25</v>
      </c>
    </row>
    <row r="339" spans="1:10" ht="62.4" x14ac:dyDescent="0.2">
      <c r="A339" s="215">
        <v>22182</v>
      </c>
      <c r="B339" s="215" t="s">
        <v>1226</v>
      </c>
      <c r="C339" s="215" t="s">
        <v>1223</v>
      </c>
      <c r="D339" s="216" t="s">
        <v>1434</v>
      </c>
      <c r="E339" s="217">
        <v>79</v>
      </c>
      <c r="F339" s="217">
        <v>18</v>
      </c>
      <c r="G339" s="217">
        <v>20</v>
      </c>
      <c r="H339" s="217">
        <v>36</v>
      </c>
      <c r="I339" s="217">
        <v>5</v>
      </c>
      <c r="J339" s="217">
        <v>59.25</v>
      </c>
    </row>
    <row r="340" spans="1:10" ht="62.4" x14ac:dyDescent="0.2">
      <c r="A340" s="215">
        <v>22183</v>
      </c>
      <c r="B340" s="215" t="s">
        <v>1226</v>
      </c>
      <c r="C340" s="215" t="s">
        <v>1223</v>
      </c>
      <c r="D340" s="216" t="s">
        <v>1434</v>
      </c>
      <c r="E340" s="217">
        <v>79</v>
      </c>
      <c r="F340" s="217">
        <v>18</v>
      </c>
      <c r="G340" s="217">
        <v>20</v>
      </c>
      <c r="H340" s="217">
        <v>36</v>
      </c>
      <c r="I340" s="217">
        <v>5</v>
      </c>
      <c r="J340" s="217">
        <v>59.25</v>
      </c>
    </row>
    <row r="341" spans="1:10" ht="62.4" x14ac:dyDescent="0.2">
      <c r="A341" s="215">
        <v>22185</v>
      </c>
      <c r="B341" s="215" t="s">
        <v>1226</v>
      </c>
      <c r="C341" s="215" t="s">
        <v>1223</v>
      </c>
      <c r="D341" s="216" t="s">
        <v>1434</v>
      </c>
      <c r="E341" s="217">
        <v>79</v>
      </c>
      <c r="F341" s="217">
        <v>18</v>
      </c>
      <c r="G341" s="217">
        <v>20</v>
      </c>
      <c r="H341" s="217">
        <v>36</v>
      </c>
      <c r="I341" s="217">
        <v>5</v>
      </c>
      <c r="J341" s="217">
        <v>59.25</v>
      </c>
    </row>
    <row r="342" spans="1:10" ht="62.4" x14ac:dyDescent="0.2">
      <c r="A342" s="215">
        <v>22199</v>
      </c>
      <c r="B342" s="215" t="s">
        <v>1225</v>
      </c>
      <c r="C342" s="215" t="s">
        <v>1223</v>
      </c>
      <c r="D342" s="216" t="s">
        <v>1434</v>
      </c>
      <c r="E342" s="217">
        <v>79</v>
      </c>
      <c r="F342" s="217">
        <v>18</v>
      </c>
      <c r="G342" s="217">
        <v>20</v>
      </c>
      <c r="H342" s="217">
        <v>36</v>
      </c>
      <c r="I342" s="217">
        <v>5</v>
      </c>
      <c r="J342" s="217">
        <v>59.25</v>
      </c>
    </row>
    <row r="343" spans="1:10" ht="62.4" x14ac:dyDescent="0.2">
      <c r="A343" s="215">
        <v>22303</v>
      </c>
      <c r="B343" s="215" t="s">
        <v>1224</v>
      </c>
      <c r="C343" s="215" t="s">
        <v>1223</v>
      </c>
      <c r="D343" s="216" t="s">
        <v>1434</v>
      </c>
      <c r="E343" s="217">
        <v>79</v>
      </c>
      <c r="F343" s="217">
        <v>18</v>
      </c>
      <c r="G343" s="217">
        <v>20</v>
      </c>
      <c r="H343" s="217">
        <v>36</v>
      </c>
      <c r="I343" s="217">
        <v>5</v>
      </c>
      <c r="J343" s="217">
        <v>59.25</v>
      </c>
    </row>
    <row r="344" spans="1:10" ht="62.4" x14ac:dyDescent="0.2">
      <c r="A344" s="215">
        <v>22306</v>
      </c>
      <c r="B344" s="215" t="s">
        <v>1224</v>
      </c>
      <c r="C344" s="215" t="s">
        <v>1223</v>
      </c>
      <c r="D344" s="216" t="s">
        <v>1434</v>
      </c>
      <c r="E344" s="217">
        <v>79</v>
      </c>
      <c r="F344" s="217">
        <v>18</v>
      </c>
      <c r="G344" s="217">
        <v>20</v>
      </c>
      <c r="H344" s="217">
        <v>36</v>
      </c>
      <c r="I344" s="217">
        <v>5</v>
      </c>
      <c r="J344" s="217">
        <v>59.25</v>
      </c>
    </row>
    <row r="345" spans="1:10" ht="62.4" x14ac:dyDescent="0.2">
      <c r="A345" s="215">
        <v>22307</v>
      </c>
      <c r="B345" s="215" t="s">
        <v>1224</v>
      </c>
      <c r="C345" s="215" t="s">
        <v>1223</v>
      </c>
      <c r="D345" s="216" t="s">
        <v>1434</v>
      </c>
      <c r="E345" s="217">
        <v>79</v>
      </c>
      <c r="F345" s="217">
        <v>18</v>
      </c>
      <c r="G345" s="217">
        <v>20</v>
      </c>
      <c r="H345" s="217">
        <v>36</v>
      </c>
      <c r="I345" s="217">
        <v>5</v>
      </c>
      <c r="J345" s="217">
        <v>59.25</v>
      </c>
    </row>
    <row r="346" spans="1:10" ht="62.4" x14ac:dyDescent="0.2">
      <c r="A346" s="215">
        <v>22308</v>
      </c>
      <c r="B346" s="215" t="s">
        <v>1224</v>
      </c>
      <c r="C346" s="215" t="s">
        <v>1223</v>
      </c>
      <c r="D346" s="216" t="s">
        <v>1434</v>
      </c>
      <c r="E346" s="217">
        <v>79</v>
      </c>
      <c r="F346" s="217">
        <v>18</v>
      </c>
      <c r="G346" s="217">
        <v>20</v>
      </c>
      <c r="H346" s="217">
        <v>36</v>
      </c>
      <c r="I346" s="217">
        <v>5</v>
      </c>
      <c r="J346" s="217">
        <v>59.25</v>
      </c>
    </row>
    <row r="347" spans="1:10" ht="62.4" x14ac:dyDescent="0.2">
      <c r="A347" s="215">
        <v>22309</v>
      </c>
      <c r="B347" s="215" t="s">
        <v>1224</v>
      </c>
      <c r="C347" s="215" t="s">
        <v>1223</v>
      </c>
      <c r="D347" s="216" t="s">
        <v>1434</v>
      </c>
      <c r="E347" s="217">
        <v>79</v>
      </c>
      <c r="F347" s="217">
        <v>18</v>
      </c>
      <c r="G347" s="217">
        <v>20</v>
      </c>
      <c r="H347" s="217">
        <v>36</v>
      </c>
      <c r="I347" s="217">
        <v>5</v>
      </c>
      <c r="J347" s="217">
        <v>59.25</v>
      </c>
    </row>
    <row r="348" spans="1:10" ht="62.4" x14ac:dyDescent="0.2">
      <c r="A348" s="215">
        <v>22310</v>
      </c>
      <c r="B348" s="215" t="s">
        <v>1224</v>
      </c>
      <c r="C348" s="215" t="s">
        <v>1223</v>
      </c>
      <c r="D348" s="216" t="s">
        <v>1434</v>
      </c>
      <c r="E348" s="217">
        <v>79</v>
      </c>
      <c r="F348" s="217">
        <v>18</v>
      </c>
      <c r="G348" s="217">
        <v>20</v>
      </c>
      <c r="H348" s="217">
        <v>36</v>
      </c>
      <c r="I348" s="217">
        <v>5</v>
      </c>
      <c r="J348" s="217">
        <v>59.25</v>
      </c>
    </row>
    <row r="349" spans="1:10" ht="62.4" x14ac:dyDescent="0.2">
      <c r="A349" s="215">
        <v>22312</v>
      </c>
      <c r="B349" s="215" t="s">
        <v>1224</v>
      </c>
      <c r="C349" s="215" t="s">
        <v>1223</v>
      </c>
      <c r="D349" s="216" t="s">
        <v>1434</v>
      </c>
      <c r="E349" s="217">
        <v>79</v>
      </c>
      <c r="F349" s="217">
        <v>18</v>
      </c>
      <c r="G349" s="217">
        <v>20</v>
      </c>
      <c r="H349" s="217">
        <v>36</v>
      </c>
      <c r="I349" s="217">
        <v>5</v>
      </c>
      <c r="J349" s="217">
        <v>59.25</v>
      </c>
    </row>
    <row r="350" spans="1:10" ht="62.4" x14ac:dyDescent="0.2">
      <c r="A350" s="215">
        <v>22315</v>
      </c>
      <c r="B350" s="215" t="s">
        <v>1224</v>
      </c>
      <c r="C350" s="215" t="s">
        <v>1223</v>
      </c>
      <c r="D350" s="216" t="s">
        <v>1434</v>
      </c>
      <c r="E350" s="217">
        <v>79</v>
      </c>
      <c r="F350" s="217">
        <v>18</v>
      </c>
      <c r="G350" s="217">
        <v>20</v>
      </c>
      <c r="H350" s="217">
        <v>36</v>
      </c>
      <c r="I350" s="217">
        <v>5</v>
      </c>
      <c r="J350" s="217">
        <v>59.25</v>
      </c>
    </row>
    <row r="351" spans="1:10" ht="62.4" x14ac:dyDescent="0.2">
      <c r="A351" s="215">
        <v>22030</v>
      </c>
      <c r="B351" s="215" t="s">
        <v>1223</v>
      </c>
      <c r="C351" s="215" t="s">
        <v>1222</v>
      </c>
      <c r="D351" s="216" t="s">
        <v>1434</v>
      </c>
      <c r="E351" s="217">
        <v>79</v>
      </c>
      <c r="F351" s="217">
        <v>18</v>
      </c>
      <c r="G351" s="217">
        <v>20</v>
      </c>
      <c r="H351" s="217">
        <v>36</v>
      </c>
      <c r="I351" s="217">
        <v>5</v>
      </c>
      <c r="J351" s="217">
        <v>59.25</v>
      </c>
    </row>
    <row r="352" spans="1:10" ht="62.4" x14ac:dyDescent="0.2">
      <c r="A352" s="215">
        <v>22038</v>
      </c>
      <c r="B352" s="215" t="s">
        <v>1223</v>
      </c>
      <c r="C352" s="215" t="s">
        <v>1222</v>
      </c>
      <c r="D352" s="216" t="s">
        <v>1434</v>
      </c>
      <c r="E352" s="217">
        <v>79</v>
      </c>
      <c r="F352" s="217">
        <v>18</v>
      </c>
      <c r="G352" s="217">
        <v>20</v>
      </c>
      <c r="H352" s="217">
        <v>36</v>
      </c>
      <c r="I352" s="217">
        <v>5</v>
      </c>
      <c r="J352" s="217">
        <v>59.25</v>
      </c>
    </row>
    <row r="353" spans="1:10" ht="62.4" x14ac:dyDescent="0.2">
      <c r="A353" s="215">
        <v>22040</v>
      </c>
      <c r="B353" s="215" t="s">
        <v>1221</v>
      </c>
      <c r="C353" s="215" t="s">
        <v>1220</v>
      </c>
      <c r="D353" s="216" t="s">
        <v>1434</v>
      </c>
      <c r="E353" s="217">
        <v>79</v>
      </c>
      <c r="F353" s="217">
        <v>18</v>
      </c>
      <c r="G353" s="217">
        <v>20</v>
      </c>
      <c r="H353" s="217">
        <v>36</v>
      </c>
      <c r="I353" s="217">
        <v>5</v>
      </c>
      <c r="J353" s="217">
        <v>59.25</v>
      </c>
    </row>
    <row r="354" spans="1:10" ht="62.4" x14ac:dyDescent="0.2">
      <c r="A354" s="215">
        <v>22046</v>
      </c>
      <c r="B354" s="215" t="s">
        <v>1221</v>
      </c>
      <c r="C354" s="215" t="s">
        <v>1220</v>
      </c>
      <c r="D354" s="216" t="s">
        <v>1434</v>
      </c>
      <c r="E354" s="217">
        <v>79</v>
      </c>
      <c r="F354" s="217">
        <v>18</v>
      </c>
      <c r="G354" s="217">
        <v>20</v>
      </c>
      <c r="H354" s="217">
        <v>36</v>
      </c>
      <c r="I354" s="217">
        <v>5</v>
      </c>
      <c r="J354" s="217">
        <v>59.25</v>
      </c>
    </row>
    <row r="355" spans="1:10" x14ac:dyDescent="0.2">
      <c r="A355" s="218">
        <v>20106</v>
      </c>
      <c r="B355" s="218" t="s">
        <v>1219</v>
      </c>
      <c r="C355" s="218" t="s">
        <v>1052</v>
      </c>
      <c r="D355" s="219" t="s">
        <v>433</v>
      </c>
      <c r="E355" s="220">
        <v>59</v>
      </c>
      <c r="F355" s="220">
        <v>13</v>
      </c>
      <c r="G355" s="220">
        <v>15</v>
      </c>
      <c r="H355" s="220">
        <v>26</v>
      </c>
      <c r="I355" s="220">
        <v>5</v>
      </c>
      <c r="J355" s="220">
        <v>44.25</v>
      </c>
    </row>
    <row r="356" spans="1:10" x14ac:dyDescent="0.2">
      <c r="A356" s="218">
        <v>20108</v>
      </c>
      <c r="B356" s="218" t="s">
        <v>1217</v>
      </c>
      <c r="C356" s="218" t="s">
        <v>1218</v>
      </c>
      <c r="D356" s="219" t="s">
        <v>433</v>
      </c>
      <c r="E356" s="220">
        <v>59</v>
      </c>
      <c r="F356" s="220">
        <v>13</v>
      </c>
      <c r="G356" s="220">
        <v>15</v>
      </c>
      <c r="H356" s="220">
        <v>26</v>
      </c>
      <c r="I356" s="220">
        <v>5</v>
      </c>
      <c r="J356" s="220">
        <v>44.25</v>
      </c>
    </row>
    <row r="357" spans="1:10" x14ac:dyDescent="0.2">
      <c r="A357" s="218">
        <v>20109</v>
      </c>
      <c r="B357" s="218" t="s">
        <v>1217</v>
      </c>
      <c r="C357" s="218" t="s">
        <v>1192</v>
      </c>
      <c r="D357" s="219" t="s">
        <v>433</v>
      </c>
      <c r="E357" s="220">
        <v>59</v>
      </c>
      <c r="F357" s="220">
        <v>13</v>
      </c>
      <c r="G357" s="220">
        <v>15</v>
      </c>
      <c r="H357" s="220">
        <v>26</v>
      </c>
      <c r="I357" s="220">
        <v>5</v>
      </c>
      <c r="J357" s="220">
        <v>44.25</v>
      </c>
    </row>
    <row r="358" spans="1:10" x14ac:dyDescent="0.2">
      <c r="A358" s="218">
        <v>20110</v>
      </c>
      <c r="B358" s="218" t="s">
        <v>1217</v>
      </c>
      <c r="C358" s="218" t="s">
        <v>1218</v>
      </c>
      <c r="D358" s="219" t="s">
        <v>433</v>
      </c>
      <c r="E358" s="220">
        <v>59</v>
      </c>
      <c r="F358" s="220">
        <v>13</v>
      </c>
      <c r="G358" s="220">
        <v>15</v>
      </c>
      <c r="H358" s="220">
        <v>26</v>
      </c>
      <c r="I358" s="220">
        <v>5</v>
      </c>
      <c r="J358" s="220">
        <v>44.25</v>
      </c>
    </row>
    <row r="359" spans="1:10" x14ac:dyDescent="0.2">
      <c r="A359" s="218">
        <v>20111</v>
      </c>
      <c r="B359" s="218" t="s">
        <v>1217</v>
      </c>
      <c r="C359" s="218" t="s">
        <v>1192</v>
      </c>
      <c r="D359" s="219" t="s">
        <v>433</v>
      </c>
      <c r="E359" s="220">
        <v>59</v>
      </c>
      <c r="F359" s="220">
        <v>13</v>
      </c>
      <c r="G359" s="220">
        <v>15</v>
      </c>
      <c r="H359" s="220">
        <v>26</v>
      </c>
      <c r="I359" s="220">
        <v>5</v>
      </c>
      <c r="J359" s="220">
        <v>44.25</v>
      </c>
    </row>
    <row r="360" spans="1:10" x14ac:dyDescent="0.2">
      <c r="A360" s="218">
        <v>20112</v>
      </c>
      <c r="B360" s="218" t="s">
        <v>1217</v>
      </c>
      <c r="C360" s="218" t="s">
        <v>1192</v>
      </c>
      <c r="D360" s="219" t="s">
        <v>433</v>
      </c>
      <c r="E360" s="220">
        <v>59</v>
      </c>
      <c r="F360" s="220">
        <v>13</v>
      </c>
      <c r="G360" s="220">
        <v>15</v>
      </c>
      <c r="H360" s="220">
        <v>26</v>
      </c>
      <c r="I360" s="220">
        <v>5</v>
      </c>
      <c r="J360" s="220">
        <v>44.25</v>
      </c>
    </row>
    <row r="361" spans="1:10" x14ac:dyDescent="0.2">
      <c r="A361" s="218">
        <v>20113</v>
      </c>
      <c r="B361" s="218" t="s">
        <v>1217</v>
      </c>
      <c r="C361" s="218" t="s">
        <v>1216</v>
      </c>
      <c r="D361" s="219" t="s">
        <v>433</v>
      </c>
      <c r="E361" s="220">
        <v>59</v>
      </c>
      <c r="F361" s="220">
        <v>13</v>
      </c>
      <c r="G361" s="220">
        <v>15</v>
      </c>
      <c r="H361" s="220">
        <v>26</v>
      </c>
      <c r="I361" s="220">
        <v>5</v>
      </c>
      <c r="J361" s="220">
        <v>44.25</v>
      </c>
    </row>
    <row r="362" spans="1:10" x14ac:dyDescent="0.2">
      <c r="A362" s="218">
        <v>20115</v>
      </c>
      <c r="B362" s="218" t="s">
        <v>1215</v>
      </c>
      <c r="C362" s="218" t="s">
        <v>1055</v>
      </c>
      <c r="D362" s="219" t="s">
        <v>433</v>
      </c>
      <c r="E362" s="220">
        <v>59</v>
      </c>
      <c r="F362" s="220">
        <v>13</v>
      </c>
      <c r="G362" s="220">
        <v>15</v>
      </c>
      <c r="H362" s="220">
        <v>26</v>
      </c>
      <c r="I362" s="220">
        <v>5</v>
      </c>
      <c r="J362" s="220">
        <v>44.25</v>
      </c>
    </row>
    <row r="363" spans="1:10" x14ac:dyDescent="0.2">
      <c r="A363" s="218">
        <v>20116</v>
      </c>
      <c r="B363" s="218" t="s">
        <v>1215</v>
      </c>
      <c r="C363" s="218" t="s">
        <v>1055</v>
      </c>
      <c r="D363" s="219" t="s">
        <v>433</v>
      </c>
      <c r="E363" s="220">
        <v>59</v>
      </c>
      <c r="F363" s="220">
        <v>13</v>
      </c>
      <c r="G363" s="220">
        <v>15</v>
      </c>
      <c r="H363" s="220">
        <v>26</v>
      </c>
      <c r="I363" s="220">
        <v>5</v>
      </c>
      <c r="J363" s="220">
        <v>44.25</v>
      </c>
    </row>
    <row r="364" spans="1:10" x14ac:dyDescent="0.2">
      <c r="A364" s="218">
        <v>20119</v>
      </c>
      <c r="B364" s="218" t="s">
        <v>1214</v>
      </c>
      <c r="C364" s="218" t="s">
        <v>1055</v>
      </c>
      <c r="D364" s="219" t="s">
        <v>433</v>
      </c>
      <c r="E364" s="220">
        <v>59</v>
      </c>
      <c r="F364" s="220">
        <v>13</v>
      </c>
      <c r="G364" s="220">
        <v>15</v>
      </c>
      <c r="H364" s="220">
        <v>26</v>
      </c>
      <c r="I364" s="220">
        <v>5</v>
      </c>
      <c r="J364" s="220">
        <v>44.25</v>
      </c>
    </row>
    <row r="365" spans="1:10" x14ac:dyDescent="0.2">
      <c r="A365" s="218">
        <v>20128</v>
      </c>
      <c r="B365" s="218" t="s">
        <v>1213</v>
      </c>
      <c r="C365" s="218" t="s">
        <v>1055</v>
      </c>
      <c r="D365" s="219" t="s">
        <v>433</v>
      </c>
      <c r="E365" s="220">
        <v>59</v>
      </c>
      <c r="F365" s="220">
        <v>13</v>
      </c>
      <c r="G365" s="220">
        <v>15</v>
      </c>
      <c r="H365" s="220">
        <v>26</v>
      </c>
      <c r="I365" s="220">
        <v>5</v>
      </c>
      <c r="J365" s="220">
        <v>44.25</v>
      </c>
    </row>
    <row r="366" spans="1:10" x14ac:dyDescent="0.2">
      <c r="A366" s="218">
        <v>20130</v>
      </c>
      <c r="B366" s="218" t="s">
        <v>1212</v>
      </c>
      <c r="C366" s="218" t="s">
        <v>1087</v>
      </c>
      <c r="D366" s="219" t="s">
        <v>433</v>
      </c>
      <c r="E366" s="220">
        <v>59</v>
      </c>
      <c r="F366" s="220">
        <v>13</v>
      </c>
      <c r="G366" s="220">
        <v>15</v>
      </c>
      <c r="H366" s="220">
        <v>26</v>
      </c>
      <c r="I366" s="220">
        <v>5</v>
      </c>
      <c r="J366" s="220">
        <v>44.25</v>
      </c>
    </row>
    <row r="367" spans="1:10" x14ac:dyDescent="0.2">
      <c r="A367" s="218">
        <v>20135</v>
      </c>
      <c r="B367" s="218" t="s">
        <v>1211</v>
      </c>
      <c r="C367" s="218" t="s">
        <v>1087</v>
      </c>
      <c r="D367" s="219" t="s">
        <v>433</v>
      </c>
      <c r="E367" s="220">
        <v>59</v>
      </c>
      <c r="F367" s="220">
        <v>13</v>
      </c>
      <c r="G367" s="220">
        <v>15</v>
      </c>
      <c r="H367" s="220">
        <v>26</v>
      </c>
      <c r="I367" s="220">
        <v>5</v>
      </c>
      <c r="J367" s="220">
        <v>44.25</v>
      </c>
    </row>
    <row r="368" spans="1:10" x14ac:dyDescent="0.2">
      <c r="A368" s="218">
        <v>20136</v>
      </c>
      <c r="B368" s="218" t="s">
        <v>1210</v>
      </c>
      <c r="C368" s="218" t="s">
        <v>1192</v>
      </c>
      <c r="D368" s="219" t="s">
        <v>433</v>
      </c>
      <c r="E368" s="220">
        <v>59</v>
      </c>
      <c r="F368" s="220">
        <v>13</v>
      </c>
      <c r="G368" s="220">
        <v>15</v>
      </c>
      <c r="H368" s="220">
        <v>26</v>
      </c>
      <c r="I368" s="220">
        <v>5</v>
      </c>
      <c r="J368" s="220">
        <v>44.25</v>
      </c>
    </row>
    <row r="369" spans="1:10" x14ac:dyDescent="0.2">
      <c r="A369" s="218">
        <v>20137</v>
      </c>
      <c r="B369" s="218" t="s">
        <v>1209</v>
      </c>
      <c r="C369" s="218" t="s">
        <v>1055</v>
      </c>
      <c r="D369" s="219" t="s">
        <v>433</v>
      </c>
      <c r="E369" s="220">
        <v>59</v>
      </c>
      <c r="F369" s="220">
        <v>13</v>
      </c>
      <c r="G369" s="220">
        <v>15</v>
      </c>
      <c r="H369" s="220">
        <v>26</v>
      </c>
      <c r="I369" s="220">
        <v>5</v>
      </c>
      <c r="J369" s="220">
        <v>44.25</v>
      </c>
    </row>
    <row r="370" spans="1:10" x14ac:dyDescent="0.2">
      <c r="A370" s="218">
        <v>20138</v>
      </c>
      <c r="B370" s="218" t="s">
        <v>1208</v>
      </c>
      <c r="C370" s="218" t="s">
        <v>1055</v>
      </c>
      <c r="D370" s="219" t="s">
        <v>433</v>
      </c>
      <c r="E370" s="220">
        <v>59</v>
      </c>
      <c r="F370" s="220">
        <v>13</v>
      </c>
      <c r="G370" s="220">
        <v>15</v>
      </c>
      <c r="H370" s="220">
        <v>26</v>
      </c>
      <c r="I370" s="220">
        <v>5</v>
      </c>
      <c r="J370" s="220">
        <v>44.25</v>
      </c>
    </row>
    <row r="371" spans="1:10" x14ac:dyDescent="0.2">
      <c r="A371" s="218">
        <v>20139</v>
      </c>
      <c r="B371" s="218" t="s">
        <v>1207</v>
      </c>
      <c r="C371" s="218" t="s">
        <v>1055</v>
      </c>
      <c r="D371" s="219" t="s">
        <v>433</v>
      </c>
      <c r="E371" s="220">
        <v>59</v>
      </c>
      <c r="F371" s="220">
        <v>13</v>
      </c>
      <c r="G371" s="220">
        <v>15</v>
      </c>
      <c r="H371" s="220">
        <v>26</v>
      </c>
      <c r="I371" s="220">
        <v>5</v>
      </c>
      <c r="J371" s="220">
        <v>44.25</v>
      </c>
    </row>
    <row r="372" spans="1:10" x14ac:dyDescent="0.2">
      <c r="A372" s="218">
        <v>20140</v>
      </c>
      <c r="B372" s="218" t="s">
        <v>1206</v>
      </c>
      <c r="C372" s="218" t="s">
        <v>1055</v>
      </c>
      <c r="D372" s="219" t="s">
        <v>433</v>
      </c>
      <c r="E372" s="220">
        <v>59</v>
      </c>
      <c r="F372" s="220">
        <v>13</v>
      </c>
      <c r="G372" s="220">
        <v>15</v>
      </c>
      <c r="H372" s="220">
        <v>26</v>
      </c>
      <c r="I372" s="220">
        <v>5</v>
      </c>
      <c r="J372" s="220">
        <v>44.25</v>
      </c>
    </row>
    <row r="373" spans="1:10" x14ac:dyDescent="0.2">
      <c r="A373" s="218">
        <v>20143</v>
      </c>
      <c r="B373" s="218" t="s">
        <v>1205</v>
      </c>
      <c r="C373" s="218" t="s">
        <v>1192</v>
      </c>
      <c r="D373" s="219" t="s">
        <v>433</v>
      </c>
      <c r="E373" s="220">
        <v>59</v>
      </c>
      <c r="F373" s="220">
        <v>13</v>
      </c>
      <c r="G373" s="220">
        <v>15</v>
      </c>
      <c r="H373" s="220">
        <v>26</v>
      </c>
      <c r="I373" s="220">
        <v>5</v>
      </c>
      <c r="J373" s="220">
        <v>44.25</v>
      </c>
    </row>
    <row r="374" spans="1:10" x14ac:dyDescent="0.2">
      <c r="A374" s="218">
        <v>20144</v>
      </c>
      <c r="B374" s="218" t="s">
        <v>1204</v>
      </c>
      <c r="C374" s="218" t="s">
        <v>1055</v>
      </c>
      <c r="D374" s="219" t="s">
        <v>433</v>
      </c>
      <c r="E374" s="220">
        <v>59</v>
      </c>
      <c r="F374" s="220">
        <v>13</v>
      </c>
      <c r="G374" s="220">
        <v>15</v>
      </c>
      <c r="H374" s="220">
        <v>26</v>
      </c>
      <c r="I374" s="220">
        <v>5</v>
      </c>
      <c r="J374" s="220">
        <v>44.25</v>
      </c>
    </row>
    <row r="375" spans="1:10" x14ac:dyDescent="0.2">
      <c r="A375" s="218">
        <v>20155</v>
      </c>
      <c r="B375" s="218" t="s">
        <v>1203</v>
      </c>
      <c r="C375" s="218" t="s">
        <v>1192</v>
      </c>
      <c r="D375" s="219" t="s">
        <v>433</v>
      </c>
      <c r="E375" s="220">
        <v>59</v>
      </c>
      <c r="F375" s="220">
        <v>13</v>
      </c>
      <c r="G375" s="220">
        <v>15</v>
      </c>
      <c r="H375" s="220">
        <v>26</v>
      </c>
      <c r="I375" s="220">
        <v>5</v>
      </c>
      <c r="J375" s="220">
        <v>44.25</v>
      </c>
    </row>
    <row r="376" spans="1:10" x14ac:dyDescent="0.2">
      <c r="A376" s="218">
        <v>20156</v>
      </c>
      <c r="B376" s="218" t="s">
        <v>1203</v>
      </c>
      <c r="C376" s="218" t="s">
        <v>1192</v>
      </c>
      <c r="D376" s="219" t="s">
        <v>433</v>
      </c>
      <c r="E376" s="220">
        <v>59</v>
      </c>
      <c r="F376" s="220">
        <v>13</v>
      </c>
      <c r="G376" s="220">
        <v>15</v>
      </c>
      <c r="H376" s="220">
        <v>26</v>
      </c>
      <c r="I376" s="220">
        <v>5</v>
      </c>
      <c r="J376" s="220">
        <v>44.25</v>
      </c>
    </row>
    <row r="377" spans="1:10" x14ac:dyDescent="0.2">
      <c r="A377" s="218">
        <v>20168</v>
      </c>
      <c r="B377" s="218" t="s">
        <v>1202</v>
      </c>
      <c r="C377" s="218" t="s">
        <v>1192</v>
      </c>
      <c r="D377" s="219" t="s">
        <v>433</v>
      </c>
      <c r="E377" s="220">
        <v>59</v>
      </c>
      <c r="F377" s="220">
        <v>13</v>
      </c>
      <c r="G377" s="220">
        <v>15</v>
      </c>
      <c r="H377" s="220">
        <v>26</v>
      </c>
      <c r="I377" s="220">
        <v>5</v>
      </c>
      <c r="J377" s="220">
        <v>44.25</v>
      </c>
    </row>
    <row r="378" spans="1:10" x14ac:dyDescent="0.2">
      <c r="A378" s="218">
        <v>20169</v>
      </c>
      <c r="B378" s="218" t="s">
        <v>1202</v>
      </c>
      <c r="C378" s="218" t="s">
        <v>1192</v>
      </c>
      <c r="D378" s="219" t="s">
        <v>433</v>
      </c>
      <c r="E378" s="220">
        <v>59</v>
      </c>
      <c r="F378" s="220">
        <v>13</v>
      </c>
      <c r="G378" s="220">
        <v>15</v>
      </c>
      <c r="H378" s="220">
        <v>26</v>
      </c>
      <c r="I378" s="220">
        <v>5</v>
      </c>
      <c r="J378" s="220">
        <v>44.25</v>
      </c>
    </row>
    <row r="379" spans="1:10" x14ac:dyDescent="0.2">
      <c r="A379" s="218">
        <v>20181</v>
      </c>
      <c r="B379" s="218" t="s">
        <v>1201</v>
      </c>
      <c r="C379" s="218" t="s">
        <v>1192</v>
      </c>
      <c r="D379" s="219" t="s">
        <v>433</v>
      </c>
      <c r="E379" s="220">
        <v>59</v>
      </c>
      <c r="F379" s="220">
        <v>13</v>
      </c>
      <c r="G379" s="220">
        <v>15</v>
      </c>
      <c r="H379" s="220">
        <v>26</v>
      </c>
      <c r="I379" s="220">
        <v>5</v>
      </c>
      <c r="J379" s="220">
        <v>44.25</v>
      </c>
    </row>
    <row r="380" spans="1:10" x14ac:dyDescent="0.2">
      <c r="A380" s="218">
        <v>20182</v>
      </c>
      <c r="B380" s="218" t="s">
        <v>1201</v>
      </c>
      <c r="C380" s="218" t="s">
        <v>1192</v>
      </c>
      <c r="D380" s="219" t="s">
        <v>433</v>
      </c>
      <c r="E380" s="220">
        <v>59</v>
      </c>
      <c r="F380" s="220">
        <v>13</v>
      </c>
      <c r="G380" s="220">
        <v>15</v>
      </c>
      <c r="H380" s="220">
        <v>26</v>
      </c>
      <c r="I380" s="220">
        <v>5</v>
      </c>
      <c r="J380" s="220">
        <v>44.25</v>
      </c>
    </row>
    <row r="381" spans="1:10" x14ac:dyDescent="0.2">
      <c r="A381" s="218">
        <v>20184</v>
      </c>
      <c r="B381" s="218" t="s">
        <v>1200</v>
      </c>
      <c r="C381" s="218" t="s">
        <v>1055</v>
      </c>
      <c r="D381" s="219" t="s">
        <v>433</v>
      </c>
      <c r="E381" s="220">
        <v>59</v>
      </c>
      <c r="F381" s="220">
        <v>13</v>
      </c>
      <c r="G381" s="220">
        <v>15</v>
      </c>
      <c r="H381" s="220">
        <v>26</v>
      </c>
      <c r="I381" s="220">
        <v>5</v>
      </c>
      <c r="J381" s="220">
        <v>44.25</v>
      </c>
    </row>
    <row r="382" spans="1:10" x14ac:dyDescent="0.2">
      <c r="A382" s="218">
        <v>20185</v>
      </c>
      <c r="B382" s="218" t="s">
        <v>1200</v>
      </c>
      <c r="C382" s="218" t="s">
        <v>1055</v>
      </c>
      <c r="D382" s="219" t="s">
        <v>433</v>
      </c>
      <c r="E382" s="220">
        <v>59</v>
      </c>
      <c r="F382" s="220">
        <v>13</v>
      </c>
      <c r="G382" s="220">
        <v>15</v>
      </c>
      <c r="H382" s="220">
        <v>26</v>
      </c>
      <c r="I382" s="220">
        <v>5</v>
      </c>
      <c r="J382" s="220">
        <v>44.25</v>
      </c>
    </row>
    <row r="383" spans="1:10" x14ac:dyDescent="0.2">
      <c r="A383" s="218">
        <v>20186</v>
      </c>
      <c r="B383" s="218" t="s">
        <v>1199</v>
      </c>
      <c r="C383" s="218" t="s">
        <v>1055</v>
      </c>
      <c r="D383" s="219" t="s">
        <v>433</v>
      </c>
      <c r="E383" s="220">
        <v>59</v>
      </c>
      <c r="F383" s="220">
        <v>13</v>
      </c>
      <c r="G383" s="220">
        <v>15</v>
      </c>
      <c r="H383" s="220">
        <v>26</v>
      </c>
      <c r="I383" s="220">
        <v>5</v>
      </c>
      <c r="J383" s="220">
        <v>44.25</v>
      </c>
    </row>
    <row r="384" spans="1:10" x14ac:dyDescent="0.2">
      <c r="A384" s="218">
        <v>20187</v>
      </c>
      <c r="B384" s="218" t="s">
        <v>1199</v>
      </c>
      <c r="C384" s="218" t="s">
        <v>1055</v>
      </c>
      <c r="D384" s="219" t="s">
        <v>433</v>
      </c>
      <c r="E384" s="220">
        <v>59</v>
      </c>
      <c r="F384" s="220">
        <v>13</v>
      </c>
      <c r="G384" s="220">
        <v>15</v>
      </c>
      <c r="H384" s="220">
        <v>26</v>
      </c>
      <c r="I384" s="220">
        <v>5</v>
      </c>
      <c r="J384" s="220">
        <v>44.25</v>
      </c>
    </row>
    <row r="385" spans="1:10" x14ac:dyDescent="0.2">
      <c r="A385" s="218">
        <v>20188</v>
      </c>
      <c r="B385" s="218" t="s">
        <v>1199</v>
      </c>
      <c r="C385" s="218" t="s">
        <v>1055</v>
      </c>
      <c r="D385" s="219" t="s">
        <v>433</v>
      </c>
      <c r="E385" s="220">
        <v>59</v>
      </c>
      <c r="F385" s="220">
        <v>13</v>
      </c>
      <c r="G385" s="220">
        <v>15</v>
      </c>
      <c r="H385" s="220">
        <v>26</v>
      </c>
      <c r="I385" s="220">
        <v>5</v>
      </c>
      <c r="J385" s="220">
        <v>44.25</v>
      </c>
    </row>
    <row r="386" spans="1:10" x14ac:dyDescent="0.2">
      <c r="A386" s="218">
        <v>20198</v>
      </c>
      <c r="B386" s="218" t="s">
        <v>1198</v>
      </c>
      <c r="C386" s="218" t="s">
        <v>1055</v>
      </c>
      <c r="D386" s="219" t="s">
        <v>433</v>
      </c>
      <c r="E386" s="220">
        <v>59</v>
      </c>
      <c r="F386" s="220">
        <v>13</v>
      </c>
      <c r="G386" s="220">
        <v>15</v>
      </c>
      <c r="H386" s="220">
        <v>26</v>
      </c>
      <c r="I386" s="220">
        <v>5</v>
      </c>
      <c r="J386" s="220">
        <v>44.25</v>
      </c>
    </row>
    <row r="387" spans="1:10" x14ac:dyDescent="0.2">
      <c r="A387" s="218">
        <v>22025</v>
      </c>
      <c r="B387" s="218" t="s">
        <v>1197</v>
      </c>
      <c r="C387" s="218" t="s">
        <v>1192</v>
      </c>
      <c r="D387" s="219" t="s">
        <v>433</v>
      </c>
      <c r="E387" s="220">
        <v>59</v>
      </c>
      <c r="F387" s="220">
        <v>13</v>
      </c>
      <c r="G387" s="220">
        <v>15</v>
      </c>
      <c r="H387" s="220">
        <v>26</v>
      </c>
      <c r="I387" s="220">
        <v>5</v>
      </c>
      <c r="J387" s="220">
        <v>44.25</v>
      </c>
    </row>
    <row r="388" spans="1:10" x14ac:dyDescent="0.2">
      <c r="A388" s="218">
        <v>22026</v>
      </c>
      <c r="B388" s="218" t="s">
        <v>1197</v>
      </c>
      <c r="C388" s="218" t="s">
        <v>1192</v>
      </c>
      <c r="D388" s="219" t="s">
        <v>433</v>
      </c>
      <c r="E388" s="220">
        <v>59</v>
      </c>
      <c r="F388" s="220">
        <v>13</v>
      </c>
      <c r="G388" s="220">
        <v>15</v>
      </c>
      <c r="H388" s="220">
        <v>26</v>
      </c>
      <c r="I388" s="220">
        <v>5</v>
      </c>
      <c r="J388" s="220">
        <v>44.25</v>
      </c>
    </row>
    <row r="389" spans="1:10" x14ac:dyDescent="0.2">
      <c r="A389" s="218">
        <v>22125</v>
      </c>
      <c r="B389" s="218" t="s">
        <v>1196</v>
      </c>
      <c r="C389" s="218" t="s">
        <v>1192</v>
      </c>
      <c r="D389" s="219" t="s">
        <v>433</v>
      </c>
      <c r="E389" s="220">
        <v>59</v>
      </c>
      <c r="F389" s="220">
        <v>13</v>
      </c>
      <c r="G389" s="220">
        <v>15</v>
      </c>
      <c r="H389" s="220">
        <v>26</v>
      </c>
      <c r="I389" s="220">
        <v>5</v>
      </c>
      <c r="J389" s="220">
        <v>44.25</v>
      </c>
    </row>
    <row r="390" spans="1:10" x14ac:dyDescent="0.2">
      <c r="A390" s="218">
        <v>22134</v>
      </c>
      <c r="B390" s="218" t="s">
        <v>1195</v>
      </c>
      <c r="C390" s="218" t="s">
        <v>1192</v>
      </c>
      <c r="D390" s="219" t="s">
        <v>433</v>
      </c>
      <c r="E390" s="220">
        <v>59</v>
      </c>
      <c r="F390" s="220">
        <v>13</v>
      </c>
      <c r="G390" s="220">
        <v>15</v>
      </c>
      <c r="H390" s="220">
        <v>26</v>
      </c>
      <c r="I390" s="220">
        <v>5</v>
      </c>
      <c r="J390" s="220">
        <v>44.25</v>
      </c>
    </row>
    <row r="391" spans="1:10" x14ac:dyDescent="0.2">
      <c r="A391" s="218">
        <v>22135</v>
      </c>
      <c r="B391" s="218" t="s">
        <v>1195</v>
      </c>
      <c r="C391" s="218" t="s">
        <v>1135</v>
      </c>
      <c r="D391" s="219" t="s">
        <v>433</v>
      </c>
      <c r="E391" s="220">
        <v>59</v>
      </c>
      <c r="F391" s="220">
        <v>13</v>
      </c>
      <c r="G391" s="220">
        <v>15</v>
      </c>
      <c r="H391" s="220">
        <v>26</v>
      </c>
      <c r="I391" s="220">
        <v>5</v>
      </c>
      <c r="J391" s="220">
        <v>44.25</v>
      </c>
    </row>
    <row r="392" spans="1:10" x14ac:dyDescent="0.2">
      <c r="A392" s="218">
        <v>22172</v>
      </c>
      <c r="B392" s="218" t="s">
        <v>1194</v>
      </c>
      <c r="C392" s="218" t="s">
        <v>1192</v>
      </c>
      <c r="D392" s="219" t="s">
        <v>433</v>
      </c>
      <c r="E392" s="220">
        <v>59</v>
      </c>
      <c r="F392" s="220">
        <v>13</v>
      </c>
      <c r="G392" s="220">
        <v>15</v>
      </c>
      <c r="H392" s="220">
        <v>26</v>
      </c>
      <c r="I392" s="220">
        <v>5</v>
      </c>
      <c r="J392" s="220">
        <v>44.25</v>
      </c>
    </row>
    <row r="393" spans="1:10" x14ac:dyDescent="0.2">
      <c r="A393" s="218">
        <v>22191</v>
      </c>
      <c r="B393" s="218" t="s">
        <v>1193</v>
      </c>
      <c r="C393" s="218" t="s">
        <v>1192</v>
      </c>
      <c r="D393" s="219" t="s">
        <v>433</v>
      </c>
      <c r="E393" s="220">
        <v>59</v>
      </c>
      <c r="F393" s="220">
        <v>13</v>
      </c>
      <c r="G393" s="220">
        <v>15</v>
      </c>
      <c r="H393" s="220">
        <v>26</v>
      </c>
      <c r="I393" s="220">
        <v>5</v>
      </c>
      <c r="J393" s="220">
        <v>44.25</v>
      </c>
    </row>
    <row r="394" spans="1:10" x14ac:dyDescent="0.2">
      <c r="A394" s="218">
        <v>22192</v>
      </c>
      <c r="B394" s="218" t="s">
        <v>1193</v>
      </c>
      <c r="C394" s="218" t="s">
        <v>1192</v>
      </c>
      <c r="D394" s="219" t="s">
        <v>433</v>
      </c>
      <c r="E394" s="220">
        <v>59</v>
      </c>
      <c r="F394" s="220">
        <v>13</v>
      </c>
      <c r="G394" s="220">
        <v>15</v>
      </c>
      <c r="H394" s="220">
        <v>26</v>
      </c>
      <c r="I394" s="220">
        <v>5</v>
      </c>
      <c r="J394" s="220">
        <v>44.25</v>
      </c>
    </row>
    <row r="395" spans="1:10" x14ac:dyDescent="0.2">
      <c r="A395" s="218">
        <v>22193</v>
      </c>
      <c r="B395" s="218" t="s">
        <v>1193</v>
      </c>
      <c r="C395" s="218" t="s">
        <v>1192</v>
      </c>
      <c r="D395" s="219" t="s">
        <v>433</v>
      </c>
      <c r="E395" s="220">
        <v>59</v>
      </c>
      <c r="F395" s="220">
        <v>13</v>
      </c>
      <c r="G395" s="220">
        <v>15</v>
      </c>
      <c r="H395" s="220">
        <v>26</v>
      </c>
      <c r="I395" s="220">
        <v>5</v>
      </c>
      <c r="J395" s="220">
        <v>44.25</v>
      </c>
    </row>
    <row r="396" spans="1:10" x14ac:dyDescent="0.2">
      <c r="A396" s="218">
        <v>22194</v>
      </c>
      <c r="B396" s="218" t="s">
        <v>1193</v>
      </c>
      <c r="C396" s="218" t="s">
        <v>1192</v>
      </c>
      <c r="D396" s="219" t="s">
        <v>433</v>
      </c>
      <c r="E396" s="220">
        <v>59</v>
      </c>
      <c r="F396" s="220">
        <v>13</v>
      </c>
      <c r="G396" s="220">
        <v>15</v>
      </c>
      <c r="H396" s="220">
        <v>26</v>
      </c>
      <c r="I396" s="220">
        <v>5</v>
      </c>
      <c r="J396" s="220">
        <v>44.25</v>
      </c>
    </row>
    <row r="397" spans="1:10" x14ac:dyDescent="0.2">
      <c r="A397" s="218">
        <v>22195</v>
      </c>
      <c r="B397" s="218" t="s">
        <v>1193</v>
      </c>
      <c r="C397" s="218" t="s">
        <v>1192</v>
      </c>
      <c r="D397" s="219" t="s">
        <v>433</v>
      </c>
      <c r="E397" s="220">
        <v>59</v>
      </c>
      <c r="F397" s="220">
        <v>13</v>
      </c>
      <c r="G397" s="220">
        <v>15</v>
      </c>
      <c r="H397" s="220">
        <v>26</v>
      </c>
      <c r="I397" s="220">
        <v>5</v>
      </c>
      <c r="J397" s="220">
        <v>44.25</v>
      </c>
    </row>
    <row r="398" spans="1:10" x14ac:dyDescent="0.2">
      <c r="A398" s="218">
        <v>22401</v>
      </c>
      <c r="B398" s="218" t="s">
        <v>1190</v>
      </c>
      <c r="C398" s="218" t="s">
        <v>1191</v>
      </c>
      <c r="D398" s="219" t="s">
        <v>433</v>
      </c>
      <c r="E398" s="220">
        <v>59</v>
      </c>
      <c r="F398" s="220">
        <v>13</v>
      </c>
      <c r="G398" s="220">
        <v>15</v>
      </c>
      <c r="H398" s="220">
        <v>26</v>
      </c>
      <c r="I398" s="220">
        <v>5</v>
      </c>
      <c r="J398" s="220">
        <v>44.25</v>
      </c>
    </row>
    <row r="399" spans="1:10" x14ac:dyDescent="0.2">
      <c r="A399" s="218">
        <v>22402</v>
      </c>
      <c r="B399" s="218" t="s">
        <v>1190</v>
      </c>
      <c r="C399" s="218" t="s">
        <v>1191</v>
      </c>
      <c r="D399" s="219" t="s">
        <v>433</v>
      </c>
      <c r="E399" s="220">
        <v>59</v>
      </c>
      <c r="F399" s="220">
        <v>13</v>
      </c>
      <c r="G399" s="220">
        <v>15</v>
      </c>
      <c r="H399" s="220">
        <v>26</v>
      </c>
      <c r="I399" s="220">
        <v>5</v>
      </c>
      <c r="J399" s="220">
        <v>44.25</v>
      </c>
    </row>
    <row r="400" spans="1:10" x14ac:dyDescent="0.2">
      <c r="A400" s="218">
        <v>22403</v>
      </c>
      <c r="B400" s="218" t="s">
        <v>1190</v>
      </c>
      <c r="C400" s="218" t="s">
        <v>1135</v>
      </c>
      <c r="D400" s="219" t="s">
        <v>433</v>
      </c>
      <c r="E400" s="220">
        <v>59</v>
      </c>
      <c r="F400" s="220">
        <v>13</v>
      </c>
      <c r="G400" s="220">
        <v>15</v>
      </c>
      <c r="H400" s="220">
        <v>26</v>
      </c>
      <c r="I400" s="220">
        <v>5</v>
      </c>
      <c r="J400" s="220">
        <v>44.25</v>
      </c>
    </row>
    <row r="401" spans="1:10" x14ac:dyDescent="0.2">
      <c r="A401" s="218">
        <v>22404</v>
      </c>
      <c r="B401" s="218" t="s">
        <v>1190</v>
      </c>
      <c r="C401" s="218" t="s">
        <v>1191</v>
      </c>
      <c r="D401" s="219" t="s">
        <v>433</v>
      </c>
      <c r="E401" s="220">
        <v>59</v>
      </c>
      <c r="F401" s="220">
        <v>13</v>
      </c>
      <c r="G401" s="220">
        <v>15</v>
      </c>
      <c r="H401" s="220">
        <v>26</v>
      </c>
      <c r="I401" s="220">
        <v>5</v>
      </c>
      <c r="J401" s="220">
        <v>44.25</v>
      </c>
    </row>
    <row r="402" spans="1:10" x14ac:dyDescent="0.2">
      <c r="A402" s="218">
        <v>22405</v>
      </c>
      <c r="B402" s="218" t="s">
        <v>1190</v>
      </c>
      <c r="C402" s="218" t="s">
        <v>1135</v>
      </c>
      <c r="D402" s="219" t="s">
        <v>433</v>
      </c>
      <c r="E402" s="220">
        <v>59</v>
      </c>
      <c r="F402" s="220">
        <v>13</v>
      </c>
      <c r="G402" s="220">
        <v>15</v>
      </c>
      <c r="H402" s="220">
        <v>26</v>
      </c>
      <c r="I402" s="220">
        <v>5</v>
      </c>
      <c r="J402" s="220">
        <v>44.25</v>
      </c>
    </row>
    <row r="403" spans="1:10" x14ac:dyDescent="0.2">
      <c r="A403" s="218">
        <v>22406</v>
      </c>
      <c r="B403" s="218" t="s">
        <v>1190</v>
      </c>
      <c r="C403" s="218" t="s">
        <v>1135</v>
      </c>
      <c r="D403" s="219" t="s">
        <v>433</v>
      </c>
      <c r="E403" s="220">
        <v>59</v>
      </c>
      <c r="F403" s="220">
        <v>13</v>
      </c>
      <c r="G403" s="220">
        <v>15</v>
      </c>
      <c r="H403" s="220">
        <v>26</v>
      </c>
      <c r="I403" s="220">
        <v>5</v>
      </c>
      <c r="J403" s="220">
        <v>44.25</v>
      </c>
    </row>
    <row r="404" spans="1:10" x14ac:dyDescent="0.2">
      <c r="A404" s="218">
        <v>22407</v>
      </c>
      <c r="B404" s="218" t="s">
        <v>1190</v>
      </c>
      <c r="C404" s="218" t="s">
        <v>1131</v>
      </c>
      <c r="D404" s="219" t="s">
        <v>433</v>
      </c>
      <c r="E404" s="220">
        <v>59</v>
      </c>
      <c r="F404" s="220">
        <v>13</v>
      </c>
      <c r="G404" s="220">
        <v>15</v>
      </c>
      <c r="H404" s="220">
        <v>26</v>
      </c>
      <c r="I404" s="220">
        <v>5</v>
      </c>
      <c r="J404" s="220">
        <v>44.25</v>
      </c>
    </row>
    <row r="405" spans="1:10" x14ac:dyDescent="0.2">
      <c r="A405" s="218">
        <v>22408</v>
      </c>
      <c r="B405" s="218" t="s">
        <v>1190</v>
      </c>
      <c r="C405" s="218" t="s">
        <v>1131</v>
      </c>
      <c r="D405" s="219" t="s">
        <v>433</v>
      </c>
      <c r="E405" s="220">
        <v>59</v>
      </c>
      <c r="F405" s="220">
        <v>13</v>
      </c>
      <c r="G405" s="220">
        <v>15</v>
      </c>
      <c r="H405" s="220">
        <v>26</v>
      </c>
      <c r="I405" s="220">
        <v>5</v>
      </c>
      <c r="J405" s="220">
        <v>44.25</v>
      </c>
    </row>
    <row r="406" spans="1:10" x14ac:dyDescent="0.2">
      <c r="A406" s="218">
        <v>22412</v>
      </c>
      <c r="B406" s="218" t="s">
        <v>1190</v>
      </c>
      <c r="C406" s="218" t="s">
        <v>1135</v>
      </c>
      <c r="D406" s="219" t="s">
        <v>433</v>
      </c>
      <c r="E406" s="220">
        <v>59</v>
      </c>
      <c r="F406" s="220">
        <v>13</v>
      </c>
      <c r="G406" s="220">
        <v>15</v>
      </c>
      <c r="H406" s="220">
        <v>26</v>
      </c>
      <c r="I406" s="220">
        <v>5</v>
      </c>
      <c r="J406" s="220">
        <v>44.25</v>
      </c>
    </row>
    <row r="407" spans="1:10" x14ac:dyDescent="0.2">
      <c r="A407" s="218">
        <v>22427</v>
      </c>
      <c r="B407" s="218" t="s">
        <v>1189</v>
      </c>
      <c r="C407" s="218" t="s">
        <v>1120</v>
      </c>
      <c r="D407" s="219" t="s">
        <v>433</v>
      </c>
      <c r="E407" s="220">
        <v>59</v>
      </c>
      <c r="F407" s="220">
        <v>13</v>
      </c>
      <c r="G407" s="220">
        <v>15</v>
      </c>
      <c r="H407" s="220">
        <v>26</v>
      </c>
      <c r="I407" s="220">
        <v>5</v>
      </c>
      <c r="J407" s="220">
        <v>44.25</v>
      </c>
    </row>
    <row r="408" spans="1:10" x14ac:dyDescent="0.2">
      <c r="A408" s="218">
        <v>22428</v>
      </c>
      <c r="B408" s="218" t="s">
        <v>1189</v>
      </c>
      <c r="C408" s="218" t="s">
        <v>1120</v>
      </c>
      <c r="D408" s="219" t="s">
        <v>433</v>
      </c>
      <c r="E408" s="220">
        <v>59</v>
      </c>
      <c r="F408" s="220">
        <v>13</v>
      </c>
      <c r="G408" s="220">
        <v>15</v>
      </c>
      <c r="H408" s="220">
        <v>26</v>
      </c>
      <c r="I408" s="220">
        <v>5</v>
      </c>
      <c r="J408" s="220">
        <v>44.25</v>
      </c>
    </row>
    <row r="409" spans="1:10" x14ac:dyDescent="0.2">
      <c r="A409" s="218">
        <v>22430</v>
      </c>
      <c r="B409" s="218" t="s">
        <v>1188</v>
      </c>
      <c r="C409" s="218" t="s">
        <v>1135</v>
      </c>
      <c r="D409" s="219" t="s">
        <v>433</v>
      </c>
      <c r="E409" s="220">
        <v>59</v>
      </c>
      <c r="F409" s="220">
        <v>13</v>
      </c>
      <c r="G409" s="220">
        <v>15</v>
      </c>
      <c r="H409" s="220">
        <v>26</v>
      </c>
      <c r="I409" s="220">
        <v>5</v>
      </c>
      <c r="J409" s="220">
        <v>44.25</v>
      </c>
    </row>
    <row r="410" spans="1:10" x14ac:dyDescent="0.2">
      <c r="A410" s="218">
        <v>22432</v>
      </c>
      <c r="B410" s="218" t="s">
        <v>1187</v>
      </c>
      <c r="C410" s="218" t="s">
        <v>1122</v>
      </c>
      <c r="D410" s="219" t="s">
        <v>433</v>
      </c>
      <c r="E410" s="220">
        <v>59</v>
      </c>
      <c r="F410" s="220">
        <v>13</v>
      </c>
      <c r="G410" s="220">
        <v>15</v>
      </c>
      <c r="H410" s="220">
        <v>26</v>
      </c>
      <c r="I410" s="220">
        <v>5</v>
      </c>
      <c r="J410" s="220">
        <v>44.25</v>
      </c>
    </row>
    <row r="411" spans="1:10" x14ac:dyDescent="0.2">
      <c r="A411" s="218">
        <v>22433</v>
      </c>
      <c r="B411" s="218" t="s">
        <v>1186</v>
      </c>
      <c r="C411" s="218" t="s">
        <v>998</v>
      </c>
      <c r="D411" s="219" t="s">
        <v>433</v>
      </c>
      <c r="E411" s="220">
        <v>59</v>
      </c>
      <c r="F411" s="220">
        <v>13</v>
      </c>
      <c r="G411" s="220">
        <v>15</v>
      </c>
      <c r="H411" s="220">
        <v>26</v>
      </c>
      <c r="I411" s="220">
        <v>5</v>
      </c>
      <c r="J411" s="220">
        <v>44.25</v>
      </c>
    </row>
    <row r="412" spans="1:10" x14ac:dyDescent="0.2">
      <c r="A412" s="218">
        <v>22435</v>
      </c>
      <c r="B412" s="218" t="s">
        <v>1185</v>
      </c>
      <c r="C412" s="218" t="s">
        <v>1122</v>
      </c>
      <c r="D412" s="219" t="s">
        <v>433</v>
      </c>
      <c r="E412" s="220">
        <v>59</v>
      </c>
      <c r="F412" s="220">
        <v>13</v>
      </c>
      <c r="G412" s="220">
        <v>15</v>
      </c>
      <c r="H412" s="220">
        <v>26</v>
      </c>
      <c r="I412" s="220">
        <v>5</v>
      </c>
      <c r="J412" s="220">
        <v>44.25</v>
      </c>
    </row>
    <row r="413" spans="1:10" x14ac:dyDescent="0.2">
      <c r="A413" s="218">
        <v>22436</v>
      </c>
      <c r="B413" s="218" t="s">
        <v>1184</v>
      </c>
      <c r="C413" s="218" t="s">
        <v>932</v>
      </c>
      <c r="D413" s="219" t="s">
        <v>433</v>
      </c>
      <c r="E413" s="220">
        <v>59</v>
      </c>
      <c r="F413" s="220">
        <v>13</v>
      </c>
      <c r="G413" s="220">
        <v>15</v>
      </c>
      <c r="H413" s="220">
        <v>26</v>
      </c>
      <c r="I413" s="220">
        <v>5</v>
      </c>
      <c r="J413" s="220">
        <v>44.25</v>
      </c>
    </row>
    <row r="414" spans="1:10" x14ac:dyDescent="0.2">
      <c r="A414" s="218">
        <v>22437</v>
      </c>
      <c r="B414" s="218" t="s">
        <v>1183</v>
      </c>
      <c r="C414" s="218" t="s">
        <v>932</v>
      </c>
      <c r="D414" s="219" t="s">
        <v>433</v>
      </c>
      <c r="E414" s="220">
        <v>59</v>
      </c>
      <c r="F414" s="220">
        <v>13</v>
      </c>
      <c r="G414" s="220">
        <v>15</v>
      </c>
      <c r="H414" s="220">
        <v>26</v>
      </c>
      <c r="I414" s="220">
        <v>5</v>
      </c>
      <c r="J414" s="220">
        <v>44.25</v>
      </c>
    </row>
    <row r="415" spans="1:10" x14ac:dyDescent="0.2">
      <c r="A415" s="218">
        <v>22438</v>
      </c>
      <c r="B415" s="218" t="s">
        <v>1182</v>
      </c>
      <c r="C415" s="218" t="s">
        <v>932</v>
      </c>
      <c r="D415" s="219" t="s">
        <v>433</v>
      </c>
      <c r="E415" s="220">
        <v>59</v>
      </c>
      <c r="F415" s="220">
        <v>13</v>
      </c>
      <c r="G415" s="220">
        <v>15</v>
      </c>
      <c r="H415" s="220">
        <v>26</v>
      </c>
      <c r="I415" s="220">
        <v>5</v>
      </c>
      <c r="J415" s="220">
        <v>44.25</v>
      </c>
    </row>
    <row r="416" spans="1:10" x14ac:dyDescent="0.2">
      <c r="A416" s="218">
        <v>22442</v>
      </c>
      <c r="B416" s="218" t="s">
        <v>1181</v>
      </c>
      <c r="C416" s="218" t="s">
        <v>1118</v>
      </c>
      <c r="D416" s="219" t="s">
        <v>433</v>
      </c>
      <c r="E416" s="220">
        <v>59</v>
      </c>
      <c r="F416" s="220">
        <v>13</v>
      </c>
      <c r="G416" s="220">
        <v>15</v>
      </c>
      <c r="H416" s="220">
        <v>26</v>
      </c>
      <c r="I416" s="220">
        <v>5</v>
      </c>
      <c r="J416" s="220">
        <v>44.25</v>
      </c>
    </row>
    <row r="417" spans="1:10" x14ac:dyDescent="0.2">
      <c r="A417" s="218">
        <v>22443</v>
      </c>
      <c r="B417" s="218" t="s">
        <v>1180</v>
      </c>
      <c r="C417" s="218" t="s">
        <v>1118</v>
      </c>
      <c r="D417" s="219" t="s">
        <v>433</v>
      </c>
      <c r="E417" s="220">
        <v>59</v>
      </c>
      <c r="F417" s="220">
        <v>13</v>
      </c>
      <c r="G417" s="220">
        <v>15</v>
      </c>
      <c r="H417" s="220">
        <v>26</v>
      </c>
      <c r="I417" s="220">
        <v>5</v>
      </c>
      <c r="J417" s="220">
        <v>44.25</v>
      </c>
    </row>
    <row r="418" spans="1:10" x14ac:dyDescent="0.2">
      <c r="A418" s="218">
        <v>22446</v>
      </c>
      <c r="B418" s="218" t="s">
        <v>1179</v>
      </c>
      <c r="C418" s="218" t="s">
        <v>1120</v>
      </c>
      <c r="D418" s="219" t="s">
        <v>433</v>
      </c>
      <c r="E418" s="220">
        <v>59</v>
      </c>
      <c r="F418" s="220">
        <v>13</v>
      </c>
      <c r="G418" s="220">
        <v>15</v>
      </c>
      <c r="H418" s="220">
        <v>26</v>
      </c>
      <c r="I418" s="220">
        <v>5</v>
      </c>
      <c r="J418" s="220">
        <v>44.25</v>
      </c>
    </row>
    <row r="419" spans="1:10" x14ac:dyDescent="0.2">
      <c r="A419" s="218">
        <v>22448</v>
      </c>
      <c r="B419" s="218" t="s">
        <v>1178</v>
      </c>
      <c r="C419" s="218" t="s">
        <v>1138</v>
      </c>
      <c r="D419" s="219" t="s">
        <v>433</v>
      </c>
      <c r="E419" s="220">
        <v>59</v>
      </c>
      <c r="F419" s="220">
        <v>13</v>
      </c>
      <c r="G419" s="220">
        <v>15</v>
      </c>
      <c r="H419" s="220">
        <v>26</v>
      </c>
      <c r="I419" s="220">
        <v>5</v>
      </c>
      <c r="J419" s="220">
        <v>44.25</v>
      </c>
    </row>
    <row r="420" spans="1:10" x14ac:dyDescent="0.2">
      <c r="A420" s="218">
        <v>22451</v>
      </c>
      <c r="B420" s="218" t="s">
        <v>1177</v>
      </c>
      <c r="C420" s="218" t="s">
        <v>1138</v>
      </c>
      <c r="D420" s="219" t="s">
        <v>433</v>
      </c>
      <c r="E420" s="220">
        <v>59</v>
      </c>
      <c r="F420" s="220">
        <v>13</v>
      </c>
      <c r="G420" s="220">
        <v>15</v>
      </c>
      <c r="H420" s="220">
        <v>26</v>
      </c>
      <c r="I420" s="220">
        <v>5</v>
      </c>
      <c r="J420" s="220">
        <v>44.25</v>
      </c>
    </row>
    <row r="421" spans="1:10" x14ac:dyDescent="0.2">
      <c r="A421" s="218">
        <v>22454</v>
      </c>
      <c r="B421" s="218" t="s">
        <v>1176</v>
      </c>
      <c r="C421" s="218" t="s">
        <v>932</v>
      </c>
      <c r="D421" s="219" t="s">
        <v>433</v>
      </c>
      <c r="E421" s="220">
        <v>59</v>
      </c>
      <c r="F421" s="220">
        <v>13</v>
      </c>
      <c r="G421" s="220">
        <v>15</v>
      </c>
      <c r="H421" s="220">
        <v>26</v>
      </c>
      <c r="I421" s="220">
        <v>5</v>
      </c>
      <c r="J421" s="220">
        <v>44.25</v>
      </c>
    </row>
    <row r="422" spans="1:10" x14ac:dyDescent="0.2">
      <c r="A422" s="218">
        <v>22456</v>
      </c>
      <c r="B422" s="218" t="s">
        <v>1175</v>
      </c>
      <c r="C422" s="218" t="s">
        <v>1122</v>
      </c>
      <c r="D422" s="219" t="s">
        <v>433</v>
      </c>
      <c r="E422" s="220">
        <v>59</v>
      </c>
      <c r="F422" s="220">
        <v>13</v>
      </c>
      <c r="G422" s="220">
        <v>15</v>
      </c>
      <c r="H422" s="220">
        <v>26</v>
      </c>
      <c r="I422" s="220">
        <v>5</v>
      </c>
      <c r="J422" s="220">
        <v>44.25</v>
      </c>
    </row>
    <row r="423" spans="1:10" x14ac:dyDescent="0.2">
      <c r="A423" s="218">
        <v>22460</v>
      </c>
      <c r="B423" s="218" t="s">
        <v>1174</v>
      </c>
      <c r="C423" s="218" t="s">
        <v>880</v>
      </c>
      <c r="D423" s="219" t="s">
        <v>433</v>
      </c>
      <c r="E423" s="220">
        <v>59</v>
      </c>
      <c r="F423" s="220">
        <v>13</v>
      </c>
      <c r="G423" s="220">
        <v>15</v>
      </c>
      <c r="H423" s="220">
        <v>26</v>
      </c>
      <c r="I423" s="220">
        <v>5</v>
      </c>
      <c r="J423" s="220">
        <v>44.25</v>
      </c>
    </row>
    <row r="424" spans="1:10" x14ac:dyDescent="0.2">
      <c r="A424" s="218">
        <v>22463</v>
      </c>
      <c r="B424" s="218" t="s">
        <v>1173</v>
      </c>
      <c r="C424" s="218" t="s">
        <v>1135</v>
      </c>
      <c r="D424" s="219" t="s">
        <v>433</v>
      </c>
      <c r="E424" s="220">
        <v>59</v>
      </c>
      <c r="F424" s="220">
        <v>13</v>
      </c>
      <c r="G424" s="220">
        <v>15</v>
      </c>
      <c r="H424" s="220">
        <v>26</v>
      </c>
      <c r="I424" s="220">
        <v>5</v>
      </c>
      <c r="J424" s="220">
        <v>44.25</v>
      </c>
    </row>
    <row r="425" spans="1:10" x14ac:dyDescent="0.2">
      <c r="A425" s="218">
        <v>22469</v>
      </c>
      <c r="B425" s="218" t="s">
        <v>1172</v>
      </c>
      <c r="C425" s="218" t="s">
        <v>1118</v>
      </c>
      <c r="D425" s="219" t="s">
        <v>433</v>
      </c>
      <c r="E425" s="220">
        <v>59</v>
      </c>
      <c r="F425" s="220">
        <v>13</v>
      </c>
      <c r="G425" s="220">
        <v>15</v>
      </c>
      <c r="H425" s="220">
        <v>26</v>
      </c>
      <c r="I425" s="220">
        <v>5</v>
      </c>
      <c r="J425" s="220">
        <v>44.25</v>
      </c>
    </row>
    <row r="426" spans="1:10" x14ac:dyDescent="0.2">
      <c r="A426" s="218">
        <v>22471</v>
      </c>
      <c r="B426" s="218" t="s">
        <v>1171</v>
      </c>
      <c r="C426" s="218" t="s">
        <v>1135</v>
      </c>
      <c r="D426" s="219" t="s">
        <v>433</v>
      </c>
      <c r="E426" s="220">
        <v>59</v>
      </c>
      <c r="F426" s="220">
        <v>13</v>
      </c>
      <c r="G426" s="220">
        <v>15</v>
      </c>
      <c r="H426" s="220">
        <v>26</v>
      </c>
      <c r="I426" s="220">
        <v>5</v>
      </c>
      <c r="J426" s="220">
        <v>44.25</v>
      </c>
    </row>
    <row r="427" spans="1:10" x14ac:dyDescent="0.2">
      <c r="A427" s="218">
        <v>22472</v>
      </c>
      <c r="B427" s="218" t="s">
        <v>1170</v>
      </c>
      <c r="C427" s="218" t="s">
        <v>880</v>
      </c>
      <c r="D427" s="219" t="s">
        <v>433</v>
      </c>
      <c r="E427" s="220">
        <v>59</v>
      </c>
      <c r="F427" s="220">
        <v>13</v>
      </c>
      <c r="G427" s="220">
        <v>15</v>
      </c>
      <c r="H427" s="220">
        <v>26</v>
      </c>
      <c r="I427" s="220">
        <v>5</v>
      </c>
      <c r="J427" s="220">
        <v>44.25</v>
      </c>
    </row>
    <row r="428" spans="1:10" x14ac:dyDescent="0.2">
      <c r="A428" s="218">
        <v>22473</v>
      </c>
      <c r="B428" s="218" t="s">
        <v>1169</v>
      </c>
      <c r="C428" s="218" t="s">
        <v>1122</v>
      </c>
      <c r="D428" s="219" t="s">
        <v>433</v>
      </c>
      <c r="E428" s="220">
        <v>59</v>
      </c>
      <c r="F428" s="220">
        <v>13</v>
      </c>
      <c r="G428" s="220">
        <v>15</v>
      </c>
      <c r="H428" s="220">
        <v>26</v>
      </c>
      <c r="I428" s="220">
        <v>5</v>
      </c>
      <c r="J428" s="220">
        <v>44.25</v>
      </c>
    </row>
    <row r="429" spans="1:10" x14ac:dyDescent="0.2">
      <c r="A429" s="218">
        <v>22476</v>
      </c>
      <c r="B429" s="218" t="s">
        <v>1168</v>
      </c>
      <c r="C429" s="218" t="s">
        <v>932</v>
      </c>
      <c r="D429" s="219" t="s">
        <v>433</v>
      </c>
      <c r="E429" s="220">
        <v>59</v>
      </c>
      <c r="F429" s="220">
        <v>13</v>
      </c>
      <c r="G429" s="220">
        <v>15</v>
      </c>
      <c r="H429" s="220">
        <v>26</v>
      </c>
      <c r="I429" s="220">
        <v>5</v>
      </c>
      <c r="J429" s="220">
        <v>44.25</v>
      </c>
    </row>
    <row r="430" spans="1:10" x14ac:dyDescent="0.2">
      <c r="A430" s="218">
        <v>22480</v>
      </c>
      <c r="B430" s="218" t="s">
        <v>1167</v>
      </c>
      <c r="C430" s="218" t="s">
        <v>1124</v>
      </c>
      <c r="D430" s="219" t="s">
        <v>433</v>
      </c>
      <c r="E430" s="220">
        <v>59</v>
      </c>
      <c r="F430" s="220">
        <v>13</v>
      </c>
      <c r="G430" s="220">
        <v>15</v>
      </c>
      <c r="H430" s="220">
        <v>26</v>
      </c>
      <c r="I430" s="220">
        <v>5</v>
      </c>
      <c r="J430" s="220">
        <v>44.25</v>
      </c>
    </row>
    <row r="431" spans="1:10" x14ac:dyDescent="0.2">
      <c r="A431" s="218">
        <v>22481</v>
      </c>
      <c r="B431" s="218" t="s">
        <v>1166</v>
      </c>
      <c r="C431" s="218" t="s">
        <v>1138</v>
      </c>
      <c r="D431" s="219" t="s">
        <v>433</v>
      </c>
      <c r="E431" s="220">
        <v>59</v>
      </c>
      <c r="F431" s="220">
        <v>13</v>
      </c>
      <c r="G431" s="220">
        <v>15</v>
      </c>
      <c r="H431" s="220">
        <v>26</v>
      </c>
      <c r="I431" s="220">
        <v>5</v>
      </c>
      <c r="J431" s="220">
        <v>44.25</v>
      </c>
    </row>
    <row r="432" spans="1:10" x14ac:dyDescent="0.2">
      <c r="A432" s="218">
        <v>22482</v>
      </c>
      <c r="B432" s="218" t="s">
        <v>1165</v>
      </c>
      <c r="C432" s="218" t="s">
        <v>1124</v>
      </c>
      <c r="D432" s="219" t="s">
        <v>433</v>
      </c>
      <c r="E432" s="220">
        <v>59</v>
      </c>
      <c r="F432" s="220">
        <v>13</v>
      </c>
      <c r="G432" s="220">
        <v>15</v>
      </c>
      <c r="H432" s="220">
        <v>26</v>
      </c>
      <c r="I432" s="220">
        <v>5</v>
      </c>
      <c r="J432" s="220">
        <v>44.25</v>
      </c>
    </row>
    <row r="433" spans="1:10" x14ac:dyDescent="0.2">
      <c r="A433" s="218">
        <v>22485</v>
      </c>
      <c r="B433" s="218" t="s">
        <v>1138</v>
      </c>
      <c r="C433" s="218" t="s">
        <v>1138</v>
      </c>
      <c r="D433" s="219" t="s">
        <v>433</v>
      </c>
      <c r="E433" s="220">
        <v>59</v>
      </c>
      <c r="F433" s="220">
        <v>13</v>
      </c>
      <c r="G433" s="220">
        <v>15</v>
      </c>
      <c r="H433" s="220">
        <v>26</v>
      </c>
      <c r="I433" s="220">
        <v>5</v>
      </c>
      <c r="J433" s="220">
        <v>44.25</v>
      </c>
    </row>
    <row r="434" spans="1:10" x14ac:dyDescent="0.2">
      <c r="A434" s="218">
        <v>22488</v>
      </c>
      <c r="B434" s="218" t="s">
        <v>1164</v>
      </c>
      <c r="C434" s="218" t="s">
        <v>1118</v>
      </c>
      <c r="D434" s="219" t="s">
        <v>433</v>
      </c>
      <c r="E434" s="220">
        <v>59</v>
      </c>
      <c r="F434" s="220">
        <v>13</v>
      </c>
      <c r="G434" s="220">
        <v>15</v>
      </c>
      <c r="H434" s="220">
        <v>26</v>
      </c>
      <c r="I434" s="220">
        <v>5</v>
      </c>
      <c r="J434" s="220">
        <v>44.25</v>
      </c>
    </row>
    <row r="435" spans="1:10" x14ac:dyDescent="0.2">
      <c r="A435" s="218">
        <v>22501</v>
      </c>
      <c r="B435" s="218" t="s">
        <v>1163</v>
      </c>
      <c r="C435" s="218" t="s">
        <v>1120</v>
      </c>
      <c r="D435" s="219" t="s">
        <v>433</v>
      </c>
      <c r="E435" s="220">
        <v>59</v>
      </c>
      <c r="F435" s="220">
        <v>13</v>
      </c>
      <c r="G435" s="220">
        <v>15</v>
      </c>
      <c r="H435" s="220">
        <v>26</v>
      </c>
      <c r="I435" s="220">
        <v>5</v>
      </c>
      <c r="J435" s="220">
        <v>44.25</v>
      </c>
    </row>
    <row r="436" spans="1:10" x14ac:dyDescent="0.2">
      <c r="A436" s="218">
        <v>22503</v>
      </c>
      <c r="B436" s="218" t="s">
        <v>1124</v>
      </c>
      <c r="C436" s="218" t="s">
        <v>1124</v>
      </c>
      <c r="D436" s="219" t="s">
        <v>433</v>
      </c>
      <c r="E436" s="220">
        <v>59</v>
      </c>
      <c r="F436" s="220">
        <v>13</v>
      </c>
      <c r="G436" s="220">
        <v>15</v>
      </c>
      <c r="H436" s="220">
        <v>26</v>
      </c>
      <c r="I436" s="220">
        <v>5</v>
      </c>
      <c r="J436" s="220">
        <v>44.25</v>
      </c>
    </row>
    <row r="437" spans="1:10" x14ac:dyDescent="0.2">
      <c r="A437" s="218">
        <v>22504</v>
      </c>
      <c r="B437" s="218" t="s">
        <v>1162</v>
      </c>
      <c r="C437" s="218" t="s">
        <v>932</v>
      </c>
      <c r="D437" s="219" t="s">
        <v>433</v>
      </c>
      <c r="E437" s="220">
        <v>59</v>
      </c>
      <c r="F437" s="220">
        <v>13</v>
      </c>
      <c r="G437" s="220">
        <v>15</v>
      </c>
      <c r="H437" s="220">
        <v>26</v>
      </c>
      <c r="I437" s="220">
        <v>5</v>
      </c>
      <c r="J437" s="220">
        <v>44.25</v>
      </c>
    </row>
    <row r="438" spans="1:10" x14ac:dyDescent="0.2">
      <c r="A438" s="218">
        <v>22507</v>
      </c>
      <c r="B438" s="218" t="s">
        <v>1161</v>
      </c>
      <c r="C438" s="218" t="s">
        <v>1124</v>
      </c>
      <c r="D438" s="219" t="s">
        <v>433</v>
      </c>
      <c r="E438" s="220">
        <v>59</v>
      </c>
      <c r="F438" s="220">
        <v>13</v>
      </c>
      <c r="G438" s="220">
        <v>15</v>
      </c>
      <c r="H438" s="220">
        <v>26</v>
      </c>
      <c r="I438" s="220">
        <v>5</v>
      </c>
      <c r="J438" s="220">
        <v>44.25</v>
      </c>
    </row>
    <row r="439" spans="1:10" x14ac:dyDescent="0.2">
      <c r="A439" s="218">
        <v>22508</v>
      </c>
      <c r="B439" s="218" t="s">
        <v>1160</v>
      </c>
      <c r="C439" s="218" t="s">
        <v>998</v>
      </c>
      <c r="D439" s="219" t="s">
        <v>433</v>
      </c>
      <c r="E439" s="220">
        <v>59</v>
      </c>
      <c r="F439" s="220">
        <v>13</v>
      </c>
      <c r="G439" s="220">
        <v>15</v>
      </c>
      <c r="H439" s="220">
        <v>26</v>
      </c>
      <c r="I439" s="220">
        <v>5</v>
      </c>
      <c r="J439" s="220">
        <v>44.25</v>
      </c>
    </row>
    <row r="440" spans="1:10" x14ac:dyDescent="0.2">
      <c r="A440" s="218">
        <v>22509</v>
      </c>
      <c r="B440" s="218" t="s">
        <v>1159</v>
      </c>
      <c r="C440" s="218" t="s">
        <v>932</v>
      </c>
      <c r="D440" s="219" t="s">
        <v>433</v>
      </c>
      <c r="E440" s="220">
        <v>59</v>
      </c>
      <c r="F440" s="220">
        <v>13</v>
      </c>
      <c r="G440" s="220">
        <v>15</v>
      </c>
      <c r="H440" s="220">
        <v>26</v>
      </c>
      <c r="I440" s="220">
        <v>5</v>
      </c>
      <c r="J440" s="220">
        <v>44.25</v>
      </c>
    </row>
    <row r="441" spans="1:10" x14ac:dyDescent="0.2">
      <c r="A441" s="218">
        <v>22511</v>
      </c>
      <c r="B441" s="218" t="s">
        <v>1158</v>
      </c>
      <c r="C441" s="218" t="s">
        <v>1122</v>
      </c>
      <c r="D441" s="219" t="s">
        <v>433</v>
      </c>
      <c r="E441" s="220">
        <v>59</v>
      </c>
      <c r="F441" s="220">
        <v>13</v>
      </c>
      <c r="G441" s="220">
        <v>15</v>
      </c>
      <c r="H441" s="220">
        <v>26</v>
      </c>
      <c r="I441" s="220">
        <v>5</v>
      </c>
      <c r="J441" s="220">
        <v>44.25</v>
      </c>
    </row>
    <row r="442" spans="1:10" x14ac:dyDescent="0.2">
      <c r="A442" s="218">
        <v>22513</v>
      </c>
      <c r="B442" s="218" t="s">
        <v>1157</v>
      </c>
      <c r="C442" s="218" t="s">
        <v>1124</v>
      </c>
      <c r="D442" s="219" t="s">
        <v>433</v>
      </c>
      <c r="E442" s="220">
        <v>59</v>
      </c>
      <c r="F442" s="220">
        <v>13</v>
      </c>
      <c r="G442" s="220">
        <v>15</v>
      </c>
      <c r="H442" s="220">
        <v>26</v>
      </c>
      <c r="I442" s="220">
        <v>5</v>
      </c>
      <c r="J442" s="220">
        <v>44.25</v>
      </c>
    </row>
    <row r="443" spans="1:10" x14ac:dyDescent="0.2">
      <c r="A443" s="218">
        <v>22514</v>
      </c>
      <c r="B443" s="218" t="s">
        <v>1156</v>
      </c>
      <c r="C443" s="218" t="s">
        <v>1120</v>
      </c>
      <c r="D443" s="219" t="s">
        <v>433</v>
      </c>
      <c r="E443" s="220">
        <v>59</v>
      </c>
      <c r="F443" s="220">
        <v>13</v>
      </c>
      <c r="G443" s="220">
        <v>15</v>
      </c>
      <c r="H443" s="220">
        <v>26</v>
      </c>
      <c r="I443" s="220">
        <v>5</v>
      </c>
      <c r="J443" s="220">
        <v>44.25</v>
      </c>
    </row>
    <row r="444" spans="1:10" x14ac:dyDescent="0.2">
      <c r="A444" s="218">
        <v>22517</v>
      </c>
      <c r="B444" s="218" t="s">
        <v>1155</v>
      </c>
      <c r="C444" s="218" t="s">
        <v>1124</v>
      </c>
      <c r="D444" s="219" t="s">
        <v>433</v>
      </c>
      <c r="E444" s="220">
        <v>59</v>
      </c>
      <c r="F444" s="220">
        <v>13</v>
      </c>
      <c r="G444" s="220">
        <v>15</v>
      </c>
      <c r="H444" s="220">
        <v>26</v>
      </c>
      <c r="I444" s="220">
        <v>5</v>
      </c>
      <c r="J444" s="220">
        <v>44.25</v>
      </c>
    </row>
    <row r="445" spans="1:10" x14ac:dyDescent="0.2">
      <c r="A445" s="218">
        <v>22520</v>
      </c>
      <c r="B445" s="218" t="s">
        <v>1154</v>
      </c>
      <c r="C445" s="218" t="s">
        <v>1118</v>
      </c>
      <c r="D445" s="219" t="s">
        <v>433</v>
      </c>
      <c r="E445" s="220">
        <v>59</v>
      </c>
      <c r="F445" s="220">
        <v>13</v>
      </c>
      <c r="G445" s="220">
        <v>15</v>
      </c>
      <c r="H445" s="220">
        <v>26</v>
      </c>
      <c r="I445" s="220">
        <v>5</v>
      </c>
      <c r="J445" s="220">
        <v>44.25</v>
      </c>
    </row>
    <row r="446" spans="1:10" x14ac:dyDescent="0.2">
      <c r="A446" s="218">
        <v>22523</v>
      </c>
      <c r="B446" s="218" t="s">
        <v>1153</v>
      </c>
      <c r="C446" s="218" t="s">
        <v>1124</v>
      </c>
      <c r="D446" s="219" t="s">
        <v>433</v>
      </c>
      <c r="E446" s="220">
        <v>59</v>
      </c>
      <c r="F446" s="220">
        <v>13</v>
      </c>
      <c r="G446" s="220">
        <v>15</v>
      </c>
      <c r="H446" s="220">
        <v>26</v>
      </c>
      <c r="I446" s="220">
        <v>5</v>
      </c>
      <c r="J446" s="220">
        <v>44.25</v>
      </c>
    </row>
    <row r="447" spans="1:10" x14ac:dyDescent="0.2">
      <c r="A447" s="218">
        <v>22524</v>
      </c>
      <c r="B447" s="218" t="s">
        <v>1152</v>
      </c>
      <c r="C447" s="218" t="s">
        <v>1118</v>
      </c>
      <c r="D447" s="219" t="s">
        <v>433</v>
      </c>
      <c r="E447" s="220">
        <v>59</v>
      </c>
      <c r="F447" s="220">
        <v>13</v>
      </c>
      <c r="G447" s="220">
        <v>15</v>
      </c>
      <c r="H447" s="220">
        <v>26</v>
      </c>
      <c r="I447" s="220">
        <v>5</v>
      </c>
      <c r="J447" s="220">
        <v>44.25</v>
      </c>
    </row>
    <row r="448" spans="1:10" x14ac:dyDescent="0.2">
      <c r="A448" s="218">
        <v>22526</v>
      </c>
      <c r="B448" s="218" t="s">
        <v>1151</v>
      </c>
      <c r="C448" s="218" t="s">
        <v>1138</v>
      </c>
      <c r="D448" s="219" t="s">
        <v>433</v>
      </c>
      <c r="E448" s="220">
        <v>59</v>
      </c>
      <c r="F448" s="220">
        <v>13</v>
      </c>
      <c r="G448" s="220">
        <v>15</v>
      </c>
      <c r="H448" s="220">
        <v>26</v>
      </c>
      <c r="I448" s="220">
        <v>5</v>
      </c>
      <c r="J448" s="220">
        <v>44.25</v>
      </c>
    </row>
    <row r="449" spans="1:10" x14ac:dyDescent="0.2">
      <c r="A449" s="218">
        <v>22528</v>
      </c>
      <c r="B449" s="218" t="s">
        <v>1150</v>
      </c>
      <c r="C449" s="218" t="s">
        <v>1124</v>
      </c>
      <c r="D449" s="219" t="s">
        <v>433</v>
      </c>
      <c r="E449" s="220">
        <v>59</v>
      </c>
      <c r="F449" s="220">
        <v>13</v>
      </c>
      <c r="G449" s="220">
        <v>15</v>
      </c>
      <c r="H449" s="220">
        <v>26</v>
      </c>
      <c r="I449" s="220">
        <v>5</v>
      </c>
      <c r="J449" s="220">
        <v>44.25</v>
      </c>
    </row>
    <row r="450" spans="1:10" x14ac:dyDescent="0.2">
      <c r="A450" s="218">
        <v>22529</v>
      </c>
      <c r="B450" s="218" t="s">
        <v>1149</v>
      </c>
      <c r="C450" s="218" t="s">
        <v>1118</v>
      </c>
      <c r="D450" s="219" t="s">
        <v>433</v>
      </c>
      <c r="E450" s="220">
        <v>59</v>
      </c>
      <c r="F450" s="220">
        <v>13</v>
      </c>
      <c r="G450" s="220">
        <v>15</v>
      </c>
      <c r="H450" s="220">
        <v>26</v>
      </c>
      <c r="I450" s="220">
        <v>5</v>
      </c>
      <c r="J450" s="220">
        <v>44.25</v>
      </c>
    </row>
    <row r="451" spans="1:10" x14ac:dyDescent="0.2">
      <c r="A451" s="218">
        <v>22530</v>
      </c>
      <c r="B451" s="218" t="s">
        <v>1148</v>
      </c>
      <c r="C451" s="218" t="s">
        <v>1122</v>
      </c>
      <c r="D451" s="219" t="s">
        <v>433</v>
      </c>
      <c r="E451" s="220">
        <v>59</v>
      </c>
      <c r="F451" s="220">
        <v>13</v>
      </c>
      <c r="G451" s="220">
        <v>15</v>
      </c>
      <c r="H451" s="220">
        <v>26</v>
      </c>
      <c r="I451" s="220">
        <v>5</v>
      </c>
      <c r="J451" s="220">
        <v>44.25</v>
      </c>
    </row>
    <row r="452" spans="1:10" x14ac:dyDescent="0.2">
      <c r="A452" s="218">
        <v>22534</v>
      </c>
      <c r="B452" s="218" t="s">
        <v>1147</v>
      </c>
      <c r="C452" s="218" t="s">
        <v>1131</v>
      </c>
      <c r="D452" s="219" t="s">
        <v>433</v>
      </c>
      <c r="E452" s="220">
        <v>59</v>
      </c>
      <c r="F452" s="220">
        <v>13</v>
      </c>
      <c r="G452" s="220">
        <v>15</v>
      </c>
      <c r="H452" s="220">
        <v>26</v>
      </c>
      <c r="I452" s="220">
        <v>5</v>
      </c>
      <c r="J452" s="220">
        <v>44.25</v>
      </c>
    </row>
    <row r="453" spans="1:10" x14ac:dyDescent="0.2">
      <c r="A453" s="218">
        <v>22535</v>
      </c>
      <c r="B453" s="218" t="s">
        <v>1146</v>
      </c>
      <c r="C453" s="218" t="s">
        <v>1120</v>
      </c>
      <c r="D453" s="219" t="s">
        <v>433</v>
      </c>
      <c r="E453" s="220">
        <v>59</v>
      </c>
      <c r="F453" s="220">
        <v>13</v>
      </c>
      <c r="G453" s="220">
        <v>15</v>
      </c>
      <c r="H453" s="220">
        <v>26</v>
      </c>
      <c r="I453" s="220">
        <v>5</v>
      </c>
      <c r="J453" s="220">
        <v>44.25</v>
      </c>
    </row>
    <row r="454" spans="1:10" x14ac:dyDescent="0.2">
      <c r="A454" s="218">
        <v>22538</v>
      </c>
      <c r="B454" s="218" t="s">
        <v>1145</v>
      </c>
      <c r="C454" s="218" t="s">
        <v>1120</v>
      </c>
      <c r="D454" s="219" t="s">
        <v>433</v>
      </c>
      <c r="E454" s="220">
        <v>59</v>
      </c>
      <c r="F454" s="220">
        <v>13</v>
      </c>
      <c r="G454" s="220">
        <v>15</v>
      </c>
      <c r="H454" s="220">
        <v>26</v>
      </c>
      <c r="I454" s="220">
        <v>5</v>
      </c>
      <c r="J454" s="220">
        <v>44.25</v>
      </c>
    </row>
    <row r="455" spans="1:10" x14ac:dyDescent="0.2">
      <c r="A455" s="218">
        <v>22539</v>
      </c>
      <c r="B455" s="218" t="s">
        <v>1144</v>
      </c>
      <c r="C455" s="218" t="s">
        <v>1122</v>
      </c>
      <c r="D455" s="219" t="s">
        <v>433</v>
      </c>
      <c r="E455" s="220">
        <v>59</v>
      </c>
      <c r="F455" s="220">
        <v>13</v>
      </c>
      <c r="G455" s="220">
        <v>15</v>
      </c>
      <c r="H455" s="220">
        <v>26</v>
      </c>
      <c r="I455" s="220">
        <v>5</v>
      </c>
      <c r="J455" s="220">
        <v>44.25</v>
      </c>
    </row>
    <row r="456" spans="1:10" x14ac:dyDescent="0.2">
      <c r="A456" s="218">
        <v>22542</v>
      </c>
      <c r="B456" s="218" t="s">
        <v>1143</v>
      </c>
      <c r="C456" s="218" t="s">
        <v>998</v>
      </c>
      <c r="D456" s="219" t="s">
        <v>433</v>
      </c>
      <c r="E456" s="220">
        <v>59</v>
      </c>
      <c r="F456" s="220">
        <v>13</v>
      </c>
      <c r="G456" s="220">
        <v>15</v>
      </c>
      <c r="H456" s="220">
        <v>26</v>
      </c>
      <c r="I456" s="220">
        <v>5</v>
      </c>
      <c r="J456" s="220">
        <v>44.25</v>
      </c>
    </row>
    <row r="457" spans="1:10" x14ac:dyDescent="0.2">
      <c r="A457" s="218">
        <v>22544</v>
      </c>
      <c r="B457" s="218" t="s">
        <v>1142</v>
      </c>
      <c r="C457" s="218" t="s">
        <v>1138</v>
      </c>
      <c r="D457" s="219" t="s">
        <v>433</v>
      </c>
      <c r="E457" s="220">
        <v>59</v>
      </c>
      <c r="F457" s="220">
        <v>13</v>
      </c>
      <c r="G457" s="220">
        <v>15</v>
      </c>
      <c r="H457" s="220">
        <v>26</v>
      </c>
      <c r="I457" s="220">
        <v>5</v>
      </c>
      <c r="J457" s="220">
        <v>44.25</v>
      </c>
    </row>
    <row r="458" spans="1:10" x14ac:dyDescent="0.2">
      <c r="A458" s="218">
        <v>22545</v>
      </c>
      <c r="B458" s="218" t="s">
        <v>1141</v>
      </c>
      <c r="C458" s="218" t="s">
        <v>1135</v>
      </c>
      <c r="D458" s="219" t="s">
        <v>433</v>
      </c>
      <c r="E458" s="220">
        <v>59</v>
      </c>
      <c r="F458" s="220">
        <v>13</v>
      </c>
      <c r="G458" s="220">
        <v>15</v>
      </c>
      <c r="H458" s="220">
        <v>26</v>
      </c>
      <c r="I458" s="220">
        <v>5</v>
      </c>
      <c r="J458" s="220">
        <v>44.25</v>
      </c>
    </row>
    <row r="459" spans="1:10" x14ac:dyDescent="0.2">
      <c r="A459" s="218">
        <v>22546</v>
      </c>
      <c r="B459" s="218" t="s">
        <v>1140</v>
      </c>
      <c r="C459" s="218" t="s">
        <v>1120</v>
      </c>
      <c r="D459" s="219" t="s">
        <v>433</v>
      </c>
      <c r="E459" s="220">
        <v>59</v>
      </c>
      <c r="F459" s="220">
        <v>13</v>
      </c>
      <c r="G459" s="220">
        <v>15</v>
      </c>
      <c r="H459" s="220">
        <v>26</v>
      </c>
      <c r="I459" s="220">
        <v>5</v>
      </c>
      <c r="J459" s="220">
        <v>44.25</v>
      </c>
    </row>
    <row r="460" spans="1:10" x14ac:dyDescent="0.2">
      <c r="A460" s="218">
        <v>22547</v>
      </c>
      <c r="B460" s="218" t="s">
        <v>1139</v>
      </c>
      <c r="C460" s="218" t="s">
        <v>1138</v>
      </c>
      <c r="D460" s="219" t="s">
        <v>433</v>
      </c>
      <c r="E460" s="220">
        <v>59</v>
      </c>
      <c r="F460" s="220">
        <v>13</v>
      </c>
      <c r="G460" s="220">
        <v>15</v>
      </c>
      <c r="H460" s="220">
        <v>26</v>
      </c>
      <c r="I460" s="220">
        <v>5</v>
      </c>
      <c r="J460" s="220">
        <v>44.25</v>
      </c>
    </row>
    <row r="461" spans="1:10" x14ac:dyDescent="0.2">
      <c r="A461" s="218">
        <v>22548</v>
      </c>
      <c r="B461" s="218" t="s">
        <v>1137</v>
      </c>
      <c r="C461" s="218" t="s">
        <v>880</v>
      </c>
      <c r="D461" s="219" t="s">
        <v>433</v>
      </c>
      <c r="E461" s="220">
        <v>59</v>
      </c>
      <c r="F461" s="220">
        <v>13</v>
      </c>
      <c r="G461" s="220">
        <v>15</v>
      </c>
      <c r="H461" s="220">
        <v>26</v>
      </c>
      <c r="I461" s="220">
        <v>5</v>
      </c>
      <c r="J461" s="220">
        <v>44.25</v>
      </c>
    </row>
    <row r="462" spans="1:10" x14ac:dyDescent="0.2">
      <c r="A462" s="218">
        <v>22551</v>
      </c>
      <c r="B462" s="218" t="s">
        <v>1131</v>
      </c>
      <c r="C462" s="218" t="s">
        <v>1131</v>
      </c>
      <c r="D462" s="219" t="s">
        <v>433</v>
      </c>
      <c r="E462" s="220">
        <v>59</v>
      </c>
      <c r="F462" s="220">
        <v>13</v>
      </c>
      <c r="G462" s="220">
        <v>15</v>
      </c>
      <c r="H462" s="220">
        <v>26</v>
      </c>
      <c r="I462" s="220">
        <v>5</v>
      </c>
      <c r="J462" s="220">
        <v>44.25</v>
      </c>
    </row>
    <row r="463" spans="1:10" x14ac:dyDescent="0.2">
      <c r="A463" s="218">
        <v>22552</v>
      </c>
      <c r="B463" s="218" t="s">
        <v>1136</v>
      </c>
      <c r="C463" s="218" t="s">
        <v>1120</v>
      </c>
      <c r="D463" s="219" t="s">
        <v>433</v>
      </c>
      <c r="E463" s="220">
        <v>59</v>
      </c>
      <c r="F463" s="220">
        <v>13</v>
      </c>
      <c r="G463" s="220">
        <v>15</v>
      </c>
      <c r="H463" s="220">
        <v>26</v>
      </c>
      <c r="I463" s="220">
        <v>5</v>
      </c>
      <c r="J463" s="220">
        <v>44.25</v>
      </c>
    </row>
    <row r="464" spans="1:10" x14ac:dyDescent="0.2">
      <c r="A464" s="218">
        <v>22553</v>
      </c>
      <c r="B464" s="218" t="s">
        <v>1131</v>
      </c>
      <c r="C464" s="218" t="s">
        <v>1131</v>
      </c>
      <c r="D464" s="219" t="s">
        <v>433</v>
      </c>
      <c r="E464" s="220">
        <v>59</v>
      </c>
      <c r="F464" s="220">
        <v>13</v>
      </c>
      <c r="G464" s="220">
        <v>15</v>
      </c>
      <c r="H464" s="220">
        <v>26</v>
      </c>
      <c r="I464" s="220">
        <v>5</v>
      </c>
      <c r="J464" s="220">
        <v>44.25</v>
      </c>
    </row>
    <row r="465" spans="1:10" x14ac:dyDescent="0.2">
      <c r="A465" s="218">
        <v>22554</v>
      </c>
      <c r="B465" s="218" t="s">
        <v>1135</v>
      </c>
      <c r="C465" s="218" t="s">
        <v>1135</v>
      </c>
      <c r="D465" s="219" t="s">
        <v>433</v>
      </c>
      <c r="E465" s="220">
        <v>59</v>
      </c>
      <c r="F465" s="220">
        <v>13</v>
      </c>
      <c r="G465" s="220">
        <v>15</v>
      </c>
      <c r="H465" s="220">
        <v>26</v>
      </c>
      <c r="I465" s="220">
        <v>5</v>
      </c>
      <c r="J465" s="220">
        <v>44.25</v>
      </c>
    </row>
    <row r="466" spans="1:10" x14ac:dyDescent="0.2">
      <c r="A466" s="218">
        <v>22555</v>
      </c>
      <c r="B466" s="218" t="s">
        <v>1135</v>
      </c>
      <c r="C466" s="218" t="s">
        <v>1135</v>
      </c>
      <c r="D466" s="219" t="s">
        <v>433</v>
      </c>
      <c r="E466" s="220">
        <v>59</v>
      </c>
      <c r="F466" s="220">
        <v>13</v>
      </c>
      <c r="G466" s="220">
        <v>15</v>
      </c>
      <c r="H466" s="220">
        <v>26</v>
      </c>
      <c r="I466" s="220">
        <v>5</v>
      </c>
      <c r="J466" s="220">
        <v>44.25</v>
      </c>
    </row>
    <row r="467" spans="1:10" x14ac:dyDescent="0.2">
      <c r="A467" s="218">
        <v>22556</v>
      </c>
      <c r="B467" s="218" t="s">
        <v>1135</v>
      </c>
      <c r="C467" s="218" t="s">
        <v>1135</v>
      </c>
      <c r="D467" s="219" t="s">
        <v>433</v>
      </c>
      <c r="E467" s="220">
        <v>59</v>
      </c>
      <c r="F467" s="220">
        <v>13</v>
      </c>
      <c r="G467" s="220">
        <v>15</v>
      </c>
      <c r="H467" s="220">
        <v>26</v>
      </c>
      <c r="I467" s="220">
        <v>5</v>
      </c>
      <c r="J467" s="220">
        <v>44.25</v>
      </c>
    </row>
    <row r="468" spans="1:10" x14ac:dyDescent="0.2">
      <c r="A468" s="218">
        <v>22558</v>
      </c>
      <c r="B468" s="218" t="s">
        <v>1134</v>
      </c>
      <c r="C468" s="218" t="s">
        <v>1118</v>
      </c>
      <c r="D468" s="219" t="s">
        <v>433</v>
      </c>
      <c r="E468" s="220">
        <v>59</v>
      </c>
      <c r="F468" s="220">
        <v>13</v>
      </c>
      <c r="G468" s="220">
        <v>15</v>
      </c>
      <c r="H468" s="220">
        <v>26</v>
      </c>
      <c r="I468" s="220">
        <v>5</v>
      </c>
      <c r="J468" s="220">
        <v>44.25</v>
      </c>
    </row>
    <row r="469" spans="1:10" x14ac:dyDescent="0.2">
      <c r="A469" s="218">
        <v>22560</v>
      </c>
      <c r="B469" s="218" t="s">
        <v>1133</v>
      </c>
      <c r="C469" s="218" t="s">
        <v>932</v>
      </c>
      <c r="D469" s="219" t="s">
        <v>433</v>
      </c>
      <c r="E469" s="220">
        <v>59</v>
      </c>
      <c r="F469" s="220">
        <v>13</v>
      </c>
      <c r="G469" s="220">
        <v>15</v>
      </c>
      <c r="H469" s="220">
        <v>26</v>
      </c>
      <c r="I469" s="220">
        <v>5</v>
      </c>
      <c r="J469" s="220">
        <v>44.25</v>
      </c>
    </row>
    <row r="470" spans="1:10" x14ac:dyDescent="0.2">
      <c r="A470" s="218">
        <v>22565</v>
      </c>
      <c r="B470" s="218" t="s">
        <v>1132</v>
      </c>
      <c r="C470" s="218" t="s">
        <v>1131</v>
      </c>
      <c r="D470" s="219" t="s">
        <v>433</v>
      </c>
      <c r="E470" s="220">
        <v>59</v>
      </c>
      <c r="F470" s="220">
        <v>13</v>
      </c>
      <c r="G470" s="220">
        <v>15</v>
      </c>
      <c r="H470" s="220">
        <v>26</v>
      </c>
      <c r="I470" s="220">
        <v>5</v>
      </c>
      <c r="J470" s="220">
        <v>44.25</v>
      </c>
    </row>
    <row r="471" spans="1:10" x14ac:dyDescent="0.2">
      <c r="A471" s="218">
        <v>22567</v>
      </c>
      <c r="B471" s="218" t="s">
        <v>1130</v>
      </c>
      <c r="C471" s="218" t="s">
        <v>998</v>
      </c>
      <c r="D471" s="219" t="s">
        <v>433</v>
      </c>
      <c r="E471" s="220">
        <v>59</v>
      </c>
      <c r="F471" s="220">
        <v>13</v>
      </c>
      <c r="G471" s="220">
        <v>15</v>
      </c>
      <c r="H471" s="220">
        <v>26</v>
      </c>
      <c r="I471" s="220">
        <v>5</v>
      </c>
      <c r="J471" s="220">
        <v>44.25</v>
      </c>
    </row>
    <row r="472" spans="1:10" x14ac:dyDescent="0.2">
      <c r="A472" s="218">
        <v>22570</v>
      </c>
      <c r="B472" s="218" t="s">
        <v>1129</v>
      </c>
      <c r="C472" s="218" t="s">
        <v>880</v>
      </c>
      <c r="D472" s="219" t="s">
        <v>433</v>
      </c>
      <c r="E472" s="220">
        <v>59</v>
      </c>
      <c r="F472" s="220">
        <v>13</v>
      </c>
      <c r="G472" s="220">
        <v>15</v>
      </c>
      <c r="H472" s="220">
        <v>26</v>
      </c>
      <c r="I472" s="220">
        <v>5</v>
      </c>
      <c r="J472" s="220">
        <v>44.25</v>
      </c>
    </row>
    <row r="473" spans="1:10" x14ac:dyDescent="0.2">
      <c r="A473" s="218">
        <v>22572</v>
      </c>
      <c r="B473" s="218" t="s">
        <v>1128</v>
      </c>
      <c r="C473" s="218" t="s">
        <v>880</v>
      </c>
      <c r="D473" s="219" t="s">
        <v>433</v>
      </c>
      <c r="E473" s="220">
        <v>59</v>
      </c>
      <c r="F473" s="220">
        <v>13</v>
      </c>
      <c r="G473" s="220">
        <v>15</v>
      </c>
      <c r="H473" s="220">
        <v>26</v>
      </c>
      <c r="I473" s="220">
        <v>5</v>
      </c>
      <c r="J473" s="220">
        <v>44.25</v>
      </c>
    </row>
    <row r="474" spans="1:10" x14ac:dyDescent="0.2">
      <c r="A474" s="218">
        <v>22576</v>
      </c>
      <c r="B474" s="218" t="s">
        <v>1127</v>
      </c>
      <c r="C474" s="218" t="s">
        <v>1124</v>
      </c>
      <c r="D474" s="219" t="s">
        <v>433</v>
      </c>
      <c r="E474" s="220">
        <v>59</v>
      </c>
      <c r="F474" s="220">
        <v>13</v>
      </c>
      <c r="G474" s="220">
        <v>15</v>
      </c>
      <c r="H474" s="220">
        <v>26</v>
      </c>
      <c r="I474" s="220">
        <v>5</v>
      </c>
      <c r="J474" s="220">
        <v>44.25</v>
      </c>
    </row>
    <row r="475" spans="1:10" x14ac:dyDescent="0.2">
      <c r="A475" s="218">
        <v>22577</v>
      </c>
      <c r="B475" s="218" t="s">
        <v>1126</v>
      </c>
      <c r="C475" s="218" t="s">
        <v>1118</v>
      </c>
      <c r="D475" s="219" t="s">
        <v>433</v>
      </c>
      <c r="E475" s="220">
        <v>59</v>
      </c>
      <c r="F475" s="220">
        <v>13</v>
      </c>
      <c r="G475" s="220">
        <v>15</v>
      </c>
      <c r="H475" s="220">
        <v>26</v>
      </c>
      <c r="I475" s="220">
        <v>5</v>
      </c>
      <c r="J475" s="220">
        <v>44.25</v>
      </c>
    </row>
    <row r="476" spans="1:10" x14ac:dyDescent="0.2">
      <c r="A476" s="218">
        <v>22578</v>
      </c>
      <c r="B476" s="218" t="s">
        <v>1125</v>
      </c>
      <c r="C476" s="218" t="s">
        <v>1124</v>
      </c>
      <c r="D476" s="219" t="s">
        <v>433</v>
      </c>
      <c r="E476" s="220">
        <v>59</v>
      </c>
      <c r="F476" s="220">
        <v>13</v>
      </c>
      <c r="G476" s="220">
        <v>15</v>
      </c>
      <c r="H476" s="220">
        <v>26</v>
      </c>
      <c r="I476" s="220">
        <v>5</v>
      </c>
      <c r="J476" s="220">
        <v>44.25</v>
      </c>
    </row>
    <row r="477" spans="1:10" x14ac:dyDescent="0.2">
      <c r="A477" s="218">
        <v>22579</v>
      </c>
      <c r="B477" s="218" t="s">
        <v>1123</v>
      </c>
      <c r="C477" s="218" t="s">
        <v>1122</v>
      </c>
      <c r="D477" s="219" t="s">
        <v>433</v>
      </c>
      <c r="E477" s="220">
        <v>59</v>
      </c>
      <c r="F477" s="220">
        <v>13</v>
      </c>
      <c r="G477" s="220">
        <v>15</v>
      </c>
      <c r="H477" s="220">
        <v>26</v>
      </c>
      <c r="I477" s="220">
        <v>5</v>
      </c>
      <c r="J477" s="220">
        <v>44.25</v>
      </c>
    </row>
    <row r="478" spans="1:10" x14ac:dyDescent="0.2">
      <c r="A478" s="218">
        <v>22580</v>
      </c>
      <c r="B478" s="218" t="s">
        <v>1121</v>
      </c>
      <c r="C478" s="218" t="s">
        <v>1120</v>
      </c>
      <c r="D478" s="219" t="s">
        <v>433</v>
      </c>
      <c r="E478" s="220">
        <v>59</v>
      </c>
      <c r="F478" s="220">
        <v>13</v>
      </c>
      <c r="G478" s="220">
        <v>15</v>
      </c>
      <c r="H478" s="220">
        <v>26</v>
      </c>
      <c r="I478" s="220">
        <v>5</v>
      </c>
      <c r="J478" s="220">
        <v>44.25</v>
      </c>
    </row>
    <row r="479" spans="1:10" x14ac:dyDescent="0.2">
      <c r="A479" s="218">
        <v>22581</v>
      </c>
      <c r="B479" s="218" t="s">
        <v>1119</v>
      </c>
      <c r="C479" s="218" t="s">
        <v>1118</v>
      </c>
      <c r="D479" s="219" t="s">
        <v>433</v>
      </c>
      <c r="E479" s="220">
        <v>59</v>
      </c>
      <c r="F479" s="220">
        <v>13</v>
      </c>
      <c r="G479" s="220">
        <v>15</v>
      </c>
      <c r="H479" s="220">
        <v>26</v>
      </c>
      <c r="I479" s="220">
        <v>5</v>
      </c>
      <c r="J479" s="220">
        <v>44.25</v>
      </c>
    </row>
    <row r="480" spans="1:10" x14ac:dyDescent="0.2">
      <c r="A480" s="218">
        <v>22601</v>
      </c>
      <c r="B480" s="218" t="s">
        <v>1117</v>
      </c>
      <c r="C480" s="218" t="s">
        <v>1116</v>
      </c>
      <c r="D480" s="219" t="s">
        <v>433</v>
      </c>
      <c r="E480" s="220">
        <v>59</v>
      </c>
      <c r="F480" s="220">
        <v>13</v>
      </c>
      <c r="G480" s="220">
        <v>15</v>
      </c>
      <c r="H480" s="220">
        <v>26</v>
      </c>
      <c r="I480" s="220">
        <v>5</v>
      </c>
      <c r="J480" s="220">
        <v>44.25</v>
      </c>
    </row>
    <row r="481" spans="1:10" x14ac:dyDescent="0.2">
      <c r="A481" s="218">
        <v>22602</v>
      </c>
      <c r="B481" s="218" t="s">
        <v>1117</v>
      </c>
      <c r="C481" s="218" t="s">
        <v>1091</v>
      </c>
      <c r="D481" s="219" t="s">
        <v>433</v>
      </c>
      <c r="E481" s="220">
        <v>59</v>
      </c>
      <c r="F481" s="220">
        <v>13</v>
      </c>
      <c r="G481" s="220">
        <v>15</v>
      </c>
      <c r="H481" s="220">
        <v>26</v>
      </c>
      <c r="I481" s="220">
        <v>5</v>
      </c>
      <c r="J481" s="220">
        <v>44.25</v>
      </c>
    </row>
    <row r="482" spans="1:10" x14ac:dyDescent="0.2">
      <c r="A482" s="218">
        <v>22603</v>
      </c>
      <c r="B482" s="218" t="s">
        <v>1117</v>
      </c>
      <c r="C482" s="218" t="s">
        <v>1091</v>
      </c>
      <c r="D482" s="219" t="s">
        <v>433</v>
      </c>
      <c r="E482" s="220">
        <v>59</v>
      </c>
      <c r="F482" s="220">
        <v>13</v>
      </c>
      <c r="G482" s="220">
        <v>15</v>
      </c>
      <c r="H482" s="220">
        <v>26</v>
      </c>
      <c r="I482" s="220">
        <v>5</v>
      </c>
      <c r="J482" s="220">
        <v>44.25</v>
      </c>
    </row>
    <row r="483" spans="1:10" x14ac:dyDescent="0.2">
      <c r="A483" s="218">
        <v>22604</v>
      </c>
      <c r="B483" s="218" t="s">
        <v>1117</v>
      </c>
      <c r="C483" s="218" t="s">
        <v>1116</v>
      </c>
      <c r="D483" s="219" t="s">
        <v>433</v>
      </c>
      <c r="E483" s="220">
        <v>59</v>
      </c>
      <c r="F483" s="220">
        <v>13</v>
      </c>
      <c r="G483" s="220">
        <v>15</v>
      </c>
      <c r="H483" s="220">
        <v>26</v>
      </c>
      <c r="I483" s="220">
        <v>5</v>
      </c>
      <c r="J483" s="220">
        <v>44.25</v>
      </c>
    </row>
    <row r="484" spans="1:10" x14ac:dyDescent="0.2">
      <c r="A484" s="218">
        <v>22610</v>
      </c>
      <c r="B484" s="218" t="s">
        <v>1115</v>
      </c>
      <c r="C484" s="218" t="s">
        <v>1097</v>
      </c>
      <c r="D484" s="219" t="s">
        <v>433</v>
      </c>
      <c r="E484" s="220">
        <v>59</v>
      </c>
      <c r="F484" s="220">
        <v>13</v>
      </c>
      <c r="G484" s="220">
        <v>15</v>
      </c>
      <c r="H484" s="220">
        <v>26</v>
      </c>
      <c r="I484" s="220">
        <v>5</v>
      </c>
      <c r="J484" s="220">
        <v>44.25</v>
      </c>
    </row>
    <row r="485" spans="1:10" x14ac:dyDescent="0.2">
      <c r="A485" s="218">
        <v>22611</v>
      </c>
      <c r="B485" s="218" t="s">
        <v>1114</v>
      </c>
      <c r="C485" s="218" t="s">
        <v>1087</v>
      </c>
      <c r="D485" s="219" t="s">
        <v>433</v>
      </c>
      <c r="E485" s="220">
        <v>59</v>
      </c>
      <c r="F485" s="220">
        <v>13</v>
      </c>
      <c r="G485" s="220">
        <v>15</v>
      </c>
      <c r="H485" s="220">
        <v>26</v>
      </c>
      <c r="I485" s="220">
        <v>5</v>
      </c>
      <c r="J485" s="220">
        <v>44.25</v>
      </c>
    </row>
    <row r="486" spans="1:10" x14ac:dyDescent="0.2">
      <c r="A486" s="218">
        <v>22620</v>
      </c>
      <c r="B486" s="218" t="s">
        <v>1113</v>
      </c>
      <c r="C486" s="218" t="s">
        <v>1087</v>
      </c>
      <c r="D486" s="219" t="s">
        <v>433</v>
      </c>
      <c r="E486" s="220">
        <v>59</v>
      </c>
      <c r="F486" s="220">
        <v>13</v>
      </c>
      <c r="G486" s="220">
        <v>15</v>
      </c>
      <c r="H486" s="220">
        <v>26</v>
      </c>
      <c r="I486" s="220">
        <v>5</v>
      </c>
      <c r="J486" s="220">
        <v>44.25</v>
      </c>
    </row>
    <row r="487" spans="1:10" x14ac:dyDescent="0.2">
      <c r="A487" s="218">
        <v>22622</v>
      </c>
      <c r="B487" s="218" t="s">
        <v>1112</v>
      </c>
      <c r="C487" s="218" t="s">
        <v>1091</v>
      </c>
      <c r="D487" s="219" t="s">
        <v>433</v>
      </c>
      <c r="E487" s="220">
        <v>59</v>
      </c>
      <c r="F487" s="220">
        <v>13</v>
      </c>
      <c r="G487" s="220">
        <v>15</v>
      </c>
      <c r="H487" s="220">
        <v>26</v>
      </c>
      <c r="I487" s="220">
        <v>5</v>
      </c>
      <c r="J487" s="220">
        <v>44.25</v>
      </c>
    </row>
    <row r="488" spans="1:10" x14ac:dyDescent="0.2">
      <c r="A488" s="218">
        <v>22623</v>
      </c>
      <c r="B488" s="218" t="s">
        <v>1111</v>
      </c>
      <c r="C488" s="218" t="s">
        <v>1049</v>
      </c>
      <c r="D488" s="219" t="s">
        <v>433</v>
      </c>
      <c r="E488" s="220">
        <v>59</v>
      </c>
      <c r="F488" s="220">
        <v>13</v>
      </c>
      <c r="G488" s="220">
        <v>15</v>
      </c>
      <c r="H488" s="220">
        <v>26</v>
      </c>
      <c r="I488" s="220">
        <v>5</v>
      </c>
      <c r="J488" s="220">
        <v>44.25</v>
      </c>
    </row>
    <row r="489" spans="1:10" x14ac:dyDescent="0.2">
      <c r="A489" s="218">
        <v>22624</v>
      </c>
      <c r="B489" s="218" t="s">
        <v>1110</v>
      </c>
      <c r="C489" s="218" t="s">
        <v>1091</v>
      </c>
      <c r="D489" s="219" t="s">
        <v>433</v>
      </c>
      <c r="E489" s="220">
        <v>59</v>
      </c>
      <c r="F489" s="220">
        <v>13</v>
      </c>
      <c r="G489" s="220">
        <v>15</v>
      </c>
      <c r="H489" s="220">
        <v>26</v>
      </c>
      <c r="I489" s="220">
        <v>5</v>
      </c>
      <c r="J489" s="220">
        <v>44.25</v>
      </c>
    </row>
    <row r="490" spans="1:10" x14ac:dyDescent="0.2">
      <c r="A490" s="218">
        <v>22625</v>
      </c>
      <c r="B490" s="218" t="s">
        <v>1109</v>
      </c>
      <c r="C490" s="218" t="s">
        <v>1091</v>
      </c>
      <c r="D490" s="219" t="s">
        <v>433</v>
      </c>
      <c r="E490" s="220">
        <v>59</v>
      </c>
      <c r="F490" s="220">
        <v>13</v>
      </c>
      <c r="G490" s="220">
        <v>15</v>
      </c>
      <c r="H490" s="220">
        <v>26</v>
      </c>
      <c r="I490" s="220">
        <v>5</v>
      </c>
      <c r="J490" s="220">
        <v>44.25</v>
      </c>
    </row>
    <row r="491" spans="1:10" x14ac:dyDescent="0.2">
      <c r="A491" s="218">
        <v>22626</v>
      </c>
      <c r="B491" s="218" t="s">
        <v>1108</v>
      </c>
      <c r="C491" s="218" t="s">
        <v>1023</v>
      </c>
      <c r="D491" s="219" t="s">
        <v>433</v>
      </c>
      <c r="E491" s="220">
        <v>59</v>
      </c>
      <c r="F491" s="220">
        <v>13</v>
      </c>
      <c r="G491" s="220">
        <v>15</v>
      </c>
      <c r="H491" s="220">
        <v>26</v>
      </c>
      <c r="I491" s="220">
        <v>5</v>
      </c>
      <c r="J491" s="220">
        <v>44.25</v>
      </c>
    </row>
    <row r="492" spans="1:10" x14ac:dyDescent="0.2">
      <c r="A492" s="218">
        <v>22627</v>
      </c>
      <c r="B492" s="218" t="s">
        <v>1107</v>
      </c>
      <c r="C492" s="218" t="s">
        <v>1049</v>
      </c>
      <c r="D492" s="219" t="s">
        <v>433</v>
      </c>
      <c r="E492" s="220">
        <v>59</v>
      </c>
      <c r="F492" s="220">
        <v>13</v>
      </c>
      <c r="G492" s="220">
        <v>15</v>
      </c>
      <c r="H492" s="220">
        <v>26</v>
      </c>
      <c r="I492" s="220">
        <v>5</v>
      </c>
      <c r="J492" s="220">
        <v>44.25</v>
      </c>
    </row>
    <row r="493" spans="1:10" x14ac:dyDescent="0.2">
      <c r="A493" s="218">
        <v>22630</v>
      </c>
      <c r="B493" s="218" t="s">
        <v>1106</v>
      </c>
      <c r="C493" s="218" t="s">
        <v>1097</v>
      </c>
      <c r="D493" s="219" t="s">
        <v>433</v>
      </c>
      <c r="E493" s="220">
        <v>59</v>
      </c>
      <c r="F493" s="220">
        <v>13</v>
      </c>
      <c r="G493" s="220">
        <v>15</v>
      </c>
      <c r="H493" s="220">
        <v>26</v>
      </c>
      <c r="I493" s="220">
        <v>5</v>
      </c>
      <c r="J493" s="220">
        <v>44.25</v>
      </c>
    </row>
    <row r="494" spans="1:10" x14ac:dyDescent="0.2">
      <c r="A494" s="218">
        <v>22637</v>
      </c>
      <c r="B494" s="218" t="s">
        <v>1105</v>
      </c>
      <c r="C494" s="218" t="s">
        <v>1091</v>
      </c>
      <c r="D494" s="219" t="s">
        <v>433</v>
      </c>
      <c r="E494" s="220">
        <v>59</v>
      </c>
      <c r="F494" s="220">
        <v>13</v>
      </c>
      <c r="G494" s="220">
        <v>15</v>
      </c>
      <c r="H494" s="220">
        <v>26</v>
      </c>
      <c r="I494" s="220">
        <v>5</v>
      </c>
      <c r="J494" s="220">
        <v>44.25</v>
      </c>
    </row>
    <row r="495" spans="1:10" x14ac:dyDescent="0.2">
      <c r="A495" s="218">
        <v>22639</v>
      </c>
      <c r="B495" s="218" t="s">
        <v>1104</v>
      </c>
      <c r="C495" s="218" t="s">
        <v>1055</v>
      </c>
      <c r="D495" s="219" t="s">
        <v>433</v>
      </c>
      <c r="E495" s="220">
        <v>59</v>
      </c>
      <c r="F495" s="220">
        <v>13</v>
      </c>
      <c r="G495" s="220">
        <v>15</v>
      </c>
      <c r="H495" s="220">
        <v>26</v>
      </c>
      <c r="I495" s="220">
        <v>5</v>
      </c>
      <c r="J495" s="220">
        <v>44.25</v>
      </c>
    </row>
    <row r="496" spans="1:10" x14ac:dyDescent="0.2">
      <c r="A496" s="218">
        <v>22640</v>
      </c>
      <c r="B496" s="218" t="s">
        <v>1103</v>
      </c>
      <c r="C496" s="218" t="s">
        <v>1049</v>
      </c>
      <c r="D496" s="219" t="s">
        <v>433</v>
      </c>
      <c r="E496" s="220">
        <v>59</v>
      </c>
      <c r="F496" s="220">
        <v>13</v>
      </c>
      <c r="G496" s="220">
        <v>15</v>
      </c>
      <c r="H496" s="220">
        <v>26</v>
      </c>
      <c r="I496" s="220">
        <v>5</v>
      </c>
      <c r="J496" s="220">
        <v>44.25</v>
      </c>
    </row>
    <row r="497" spans="1:10" x14ac:dyDescent="0.2">
      <c r="A497" s="218">
        <v>22641</v>
      </c>
      <c r="B497" s="218" t="s">
        <v>1090</v>
      </c>
      <c r="C497" s="218" t="s">
        <v>1023</v>
      </c>
      <c r="D497" s="219" t="s">
        <v>433</v>
      </c>
      <c r="E497" s="220">
        <v>59</v>
      </c>
      <c r="F497" s="220">
        <v>13</v>
      </c>
      <c r="G497" s="220">
        <v>15</v>
      </c>
      <c r="H497" s="220">
        <v>26</v>
      </c>
      <c r="I497" s="220">
        <v>5</v>
      </c>
      <c r="J497" s="220">
        <v>44.25</v>
      </c>
    </row>
    <row r="498" spans="1:10" x14ac:dyDescent="0.2">
      <c r="A498" s="218">
        <v>22642</v>
      </c>
      <c r="B498" s="218" t="s">
        <v>1102</v>
      </c>
      <c r="C498" s="218" t="s">
        <v>1097</v>
      </c>
      <c r="D498" s="219" t="s">
        <v>433</v>
      </c>
      <c r="E498" s="220">
        <v>59</v>
      </c>
      <c r="F498" s="220">
        <v>13</v>
      </c>
      <c r="G498" s="220">
        <v>15</v>
      </c>
      <c r="H498" s="220">
        <v>26</v>
      </c>
      <c r="I498" s="220">
        <v>5</v>
      </c>
      <c r="J498" s="220">
        <v>44.25</v>
      </c>
    </row>
    <row r="499" spans="1:10" x14ac:dyDescent="0.2">
      <c r="A499" s="218">
        <v>22643</v>
      </c>
      <c r="B499" s="218" t="s">
        <v>1101</v>
      </c>
      <c r="C499" s="218" t="s">
        <v>1055</v>
      </c>
      <c r="D499" s="219" t="s">
        <v>433</v>
      </c>
      <c r="E499" s="220">
        <v>59</v>
      </c>
      <c r="F499" s="220">
        <v>13</v>
      </c>
      <c r="G499" s="220">
        <v>15</v>
      </c>
      <c r="H499" s="220">
        <v>26</v>
      </c>
      <c r="I499" s="220">
        <v>5</v>
      </c>
      <c r="J499" s="220">
        <v>44.25</v>
      </c>
    </row>
    <row r="500" spans="1:10" x14ac:dyDescent="0.2">
      <c r="A500" s="218">
        <v>22644</v>
      </c>
      <c r="B500" s="218" t="s">
        <v>1100</v>
      </c>
      <c r="C500" s="218" t="s">
        <v>1023</v>
      </c>
      <c r="D500" s="219" t="s">
        <v>433</v>
      </c>
      <c r="E500" s="220">
        <v>59</v>
      </c>
      <c r="F500" s="220">
        <v>13</v>
      </c>
      <c r="G500" s="220">
        <v>15</v>
      </c>
      <c r="H500" s="220">
        <v>26</v>
      </c>
      <c r="I500" s="220">
        <v>5</v>
      </c>
      <c r="J500" s="220">
        <v>44.25</v>
      </c>
    </row>
    <row r="501" spans="1:10" x14ac:dyDescent="0.2">
      <c r="A501" s="218">
        <v>22645</v>
      </c>
      <c r="B501" s="218" t="s">
        <v>1098</v>
      </c>
      <c r="C501" s="218" t="s">
        <v>1091</v>
      </c>
      <c r="D501" s="219" t="s">
        <v>433</v>
      </c>
      <c r="E501" s="220">
        <v>59</v>
      </c>
      <c r="F501" s="220">
        <v>13</v>
      </c>
      <c r="G501" s="220">
        <v>15</v>
      </c>
      <c r="H501" s="220">
        <v>26</v>
      </c>
      <c r="I501" s="220">
        <v>5</v>
      </c>
      <c r="J501" s="220">
        <v>44.25</v>
      </c>
    </row>
    <row r="502" spans="1:10" x14ac:dyDescent="0.2">
      <c r="A502" s="218">
        <v>22646</v>
      </c>
      <c r="B502" s="218" t="s">
        <v>1099</v>
      </c>
      <c r="C502" s="218" t="s">
        <v>1087</v>
      </c>
      <c r="D502" s="219" t="s">
        <v>433</v>
      </c>
      <c r="E502" s="220">
        <v>59</v>
      </c>
      <c r="F502" s="220">
        <v>13</v>
      </c>
      <c r="G502" s="220">
        <v>15</v>
      </c>
      <c r="H502" s="220">
        <v>26</v>
      </c>
      <c r="I502" s="220">
        <v>5</v>
      </c>
      <c r="J502" s="220">
        <v>44.25</v>
      </c>
    </row>
    <row r="503" spans="1:10" x14ac:dyDescent="0.2">
      <c r="A503" s="218">
        <v>22649</v>
      </c>
      <c r="B503" s="218" t="s">
        <v>1098</v>
      </c>
      <c r="C503" s="218" t="s">
        <v>1097</v>
      </c>
      <c r="D503" s="219" t="s">
        <v>433</v>
      </c>
      <c r="E503" s="220">
        <v>59</v>
      </c>
      <c r="F503" s="220">
        <v>13</v>
      </c>
      <c r="G503" s="220">
        <v>15</v>
      </c>
      <c r="H503" s="220">
        <v>26</v>
      </c>
      <c r="I503" s="220">
        <v>5</v>
      </c>
      <c r="J503" s="220">
        <v>44.25</v>
      </c>
    </row>
    <row r="504" spans="1:10" x14ac:dyDescent="0.2">
      <c r="A504" s="218">
        <v>22650</v>
      </c>
      <c r="B504" s="218" t="s">
        <v>1096</v>
      </c>
      <c r="C504" s="218" t="s">
        <v>1020</v>
      </c>
      <c r="D504" s="219" t="s">
        <v>433</v>
      </c>
      <c r="E504" s="220">
        <v>59</v>
      </c>
      <c r="F504" s="220">
        <v>13</v>
      </c>
      <c r="G504" s="220">
        <v>15</v>
      </c>
      <c r="H504" s="220">
        <v>26</v>
      </c>
      <c r="I504" s="220">
        <v>5</v>
      </c>
      <c r="J504" s="220">
        <v>44.25</v>
      </c>
    </row>
    <row r="505" spans="1:10" x14ac:dyDescent="0.2">
      <c r="A505" s="218">
        <v>22652</v>
      </c>
      <c r="B505" s="218" t="s">
        <v>1095</v>
      </c>
      <c r="C505" s="218" t="s">
        <v>1023</v>
      </c>
      <c r="D505" s="219" t="s">
        <v>433</v>
      </c>
      <c r="E505" s="220">
        <v>59</v>
      </c>
      <c r="F505" s="220">
        <v>13</v>
      </c>
      <c r="G505" s="220">
        <v>15</v>
      </c>
      <c r="H505" s="220">
        <v>26</v>
      </c>
      <c r="I505" s="220">
        <v>5</v>
      </c>
      <c r="J505" s="220">
        <v>44.25</v>
      </c>
    </row>
    <row r="506" spans="1:10" x14ac:dyDescent="0.2">
      <c r="A506" s="218">
        <v>22654</v>
      </c>
      <c r="B506" s="218" t="s">
        <v>1094</v>
      </c>
      <c r="C506" s="218" t="s">
        <v>1091</v>
      </c>
      <c r="D506" s="219" t="s">
        <v>433</v>
      </c>
      <c r="E506" s="220">
        <v>59</v>
      </c>
      <c r="F506" s="220">
        <v>13</v>
      </c>
      <c r="G506" s="220">
        <v>15</v>
      </c>
      <c r="H506" s="220">
        <v>26</v>
      </c>
      <c r="I506" s="220">
        <v>5</v>
      </c>
      <c r="J506" s="220">
        <v>44.25</v>
      </c>
    </row>
    <row r="507" spans="1:10" x14ac:dyDescent="0.2">
      <c r="A507" s="218">
        <v>22655</v>
      </c>
      <c r="B507" s="218" t="s">
        <v>1093</v>
      </c>
      <c r="C507" s="218" t="s">
        <v>1091</v>
      </c>
      <c r="D507" s="219" t="s">
        <v>433</v>
      </c>
      <c r="E507" s="220">
        <v>59</v>
      </c>
      <c r="F507" s="220">
        <v>13</v>
      </c>
      <c r="G507" s="220">
        <v>15</v>
      </c>
      <c r="H507" s="220">
        <v>26</v>
      </c>
      <c r="I507" s="220">
        <v>5</v>
      </c>
      <c r="J507" s="220">
        <v>44.25</v>
      </c>
    </row>
    <row r="508" spans="1:10" x14ac:dyDescent="0.2">
      <c r="A508" s="218">
        <v>22656</v>
      </c>
      <c r="B508" s="218" t="s">
        <v>1092</v>
      </c>
      <c r="C508" s="218" t="s">
        <v>1091</v>
      </c>
      <c r="D508" s="219" t="s">
        <v>433</v>
      </c>
      <c r="E508" s="220">
        <v>59</v>
      </c>
      <c r="F508" s="220">
        <v>13</v>
      </c>
      <c r="G508" s="220">
        <v>15</v>
      </c>
      <c r="H508" s="220">
        <v>26</v>
      </c>
      <c r="I508" s="220">
        <v>5</v>
      </c>
      <c r="J508" s="220">
        <v>44.25</v>
      </c>
    </row>
    <row r="509" spans="1:10" x14ac:dyDescent="0.2">
      <c r="A509" s="218">
        <v>22657</v>
      </c>
      <c r="B509" s="218" t="s">
        <v>1090</v>
      </c>
      <c r="C509" s="218" t="s">
        <v>1023</v>
      </c>
      <c r="D509" s="219" t="s">
        <v>433</v>
      </c>
      <c r="E509" s="220">
        <v>59</v>
      </c>
      <c r="F509" s="220">
        <v>13</v>
      </c>
      <c r="G509" s="220">
        <v>15</v>
      </c>
      <c r="H509" s="220">
        <v>26</v>
      </c>
      <c r="I509" s="220">
        <v>5</v>
      </c>
      <c r="J509" s="220">
        <v>44.25</v>
      </c>
    </row>
    <row r="510" spans="1:10" x14ac:dyDescent="0.2">
      <c r="A510" s="218">
        <v>22660</v>
      </c>
      <c r="B510" s="218" t="s">
        <v>1089</v>
      </c>
      <c r="C510" s="218" t="s">
        <v>1023</v>
      </c>
      <c r="D510" s="219" t="s">
        <v>433</v>
      </c>
      <c r="E510" s="220">
        <v>59</v>
      </c>
      <c r="F510" s="220">
        <v>13</v>
      </c>
      <c r="G510" s="220">
        <v>15</v>
      </c>
      <c r="H510" s="220">
        <v>26</v>
      </c>
      <c r="I510" s="220">
        <v>5</v>
      </c>
      <c r="J510" s="220">
        <v>44.25</v>
      </c>
    </row>
    <row r="511" spans="1:10" x14ac:dyDescent="0.2">
      <c r="A511" s="218">
        <v>22663</v>
      </c>
      <c r="B511" s="218" t="s">
        <v>1088</v>
      </c>
      <c r="C511" s="218" t="s">
        <v>1087</v>
      </c>
      <c r="D511" s="219" t="s">
        <v>433</v>
      </c>
      <c r="E511" s="220">
        <v>59</v>
      </c>
      <c r="F511" s="220">
        <v>13</v>
      </c>
      <c r="G511" s="220">
        <v>15</v>
      </c>
      <c r="H511" s="220">
        <v>26</v>
      </c>
      <c r="I511" s="220">
        <v>5</v>
      </c>
      <c r="J511" s="220">
        <v>44.25</v>
      </c>
    </row>
    <row r="512" spans="1:10" x14ac:dyDescent="0.2">
      <c r="A512" s="218">
        <v>22664</v>
      </c>
      <c r="B512" s="218" t="s">
        <v>1086</v>
      </c>
      <c r="C512" s="218" t="s">
        <v>1023</v>
      </c>
      <c r="D512" s="219" t="s">
        <v>433</v>
      </c>
      <c r="E512" s="220">
        <v>59</v>
      </c>
      <c r="F512" s="220">
        <v>13</v>
      </c>
      <c r="G512" s="220">
        <v>15</v>
      </c>
      <c r="H512" s="220">
        <v>26</v>
      </c>
      <c r="I512" s="220">
        <v>5</v>
      </c>
      <c r="J512" s="220">
        <v>44.25</v>
      </c>
    </row>
    <row r="513" spans="1:10" x14ac:dyDescent="0.2">
      <c r="A513" s="218">
        <v>22701</v>
      </c>
      <c r="B513" s="218" t="s">
        <v>1052</v>
      </c>
      <c r="C513" s="218" t="s">
        <v>1052</v>
      </c>
      <c r="D513" s="219" t="s">
        <v>433</v>
      </c>
      <c r="E513" s="220">
        <v>59</v>
      </c>
      <c r="F513" s="220">
        <v>13</v>
      </c>
      <c r="G513" s="220">
        <v>15</v>
      </c>
      <c r="H513" s="220">
        <v>26</v>
      </c>
      <c r="I513" s="220">
        <v>5</v>
      </c>
      <c r="J513" s="220">
        <v>44.25</v>
      </c>
    </row>
    <row r="514" spans="1:10" x14ac:dyDescent="0.2">
      <c r="A514" s="218">
        <v>22709</v>
      </c>
      <c r="B514" s="218" t="s">
        <v>1085</v>
      </c>
      <c r="C514" s="218" t="s">
        <v>990</v>
      </c>
      <c r="D514" s="219" t="s">
        <v>433</v>
      </c>
      <c r="E514" s="220">
        <v>59</v>
      </c>
      <c r="F514" s="220">
        <v>13</v>
      </c>
      <c r="G514" s="220">
        <v>15</v>
      </c>
      <c r="H514" s="220">
        <v>26</v>
      </c>
      <c r="I514" s="220">
        <v>5</v>
      </c>
      <c r="J514" s="220">
        <v>44.25</v>
      </c>
    </row>
    <row r="515" spans="1:10" x14ac:dyDescent="0.2">
      <c r="A515" s="218">
        <v>22711</v>
      </c>
      <c r="B515" s="218" t="s">
        <v>1084</v>
      </c>
      <c r="C515" s="218" t="s">
        <v>990</v>
      </c>
      <c r="D515" s="219" t="s">
        <v>433</v>
      </c>
      <c r="E515" s="220">
        <v>59</v>
      </c>
      <c r="F515" s="220">
        <v>13</v>
      </c>
      <c r="G515" s="220">
        <v>15</v>
      </c>
      <c r="H515" s="220">
        <v>26</v>
      </c>
      <c r="I515" s="220">
        <v>5</v>
      </c>
      <c r="J515" s="220">
        <v>44.25</v>
      </c>
    </row>
    <row r="516" spans="1:10" x14ac:dyDescent="0.2">
      <c r="A516" s="218">
        <v>22712</v>
      </c>
      <c r="B516" s="218" t="s">
        <v>1083</v>
      </c>
      <c r="C516" s="218" t="s">
        <v>1055</v>
      </c>
      <c r="D516" s="219" t="s">
        <v>433</v>
      </c>
      <c r="E516" s="220">
        <v>59</v>
      </c>
      <c r="F516" s="220">
        <v>13</v>
      </c>
      <c r="G516" s="220">
        <v>15</v>
      </c>
      <c r="H516" s="220">
        <v>26</v>
      </c>
      <c r="I516" s="220">
        <v>5</v>
      </c>
      <c r="J516" s="220">
        <v>44.25</v>
      </c>
    </row>
    <row r="517" spans="1:10" x14ac:dyDescent="0.2">
      <c r="A517" s="218">
        <v>22713</v>
      </c>
      <c r="B517" s="218" t="s">
        <v>1082</v>
      </c>
      <c r="C517" s="218" t="s">
        <v>1052</v>
      </c>
      <c r="D517" s="219" t="s">
        <v>433</v>
      </c>
      <c r="E517" s="220">
        <v>59</v>
      </c>
      <c r="F517" s="220">
        <v>13</v>
      </c>
      <c r="G517" s="220">
        <v>15</v>
      </c>
      <c r="H517" s="220">
        <v>26</v>
      </c>
      <c r="I517" s="220">
        <v>5</v>
      </c>
      <c r="J517" s="220">
        <v>44.25</v>
      </c>
    </row>
    <row r="518" spans="1:10" x14ac:dyDescent="0.2">
      <c r="A518" s="218">
        <v>22714</v>
      </c>
      <c r="B518" s="218" t="s">
        <v>1081</v>
      </c>
      <c r="C518" s="218" t="s">
        <v>1052</v>
      </c>
      <c r="D518" s="219" t="s">
        <v>433</v>
      </c>
      <c r="E518" s="220">
        <v>59</v>
      </c>
      <c r="F518" s="220">
        <v>13</v>
      </c>
      <c r="G518" s="220">
        <v>15</v>
      </c>
      <c r="H518" s="220">
        <v>26</v>
      </c>
      <c r="I518" s="220">
        <v>5</v>
      </c>
      <c r="J518" s="220">
        <v>44.25</v>
      </c>
    </row>
    <row r="519" spans="1:10" x14ac:dyDescent="0.2">
      <c r="A519" s="218">
        <v>22715</v>
      </c>
      <c r="B519" s="218" t="s">
        <v>1080</v>
      </c>
      <c r="C519" s="218" t="s">
        <v>990</v>
      </c>
      <c r="D519" s="219" t="s">
        <v>433</v>
      </c>
      <c r="E519" s="220">
        <v>59</v>
      </c>
      <c r="F519" s="220">
        <v>13</v>
      </c>
      <c r="G519" s="220">
        <v>15</v>
      </c>
      <c r="H519" s="220">
        <v>26</v>
      </c>
      <c r="I519" s="220">
        <v>5</v>
      </c>
      <c r="J519" s="220">
        <v>44.25</v>
      </c>
    </row>
    <row r="520" spans="1:10" x14ac:dyDescent="0.2">
      <c r="A520" s="218">
        <v>22716</v>
      </c>
      <c r="B520" s="218" t="s">
        <v>1079</v>
      </c>
      <c r="C520" s="218" t="s">
        <v>1049</v>
      </c>
      <c r="D520" s="219" t="s">
        <v>433</v>
      </c>
      <c r="E520" s="220">
        <v>59</v>
      </c>
      <c r="F520" s="220">
        <v>13</v>
      </c>
      <c r="G520" s="220">
        <v>15</v>
      </c>
      <c r="H520" s="220">
        <v>26</v>
      </c>
      <c r="I520" s="220">
        <v>5</v>
      </c>
      <c r="J520" s="220">
        <v>44.25</v>
      </c>
    </row>
    <row r="521" spans="1:10" x14ac:dyDescent="0.2">
      <c r="A521" s="218">
        <v>22718</v>
      </c>
      <c r="B521" s="218" t="s">
        <v>1078</v>
      </c>
      <c r="C521" s="218" t="s">
        <v>1052</v>
      </c>
      <c r="D521" s="219" t="s">
        <v>433</v>
      </c>
      <c r="E521" s="220">
        <v>59</v>
      </c>
      <c r="F521" s="220">
        <v>13</v>
      </c>
      <c r="G521" s="220">
        <v>15</v>
      </c>
      <c r="H521" s="220">
        <v>26</v>
      </c>
      <c r="I521" s="220">
        <v>5</v>
      </c>
      <c r="J521" s="220">
        <v>44.25</v>
      </c>
    </row>
    <row r="522" spans="1:10" x14ac:dyDescent="0.2">
      <c r="A522" s="218">
        <v>22719</v>
      </c>
      <c r="B522" s="218" t="s">
        <v>1077</v>
      </c>
      <c r="C522" s="218" t="s">
        <v>990</v>
      </c>
      <c r="D522" s="219" t="s">
        <v>433</v>
      </c>
      <c r="E522" s="220">
        <v>59</v>
      </c>
      <c r="F522" s="220">
        <v>13</v>
      </c>
      <c r="G522" s="220">
        <v>15</v>
      </c>
      <c r="H522" s="220">
        <v>26</v>
      </c>
      <c r="I522" s="220">
        <v>5</v>
      </c>
      <c r="J522" s="220">
        <v>44.25</v>
      </c>
    </row>
    <row r="523" spans="1:10" x14ac:dyDescent="0.2">
      <c r="A523" s="218">
        <v>22720</v>
      </c>
      <c r="B523" s="218" t="s">
        <v>1076</v>
      </c>
      <c r="C523" s="218" t="s">
        <v>1055</v>
      </c>
      <c r="D523" s="219" t="s">
        <v>433</v>
      </c>
      <c r="E523" s="220">
        <v>59</v>
      </c>
      <c r="F523" s="220">
        <v>13</v>
      </c>
      <c r="G523" s="220">
        <v>15</v>
      </c>
      <c r="H523" s="220">
        <v>26</v>
      </c>
      <c r="I523" s="220">
        <v>5</v>
      </c>
      <c r="J523" s="220">
        <v>44.25</v>
      </c>
    </row>
    <row r="524" spans="1:10" x14ac:dyDescent="0.2">
      <c r="A524" s="218">
        <v>22722</v>
      </c>
      <c r="B524" s="218" t="s">
        <v>1075</v>
      </c>
      <c r="C524" s="218" t="s">
        <v>990</v>
      </c>
      <c r="D524" s="219" t="s">
        <v>433</v>
      </c>
      <c r="E524" s="220">
        <v>59</v>
      </c>
      <c r="F524" s="220">
        <v>13</v>
      </c>
      <c r="G524" s="220">
        <v>15</v>
      </c>
      <c r="H524" s="220">
        <v>26</v>
      </c>
      <c r="I524" s="220">
        <v>5</v>
      </c>
      <c r="J524" s="220">
        <v>44.25</v>
      </c>
    </row>
    <row r="525" spans="1:10" x14ac:dyDescent="0.2">
      <c r="A525" s="218">
        <v>22723</v>
      </c>
      <c r="B525" s="218" t="s">
        <v>1074</v>
      </c>
      <c r="C525" s="218" t="s">
        <v>990</v>
      </c>
      <c r="D525" s="219" t="s">
        <v>433</v>
      </c>
      <c r="E525" s="220">
        <v>59</v>
      </c>
      <c r="F525" s="220">
        <v>13</v>
      </c>
      <c r="G525" s="220">
        <v>15</v>
      </c>
      <c r="H525" s="220">
        <v>26</v>
      </c>
      <c r="I525" s="220">
        <v>5</v>
      </c>
      <c r="J525" s="220">
        <v>44.25</v>
      </c>
    </row>
    <row r="526" spans="1:10" x14ac:dyDescent="0.2">
      <c r="A526" s="218">
        <v>22724</v>
      </c>
      <c r="B526" s="218" t="s">
        <v>1073</v>
      </c>
      <c r="C526" s="218" t="s">
        <v>1052</v>
      </c>
      <c r="D526" s="219" t="s">
        <v>433</v>
      </c>
      <c r="E526" s="220">
        <v>59</v>
      </c>
      <c r="F526" s="220">
        <v>13</v>
      </c>
      <c r="G526" s="220">
        <v>15</v>
      </c>
      <c r="H526" s="220">
        <v>26</v>
      </c>
      <c r="I526" s="220">
        <v>5</v>
      </c>
      <c r="J526" s="220">
        <v>44.25</v>
      </c>
    </row>
    <row r="527" spans="1:10" x14ac:dyDescent="0.2">
      <c r="A527" s="218">
        <v>22725</v>
      </c>
      <c r="B527" s="218" t="s">
        <v>1072</v>
      </c>
      <c r="C527" s="218" t="s">
        <v>990</v>
      </c>
      <c r="D527" s="219" t="s">
        <v>433</v>
      </c>
      <c r="E527" s="220">
        <v>59</v>
      </c>
      <c r="F527" s="220">
        <v>13</v>
      </c>
      <c r="G527" s="220">
        <v>15</v>
      </c>
      <c r="H527" s="220">
        <v>26</v>
      </c>
      <c r="I527" s="220">
        <v>5</v>
      </c>
      <c r="J527" s="220">
        <v>44.25</v>
      </c>
    </row>
    <row r="528" spans="1:10" x14ac:dyDescent="0.2">
      <c r="A528" s="218">
        <v>22726</v>
      </c>
      <c r="B528" s="218" t="s">
        <v>1071</v>
      </c>
      <c r="C528" s="218" t="s">
        <v>1052</v>
      </c>
      <c r="D528" s="219" t="s">
        <v>433</v>
      </c>
      <c r="E528" s="220">
        <v>59</v>
      </c>
      <c r="F528" s="220">
        <v>13</v>
      </c>
      <c r="G528" s="220">
        <v>15</v>
      </c>
      <c r="H528" s="220">
        <v>26</v>
      </c>
      <c r="I528" s="220">
        <v>5</v>
      </c>
      <c r="J528" s="220">
        <v>44.25</v>
      </c>
    </row>
    <row r="529" spans="1:10" x14ac:dyDescent="0.2">
      <c r="A529" s="218">
        <v>22727</v>
      </c>
      <c r="B529" s="218" t="s">
        <v>990</v>
      </c>
      <c r="C529" s="218" t="s">
        <v>990</v>
      </c>
      <c r="D529" s="219" t="s">
        <v>433</v>
      </c>
      <c r="E529" s="220">
        <v>59</v>
      </c>
      <c r="F529" s="220">
        <v>13</v>
      </c>
      <c r="G529" s="220">
        <v>15</v>
      </c>
      <c r="H529" s="220">
        <v>26</v>
      </c>
      <c r="I529" s="220">
        <v>5</v>
      </c>
      <c r="J529" s="220">
        <v>44.25</v>
      </c>
    </row>
    <row r="530" spans="1:10" x14ac:dyDescent="0.2">
      <c r="A530" s="218">
        <v>22728</v>
      </c>
      <c r="B530" s="218" t="s">
        <v>1070</v>
      </c>
      <c r="C530" s="218" t="s">
        <v>1055</v>
      </c>
      <c r="D530" s="219" t="s">
        <v>433</v>
      </c>
      <c r="E530" s="220">
        <v>59</v>
      </c>
      <c r="F530" s="220">
        <v>13</v>
      </c>
      <c r="G530" s="220">
        <v>15</v>
      </c>
      <c r="H530" s="220">
        <v>26</v>
      </c>
      <c r="I530" s="220">
        <v>5</v>
      </c>
      <c r="J530" s="220">
        <v>44.25</v>
      </c>
    </row>
    <row r="531" spans="1:10" x14ac:dyDescent="0.2">
      <c r="A531" s="218">
        <v>22729</v>
      </c>
      <c r="B531" s="218" t="s">
        <v>1069</v>
      </c>
      <c r="C531" s="218" t="s">
        <v>1052</v>
      </c>
      <c r="D531" s="219" t="s">
        <v>433</v>
      </c>
      <c r="E531" s="220">
        <v>59</v>
      </c>
      <c r="F531" s="220">
        <v>13</v>
      </c>
      <c r="G531" s="220">
        <v>15</v>
      </c>
      <c r="H531" s="220">
        <v>26</v>
      </c>
      <c r="I531" s="220">
        <v>5</v>
      </c>
      <c r="J531" s="220">
        <v>44.25</v>
      </c>
    </row>
    <row r="532" spans="1:10" x14ac:dyDescent="0.2">
      <c r="A532" s="218">
        <v>22730</v>
      </c>
      <c r="B532" s="218" t="s">
        <v>1068</v>
      </c>
      <c r="C532" s="218" t="s">
        <v>990</v>
      </c>
      <c r="D532" s="219" t="s">
        <v>433</v>
      </c>
      <c r="E532" s="220">
        <v>59</v>
      </c>
      <c r="F532" s="220">
        <v>13</v>
      </c>
      <c r="G532" s="220">
        <v>15</v>
      </c>
      <c r="H532" s="220">
        <v>26</v>
      </c>
      <c r="I532" s="220">
        <v>5</v>
      </c>
      <c r="J532" s="220">
        <v>44.25</v>
      </c>
    </row>
    <row r="533" spans="1:10" x14ac:dyDescent="0.2">
      <c r="A533" s="218">
        <v>22731</v>
      </c>
      <c r="B533" s="218" t="s">
        <v>1067</v>
      </c>
      <c r="C533" s="218" t="s">
        <v>990</v>
      </c>
      <c r="D533" s="219" t="s">
        <v>433</v>
      </c>
      <c r="E533" s="220">
        <v>59</v>
      </c>
      <c r="F533" s="220">
        <v>13</v>
      </c>
      <c r="G533" s="220">
        <v>15</v>
      </c>
      <c r="H533" s="220">
        <v>26</v>
      </c>
      <c r="I533" s="220">
        <v>5</v>
      </c>
      <c r="J533" s="220">
        <v>44.25</v>
      </c>
    </row>
    <row r="534" spans="1:10" x14ac:dyDescent="0.2">
      <c r="A534" s="218">
        <v>22732</v>
      </c>
      <c r="B534" s="218" t="s">
        <v>1066</v>
      </c>
      <c r="C534" s="218" t="s">
        <v>990</v>
      </c>
      <c r="D534" s="219" t="s">
        <v>433</v>
      </c>
      <c r="E534" s="220">
        <v>59</v>
      </c>
      <c r="F534" s="220">
        <v>13</v>
      </c>
      <c r="G534" s="220">
        <v>15</v>
      </c>
      <c r="H534" s="220">
        <v>26</v>
      </c>
      <c r="I534" s="220">
        <v>5</v>
      </c>
      <c r="J534" s="220">
        <v>44.25</v>
      </c>
    </row>
    <row r="535" spans="1:10" x14ac:dyDescent="0.2">
      <c r="A535" s="218">
        <v>22733</v>
      </c>
      <c r="B535" s="218" t="s">
        <v>1065</v>
      </c>
      <c r="C535" s="218" t="s">
        <v>1052</v>
      </c>
      <c r="D535" s="219" t="s">
        <v>433</v>
      </c>
      <c r="E535" s="220">
        <v>59</v>
      </c>
      <c r="F535" s="220">
        <v>13</v>
      </c>
      <c r="G535" s="220">
        <v>15</v>
      </c>
      <c r="H535" s="220">
        <v>26</v>
      </c>
      <c r="I535" s="220">
        <v>5</v>
      </c>
      <c r="J535" s="220">
        <v>44.25</v>
      </c>
    </row>
    <row r="536" spans="1:10" x14ac:dyDescent="0.2">
      <c r="A536" s="218">
        <v>22734</v>
      </c>
      <c r="B536" s="218" t="s">
        <v>1064</v>
      </c>
      <c r="C536" s="218" t="s">
        <v>1055</v>
      </c>
      <c r="D536" s="219" t="s">
        <v>433</v>
      </c>
      <c r="E536" s="220">
        <v>59</v>
      </c>
      <c r="F536" s="220">
        <v>13</v>
      </c>
      <c r="G536" s="220">
        <v>15</v>
      </c>
      <c r="H536" s="220">
        <v>26</v>
      </c>
      <c r="I536" s="220">
        <v>5</v>
      </c>
      <c r="J536" s="220">
        <v>44.25</v>
      </c>
    </row>
    <row r="537" spans="1:10" x14ac:dyDescent="0.2">
      <c r="A537" s="218">
        <v>22735</v>
      </c>
      <c r="B537" s="218" t="s">
        <v>1063</v>
      </c>
      <c r="C537" s="218" t="s">
        <v>990</v>
      </c>
      <c r="D537" s="219" t="s">
        <v>433</v>
      </c>
      <c r="E537" s="220">
        <v>59</v>
      </c>
      <c r="F537" s="220">
        <v>13</v>
      </c>
      <c r="G537" s="220">
        <v>15</v>
      </c>
      <c r="H537" s="220">
        <v>26</v>
      </c>
      <c r="I537" s="220">
        <v>5</v>
      </c>
      <c r="J537" s="220">
        <v>44.25</v>
      </c>
    </row>
    <row r="538" spans="1:10" x14ac:dyDescent="0.2">
      <c r="A538" s="218">
        <v>22736</v>
      </c>
      <c r="B538" s="218" t="s">
        <v>1062</v>
      </c>
      <c r="C538" s="218" t="s">
        <v>1052</v>
      </c>
      <c r="D538" s="219" t="s">
        <v>433</v>
      </c>
      <c r="E538" s="220">
        <v>59</v>
      </c>
      <c r="F538" s="220">
        <v>13</v>
      </c>
      <c r="G538" s="220">
        <v>15</v>
      </c>
      <c r="H538" s="220">
        <v>26</v>
      </c>
      <c r="I538" s="220">
        <v>5</v>
      </c>
      <c r="J538" s="220">
        <v>44.25</v>
      </c>
    </row>
    <row r="539" spans="1:10" x14ac:dyDescent="0.2">
      <c r="A539" s="218">
        <v>22737</v>
      </c>
      <c r="B539" s="218" t="s">
        <v>1061</v>
      </c>
      <c r="C539" s="218" t="s">
        <v>1052</v>
      </c>
      <c r="D539" s="219" t="s">
        <v>433</v>
      </c>
      <c r="E539" s="220">
        <v>59</v>
      </c>
      <c r="F539" s="220">
        <v>13</v>
      </c>
      <c r="G539" s="220">
        <v>15</v>
      </c>
      <c r="H539" s="220">
        <v>26</v>
      </c>
      <c r="I539" s="220">
        <v>5</v>
      </c>
      <c r="J539" s="220">
        <v>44.25</v>
      </c>
    </row>
    <row r="540" spans="1:10" x14ac:dyDescent="0.2">
      <c r="A540" s="218">
        <v>22738</v>
      </c>
      <c r="B540" s="218" t="s">
        <v>1060</v>
      </c>
      <c r="C540" s="218" t="s">
        <v>990</v>
      </c>
      <c r="D540" s="219" t="s">
        <v>433</v>
      </c>
      <c r="E540" s="220">
        <v>59</v>
      </c>
      <c r="F540" s="220">
        <v>13</v>
      </c>
      <c r="G540" s="220">
        <v>15</v>
      </c>
      <c r="H540" s="220">
        <v>26</v>
      </c>
      <c r="I540" s="220">
        <v>5</v>
      </c>
      <c r="J540" s="220">
        <v>44.25</v>
      </c>
    </row>
    <row r="541" spans="1:10" x14ac:dyDescent="0.2">
      <c r="A541" s="218">
        <v>22739</v>
      </c>
      <c r="B541" s="218" t="s">
        <v>1059</v>
      </c>
      <c r="C541" s="218" t="s">
        <v>1055</v>
      </c>
      <c r="D541" s="219" t="s">
        <v>433</v>
      </c>
      <c r="E541" s="220">
        <v>59</v>
      </c>
      <c r="F541" s="220">
        <v>13</v>
      </c>
      <c r="G541" s="220">
        <v>15</v>
      </c>
      <c r="H541" s="220">
        <v>26</v>
      </c>
      <c r="I541" s="220">
        <v>5</v>
      </c>
      <c r="J541" s="220">
        <v>44.25</v>
      </c>
    </row>
    <row r="542" spans="1:10" x14ac:dyDescent="0.2">
      <c r="A542" s="218">
        <v>22740</v>
      </c>
      <c r="B542" s="218" t="s">
        <v>1058</v>
      </c>
      <c r="C542" s="218" t="s">
        <v>1049</v>
      </c>
      <c r="D542" s="219" t="s">
        <v>433</v>
      </c>
      <c r="E542" s="220">
        <v>59</v>
      </c>
      <c r="F542" s="220">
        <v>13</v>
      </c>
      <c r="G542" s="220">
        <v>15</v>
      </c>
      <c r="H542" s="220">
        <v>26</v>
      </c>
      <c r="I542" s="220">
        <v>5</v>
      </c>
      <c r="J542" s="220">
        <v>44.25</v>
      </c>
    </row>
    <row r="543" spans="1:10" x14ac:dyDescent="0.2">
      <c r="A543" s="218">
        <v>22741</v>
      </c>
      <c r="B543" s="218" t="s">
        <v>1057</v>
      </c>
      <c r="C543" s="218" t="s">
        <v>1052</v>
      </c>
      <c r="D543" s="219" t="s">
        <v>433</v>
      </c>
      <c r="E543" s="220">
        <v>59</v>
      </c>
      <c r="F543" s="220">
        <v>13</v>
      </c>
      <c r="G543" s="220">
        <v>15</v>
      </c>
      <c r="H543" s="220">
        <v>26</v>
      </c>
      <c r="I543" s="220">
        <v>5</v>
      </c>
      <c r="J543" s="220">
        <v>44.25</v>
      </c>
    </row>
    <row r="544" spans="1:10" x14ac:dyDescent="0.2">
      <c r="A544" s="218">
        <v>22742</v>
      </c>
      <c r="B544" s="218" t="s">
        <v>1056</v>
      </c>
      <c r="C544" s="218" t="s">
        <v>1055</v>
      </c>
      <c r="D544" s="219" t="s">
        <v>433</v>
      </c>
      <c r="E544" s="220">
        <v>59</v>
      </c>
      <c r="F544" s="220">
        <v>13</v>
      </c>
      <c r="G544" s="220">
        <v>15</v>
      </c>
      <c r="H544" s="220">
        <v>26</v>
      </c>
      <c r="I544" s="220">
        <v>5</v>
      </c>
      <c r="J544" s="220">
        <v>44.25</v>
      </c>
    </row>
    <row r="545" spans="1:10" x14ac:dyDescent="0.2">
      <c r="A545" s="218">
        <v>22743</v>
      </c>
      <c r="B545" s="218" t="s">
        <v>1054</v>
      </c>
      <c r="C545" s="218" t="s">
        <v>990</v>
      </c>
      <c r="D545" s="219" t="s">
        <v>433</v>
      </c>
      <c r="E545" s="220">
        <v>59</v>
      </c>
      <c r="F545" s="220">
        <v>13</v>
      </c>
      <c r="G545" s="220">
        <v>15</v>
      </c>
      <c r="H545" s="220">
        <v>26</v>
      </c>
      <c r="I545" s="220">
        <v>5</v>
      </c>
      <c r="J545" s="220">
        <v>44.25</v>
      </c>
    </row>
    <row r="546" spans="1:10" x14ac:dyDescent="0.2">
      <c r="A546" s="218">
        <v>22746</v>
      </c>
      <c r="B546" s="218" t="s">
        <v>1053</v>
      </c>
      <c r="C546" s="218" t="s">
        <v>1052</v>
      </c>
      <c r="D546" s="219" t="s">
        <v>433</v>
      </c>
      <c r="E546" s="220">
        <v>59</v>
      </c>
      <c r="F546" s="220">
        <v>13</v>
      </c>
      <c r="G546" s="220">
        <v>15</v>
      </c>
      <c r="H546" s="220">
        <v>26</v>
      </c>
      <c r="I546" s="220">
        <v>5</v>
      </c>
      <c r="J546" s="220">
        <v>44.25</v>
      </c>
    </row>
    <row r="547" spans="1:10" x14ac:dyDescent="0.2">
      <c r="A547" s="218">
        <v>22747</v>
      </c>
      <c r="B547" s="218" t="s">
        <v>591</v>
      </c>
      <c r="C547" s="218" t="s">
        <v>1049</v>
      </c>
      <c r="D547" s="219" t="s">
        <v>433</v>
      </c>
      <c r="E547" s="220">
        <v>59</v>
      </c>
      <c r="F547" s="220">
        <v>13</v>
      </c>
      <c r="G547" s="220">
        <v>15</v>
      </c>
      <c r="H547" s="220">
        <v>26</v>
      </c>
      <c r="I547" s="220">
        <v>5</v>
      </c>
      <c r="J547" s="220">
        <v>44.25</v>
      </c>
    </row>
    <row r="548" spans="1:10" x14ac:dyDescent="0.2">
      <c r="A548" s="218">
        <v>22748</v>
      </c>
      <c r="B548" s="218" t="s">
        <v>1051</v>
      </c>
      <c r="C548" s="218" t="s">
        <v>990</v>
      </c>
      <c r="D548" s="219" t="s">
        <v>433</v>
      </c>
      <c r="E548" s="220">
        <v>59</v>
      </c>
      <c r="F548" s="220">
        <v>13</v>
      </c>
      <c r="G548" s="220">
        <v>15</v>
      </c>
      <c r="H548" s="220">
        <v>26</v>
      </c>
      <c r="I548" s="220">
        <v>5</v>
      </c>
      <c r="J548" s="220">
        <v>44.25</v>
      </c>
    </row>
    <row r="549" spans="1:10" x14ac:dyDescent="0.2">
      <c r="A549" s="218">
        <v>22749</v>
      </c>
      <c r="B549" s="218" t="s">
        <v>1050</v>
      </c>
      <c r="C549" s="218" t="s">
        <v>1049</v>
      </c>
      <c r="D549" s="219" t="s">
        <v>433</v>
      </c>
      <c r="E549" s="220">
        <v>59</v>
      </c>
      <c r="F549" s="220">
        <v>13</v>
      </c>
      <c r="G549" s="220">
        <v>15</v>
      </c>
      <c r="H549" s="220">
        <v>26</v>
      </c>
      <c r="I549" s="220">
        <v>5</v>
      </c>
      <c r="J549" s="220">
        <v>44.25</v>
      </c>
    </row>
    <row r="550" spans="1:10" x14ac:dyDescent="0.2">
      <c r="A550" s="218">
        <v>22801</v>
      </c>
      <c r="B550" s="218" t="s">
        <v>1048</v>
      </c>
      <c r="C550" s="218" t="s">
        <v>1047</v>
      </c>
      <c r="D550" s="219" t="s">
        <v>433</v>
      </c>
      <c r="E550" s="220">
        <v>59</v>
      </c>
      <c r="F550" s="220">
        <v>13</v>
      </c>
      <c r="G550" s="220">
        <v>15</v>
      </c>
      <c r="H550" s="220">
        <v>26</v>
      </c>
      <c r="I550" s="220">
        <v>5</v>
      </c>
      <c r="J550" s="220">
        <v>44.25</v>
      </c>
    </row>
    <row r="551" spans="1:10" x14ac:dyDescent="0.2">
      <c r="A551" s="218">
        <v>22802</v>
      </c>
      <c r="B551" s="218" t="s">
        <v>1048</v>
      </c>
      <c r="C551" s="218" t="s">
        <v>1047</v>
      </c>
      <c r="D551" s="219" t="s">
        <v>433</v>
      </c>
      <c r="E551" s="220">
        <v>59</v>
      </c>
      <c r="F551" s="220">
        <v>13</v>
      </c>
      <c r="G551" s="220">
        <v>15</v>
      </c>
      <c r="H551" s="220">
        <v>26</v>
      </c>
      <c r="I551" s="220">
        <v>5</v>
      </c>
      <c r="J551" s="220">
        <v>44.25</v>
      </c>
    </row>
    <row r="552" spans="1:10" x14ac:dyDescent="0.2">
      <c r="A552" s="218">
        <v>22803</v>
      </c>
      <c r="B552" s="218" t="s">
        <v>1048</v>
      </c>
      <c r="C552" s="218" t="s">
        <v>1047</v>
      </c>
      <c r="D552" s="219" t="s">
        <v>433</v>
      </c>
      <c r="E552" s="220">
        <v>59</v>
      </c>
      <c r="F552" s="220">
        <v>13</v>
      </c>
      <c r="G552" s="220">
        <v>15</v>
      </c>
      <c r="H552" s="220">
        <v>26</v>
      </c>
      <c r="I552" s="220">
        <v>5</v>
      </c>
      <c r="J552" s="220">
        <v>44.25</v>
      </c>
    </row>
    <row r="553" spans="1:10" x14ac:dyDescent="0.2">
      <c r="A553" s="218">
        <v>22807</v>
      </c>
      <c r="B553" s="218" t="s">
        <v>1048</v>
      </c>
      <c r="C553" s="218" t="s">
        <v>1047</v>
      </c>
      <c r="D553" s="219" t="s">
        <v>433</v>
      </c>
      <c r="E553" s="220">
        <v>59</v>
      </c>
      <c r="F553" s="220">
        <v>13</v>
      </c>
      <c r="G553" s="220">
        <v>15</v>
      </c>
      <c r="H553" s="220">
        <v>26</v>
      </c>
      <c r="I553" s="220">
        <v>5</v>
      </c>
      <c r="J553" s="220">
        <v>44.25</v>
      </c>
    </row>
    <row r="554" spans="1:10" x14ac:dyDescent="0.2">
      <c r="A554" s="218">
        <v>22810</v>
      </c>
      <c r="B554" s="218" t="s">
        <v>1046</v>
      </c>
      <c r="C554" s="218" t="s">
        <v>1023</v>
      </c>
      <c r="D554" s="219" t="s">
        <v>433</v>
      </c>
      <c r="E554" s="220">
        <v>59</v>
      </c>
      <c r="F554" s="220">
        <v>13</v>
      </c>
      <c r="G554" s="220">
        <v>15</v>
      </c>
      <c r="H554" s="220">
        <v>26</v>
      </c>
      <c r="I554" s="220">
        <v>5</v>
      </c>
      <c r="J554" s="220">
        <v>44.25</v>
      </c>
    </row>
    <row r="555" spans="1:10" x14ac:dyDescent="0.2">
      <c r="A555" s="218">
        <v>22811</v>
      </c>
      <c r="B555" s="218" t="s">
        <v>1045</v>
      </c>
      <c r="C555" s="218" t="s">
        <v>534</v>
      </c>
      <c r="D555" s="219" t="s">
        <v>433</v>
      </c>
      <c r="E555" s="220">
        <v>59</v>
      </c>
      <c r="F555" s="220">
        <v>13</v>
      </c>
      <c r="G555" s="220">
        <v>15</v>
      </c>
      <c r="H555" s="220">
        <v>26</v>
      </c>
      <c r="I555" s="220">
        <v>5</v>
      </c>
      <c r="J555" s="220">
        <v>44.25</v>
      </c>
    </row>
    <row r="556" spans="1:10" x14ac:dyDescent="0.2">
      <c r="A556" s="218">
        <v>22812</v>
      </c>
      <c r="B556" s="218" t="s">
        <v>1044</v>
      </c>
      <c r="C556" s="218" t="s">
        <v>534</v>
      </c>
      <c r="D556" s="219" t="s">
        <v>433</v>
      </c>
      <c r="E556" s="220">
        <v>59</v>
      </c>
      <c r="F556" s="220">
        <v>13</v>
      </c>
      <c r="G556" s="220">
        <v>15</v>
      </c>
      <c r="H556" s="220">
        <v>26</v>
      </c>
      <c r="I556" s="220">
        <v>5</v>
      </c>
      <c r="J556" s="220">
        <v>44.25</v>
      </c>
    </row>
    <row r="557" spans="1:10" x14ac:dyDescent="0.2">
      <c r="A557" s="218">
        <v>22815</v>
      </c>
      <c r="B557" s="218" t="s">
        <v>1043</v>
      </c>
      <c r="C557" s="218" t="s">
        <v>534</v>
      </c>
      <c r="D557" s="219" t="s">
        <v>433</v>
      </c>
      <c r="E557" s="220">
        <v>59</v>
      </c>
      <c r="F557" s="220">
        <v>13</v>
      </c>
      <c r="G557" s="220">
        <v>15</v>
      </c>
      <c r="H557" s="220">
        <v>26</v>
      </c>
      <c r="I557" s="220">
        <v>5</v>
      </c>
      <c r="J557" s="220">
        <v>44.25</v>
      </c>
    </row>
    <row r="558" spans="1:10" x14ac:dyDescent="0.2">
      <c r="A558" s="218">
        <v>22820</v>
      </c>
      <c r="B558" s="218" t="s">
        <v>1042</v>
      </c>
      <c r="C558" s="218" t="s">
        <v>534</v>
      </c>
      <c r="D558" s="219" t="s">
        <v>433</v>
      </c>
      <c r="E558" s="220">
        <v>59</v>
      </c>
      <c r="F558" s="220">
        <v>13</v>
      </c>
      <c r="G558" s="220">
        <v>15</v>
      </c>
      <c r="H558" s="220">
        <v>26</v>
      </c>
      <c r="I558" s="220">
        <v>5</v>
      </c>
      <c r="J558" s="220">
        <v>44.25</v>
      </c>
    </row>
    <row r="559" spans="1:10" x14ac:dyDescent="0.2">
      <c r="A559" s="218">
        <v>22821</v>
      </c>
      <c r="B559" s="218" t="s">
        <v>1041</v>
      </c>
      <c r="C559" s="218" t="s">
        <v>534</v>
      </c>
      <c r="D559" s="219" t="s">
        <v>433</v>
      </c>
      <c r="E559" s="220">
        <v>59</v>
      </c>
      <c r="F559" s="220">
        <v>13</v>
      </c>
      <c r="G559" s="220">
        <v>15</v>
      </c>
      <c r="H559" s="220">
        <v>26</v>
      </c>
      <c r="I559" s="220">
        <v>5</v>
      </c>
      <c r="J559" s="220">
        <v>44.25</v>
      </c>
    </row>
    <row r="560" spans="1:10" x14ac:dyDescent="0.2">
      <c r="A560" s="218">
        <v>22824</v>
      </c>
      <c r="B560" s="218" t="s">
        <v>1040</v>
      </c>
      <c r="C560" s="218" t="s">
        <v>1023</v>
      </c>
      <c r="D560" s="219" t="s">
        <v>433</v>
      </c>
      <c r="E560" s="220">
        <v>59</v>
      </c>
      <c r="F560" s="220">
        <v>13</v>
      </c>
      <c r="G560" s="220">
        <v>15</v>
      </c>
      <c r="H560" s="220">
        <v>26</v>
      </c>
      <c r="I560" s="220">
        <v>5</v>
      </c>
      <c r="J560" s="220">
        <v>44.25</v>
      </c>
    </row>
    <row r="561" spans="1:10" x14ac:dyDescent="0.2">
      <c r="A561" s="218">
        <v>22827</v>
      </c>
      <c r="B561" s="218" t="s">
        <v>1039</v>
      </c>
      <c r="C561" s="218" t="s">
        <v>534</v>
      </c>
      <c r="D561" s="219" t="s">
        <v>433</v>
      </c>
      <c r="E561" s="220">
        <v>59</v>
      </c>
      <c r="F561" s="220">
        <v>13</v>
      </c>
      <c r="G561" s="220">
        <v>15</v>
      </c>
      <c r="H561" s="220">
        <v>26</v>
      </c>
      <c r="I561" s="220">
        <v>5</v>
      </c>
      <c r="J561" s="220">
        <v>44.25</v>
      </c>
    </row>
    <row r="562" spans="1:10" x14ac:dyDescent="0.2">
      <c r="A562" s="218">
        <v>22830</v>
      </c>
      <c r="B562" s="218" t="s">
        <v>1038</v>
      </c>
      <c r="C562" s="218" t="s">
        <v>534</v>
      </c>
      <c r="D562" s="219" t="s">
        <v>433</v>
      </c>
      <c r="E562" s="220">
        <v>59</v>
      </c>
      <c r="F562" s="220">
        <v>13</v>
      </c>
      <c r="G562" s="220">
        <v>15</v>
      </c>
      <c r="H562" s="220">
        <v>26</v>
      </c>
      <c r="I562" s="220">
        <v>5</v>
      </c>
      <c r="J562" s="220">
        <v>44.25</v>
      </c>
    </row>
    <row r="563" spans="1:10" x14ac:dyDescent="0.2">
      <c r="A563" s="218">
        <v>22831</v>
      </c>
      <c r="B563" s="218" t="s">
        <v>1037</v>
      </c>
      <c r="C563" s="218" t="s">
        <v>534</v>
      </c>
      <c r="D563" s="219" t="s">
        <v>433</v>
      </c>
      <c r="E563" s="220">
        <v>59</v>
      </c>
      <c r="F563" s="220">
        <v>13</v>
      </c>
      <c r="G563" s="220">
        <v>15</v>
      </c>
      <c r="H563" s="220">
        <v>26</v>
      </c>
      <c r="I563" s="220">
        <v>5</v>
      </c>
      <c r="J563" s="220">
        <v>44.25</v>
      </c>
    </row>
    <row r="564" spans="1:10" x14ac:dyDescent="0.2">
      <c r="A564" s="218">
        <v>22832</v>
      </c>
      <c r="B564" s="218" t="s">
        <v>1036</v>
      </c>
      <c r="C564" s="218" t="s">
        <v>534</v>
      </c>
      <c r="D564" s="219" t="s">
        <v>433</v>
      </c>
      <c r="E564" s="220">
        <v>59</v>
      </c>
      <c r="F564" s="220">
        <v>13</v>
      </c>
      <c r="G564" s="220">
        <v>15</v>
      </c>
      <c r="H564" s="220">
        <v>26</v>
      </c>
      <c r="I564" s="220">
        <v>5</v>
      </c>
      <c r="J564" s="220">
        <v>44.25</v>
      </c>
    </row>
    <row r="565" spans="1:10" x14ac:dyDescent="0.2">
      <c r="A565" s="218">
        <v>22833</v>
      </c>
      <c r="B565" s="218" t="s">
        <v>1035</v>
      </c>
      <c r="C565" s="218" t="s">
        <v>534</v>
      </c>
      <c r="D565" s="219" t="s">
        <v>433</v>
      </c>
      <c r="E565" s="220">
        <v>59</v>
      </c>
      <c r="F565" s="220">
        <v>13</v>
      </c>
      <c r="G565" s="220">
        <v>15</v>
      </c>
      <c r="H565" s="220">
        <v>26</v>
      </c>
      <c r="I565" s="220">
        <v>5</v>
      </c>
      <c r="J565" s="220">
        <v>44.25</v>
      </c>
    </row>
    <row r="566" spans="1:10" x14ac:dyDescent="0.2">
      <c r="A566" s="218">
        <v>22834</v>
      </c>
      <c r="B566" s="218" t="s">
        <v>1034</v>
      </c>
      <c r="C566" s="218" t="s">
        <v>534</v>
      </c>
      <c r="D566" s="219" t="s">
        <v>433</v>
      </c>
      <c r="E566" s="220">
        <v>59</v>
      </c>
      <c r="F566" s="220">
        <v>13</v>
      </c>
      <c r="G566" s="220">
        <v>15</v>
      </c>
      <c r="H566" s="220">
        <v>26</v>
      </c>
      <c r="I566" s="220">
        <v>5</v>
      </c>
      <c r="J566" s="220">
        <v>44.25</v>
      </c>
    </row>
    <row r="567" spans="1:10" x14ac:dyDescent="0.2">
      <c r="A567" s="218">
        <v>22835</v>
      </c>
      <c r="B567" s="218" t="s">
        <v>1033</v>
      </c>
      <c r="C567" s="218" t="s">
        <v>1020</v>
      </c>
      <c r="D567" s="219" t="s">
        <v>433</v>
      </c>
      <c r="E567" s="220">
        <v>59</v>
      </c>
      <c r="F567" s="220">
        <v>13</v>
      </c>
      <c r="G567" s="220">
        <v>15</v>
      </c>
      <c r="H567" s="220">
        <v>26</v>
      </c>
      <c r="I567" s="220">
        <v>5</v>
      </c>
      <c r="J567" s="220">
        <v>44.25</v>
      </c>
    </row>
    <row r="568" spans="1:10" x14ac:dyDescent="0.2">
      <c r="A568" s="218">
        <v>22840</v>
      </c>
      <c r="B568" s="218" t="s">
        <v>1032</v>
      </c>
      <c r="C568" s="218" t="s">
        <v>534</v>
      </c>
      <c r="D568" s="219" t="s">
        <v>433</v>
      </c>
      <c r="E568" s="220">
        <v>59</v>
      </c>
      <c r="F568" s="220">
        <v>13</v>
      </c>
      <c r="G568" s="220">
        <v>15</v>
      </c>
      <c r="H568" s="220">
        <v>26</v>
      </c>
      <c r="I568" s="220">
        <v>5</v>
      </c>
      <c r="J568" s="220">
        <v>44.25</v>
      </c>
    </row>
    <row r="569" spans="1:10" x14ac:dyDescent="0.2">
      <c r="A569" s="218">
        <v>22841</v>
      </c>
      <c r="B569" s="218" t="s">
        <v>1031</v>
      </c>
      <c r="C569" s="218" t="s">
        <v>534</v>
      </c>
      <c r="D569" s="219" t="s">
        <v>433</v>
      </c>
      <c r="E569" s="220">
        <v>59</v>
      </c>
      <c r="F569" s="220">
        <v>13</v>
      </c>
      <c r="G569" s="220">
        <v>15</v>
      </c>
      <c r="H569" s="220">
        <v>26</v>
      </c>
      <c r="I569" s="220">
        <v>5</v>
      </c>
      <c r="J569" s="220">
        <v>44.25</v>
      </c>
    </row>
    <row r="570" spans="1:10" x14ac:dyDescent="0.2">
      <c r="A570" s="218">
        <v>22842</v>
      </c>
      <c r="B570" s="218" t="s">
        <v>1030</v>
      </c>
      <c r="C570" s="218" t="s">
        <v>1023</v>
      </c>
      <c r="D570" s="219" t="s">
        <v>433</v>
      </c>
      <c r="E570" s="220">
        <v>59</v>
      </c>
      <c r="F570" s="220">
        <v>13</v>
      </c>
      <c r="G570" s="220">
        <v>15</v>
      </c>
      <c r="H570" s="220">
        <v>26</v>
      </c>
      <c r="I570" s="220">
        <v>5</v>
      </c>
      <c r="J570" s="220">
        <v>44.25</v>
      </c>
    </row>
    <row r="571" spans="1:10" x14ac:dyDescent="0.2">
      <c r="A571" s="218">
        <v>22843</v>
      </c>
      <c r="B571" s="218" t="s">
        <v>1029</v>
      </c>
      <c r="C571" s="218" t="s">
        <v>521</v>
      </c>
      <c r="D571" s="219" t="s">
        <v>433</v>
      </c>
      <c r="E571" s="220">
        <v>59</v>
      </c>
      <c r="F571" s="220">
        <v>13</v>
      </c>
      <c r="G571" s="220">
        <v>15</v>
      </c>
      <c r="H571" s="220">
        <v>26</v>
      </c>
      <c r="I571" s="220">
        <v>5</v>
      </c>
      <c r="J571" s="220">
        <v>44.25</v>
      </c>
    </row>
    <row r="572" spans="1:10" x14ac:dyDescent="0.2">
      <c r="A572" s="218">
        <v>22844</v>
      </c>
      <c r="B572" s="218" t="s">
        <v>1028</v>
      </c>
      <c r="C572" s="218" t="s">
        <v>1023</v>
      </c>
      <c r="D572" s="219" t="s">
        <v>433</v>
      </c>
      <c r="E572" s="220">
        <v>59</v>
      </c>
      <c r="F572" s="220">
        <v>13</v>
      </c>
      <c r="G572" s="220">
        <v>15</v>
      </c>
      <c r="H572" s="220">
        <v>26</v>
      </c>
      <c r="I572" s="220">
        <v>5</v>
      </c>
      <c r="J572" s="220">
        <v>44.25</v>
      </c>
    </row>
    <row r="573" spans="1:10" x14ac:dyDescent="0.2">
      <c r="A573" s="218">
        <v>22845</v>
      </c>
      <c r="B573" s="218" t="s">
        <v>1027</v>
      </c>
      <c r="C573" s="218" t="s">
        <v>1023</v>
      </c>
      <c r="D573" s="219" t="s">
        <v>433</v>
      </c>
      <c r="E573" s="220">
        <v>59</v>
      </c>
      <c r="F573" s="220">
        <v>13</v>
      </c>
      <c r="G573" s="220">
        <v>15</v>
      </c>
      <c r="H573" s="220">
        <v>26</v>
      </c>
      <c r="I573" s="220">
        <v>5</v>
      </c>
      <c r="J573" s="220">
        <v>44.25</v>
      </c>
    </row>
    <row r="574" spans="1:10" x14ac:dyDescent="0.2">
      <c r="A574" s="218">
        <v>22846</v>
      </c>
      <c r="B574" s="218" t="s">
        <v>1026</v>
      </c>
      <c r="C574" s="218" t="s">
        <v>534</v>
      </c>
      <c r="D574" s="219" t="s">
        <v>433</v>
      </c>
      <c r="E574" s="220">
        <v>59</v>
      </c>
      <c r="F574" s="220">
        <v>13</v>
      </c>
      <c r="G574" s="220">
        <v>15</v>
      </c>
      <c r="H574" s="220">
        <v>26</v>
      </c>
      <c r="I574" s="220">
        <v>5</v>
      </c>
      <c r="J574" s="220">
        <v>44.25</v>
      </c>
    </row>
    <row r="575" spans="1:10" x14ac:dyDescent="0.2">
      <c r="A575" s="218">
        <v>22847</v>
      </c>
      <c r="B575" s="218" t="s">
        <v>1025</v>
      </c>
      <c r="C575" s="218" t="s">
        <v>1023</v>
      </c>
      <c r="D575" s="219" t="s">
        <v>433</v>
      </c>
      <c r="E575" s="220">
        <v>59</v>
      </c>
      <c r="F575" s="220">
        <v>13</v>
      </c>
      <c r="G575" s="220">
        <v>15</v>
      </c>
      <c r="H575" s="220">
        <v>26</v>
      </c>
      <c r="I575" s="220">
        <v>5</v>
      </c>
      <c r="J575" s="220">
        <v>44.25</v>
      </c>
    </row>
    <row r="576" spans="1:10" x14ac:dyDescent="0.2">
      <c r="A576" s="218">
        <v>22848</v>
      </c>
      <c r="B576" s="218" t="s">
        <v>1024</v>
      </c>
      <c r="C576" s="218" t="s">
        <v>534</v>
      </c>
      <c r="D576" s="219" t="s">
        <v>433</v>
      </c>
      <c r="E576" s="220">
        <v>59</v>
      </c>
      <c r="F576" s="220">
        <v>13</v>
      </c>
      <c r="G576" s="220">
        <v>15</v>
      </c>
      <c r="H576" s="220">
        <v>26</v>
      </c>
      <c r="I576" s="220">
        <v>5</v>
      </c>
      <c r="J576" s="220">
        <v>44.25</v>
      </c>
    </row>
    <row r="577" spans="1:10" x14ac:dyDescent="0.2">
      <c r="A577" s="218">
        <v>22849</v>
      </c>
      <c r="B577" s="218" t="s">
        <v>1023</v>
      </c>
      <c r="C577" s="218" t="s">
        <v>1020</v>
      </c>
      <c r="D577" s="219" t="s">
        <v>433</v>
      </c>
      <c r="E577" s="220">
        <v>59</v>
      </c>
      <c r="F577" s="220">
        <v>13</v>
      </c>
      <c r="G577" s="220">
        <v>15</v>
      </c>
      <c r="H577" s="220">
        <v>26</v>
      </c>
      <c r="I577" s="220">
        <v>5</v>
      </c>
      <c r="J577" s="220">
        <v>44.25</v>
      </c>
    </row>
    <row r="578" spans="1:10" x14ac:dyDescent="0.2">
      <c r="A578" s="218">
        <v>22850</v>
      </c>
      <c r="B578" s="218" t="s">
        <v>1022</v>
      </c>
      <c r="C578" s="218" t="s">
        <v>534</v>
      </c>
      <c r="D578" s="219" t="s">
        <v>433</v>
      </c>
      <c r="E578" s="220">
        <v>59</v>
      </c>
      <c r="F578" s="220">
        <v>13</v>
      </c>
      <c r="G578" s="220">
        <v>15</v>
      </c>
      <c r="H578" s="220">
        <v>26</v>
      </c>
      <c r="I578" s="220">
        <v>5</v>
      </c>
      <c r="J578" s="220">
        <v>44.25</v>
      </c>
    </row>
    <row r="579" spans="1:10" x14ac:dyDescent="0.2">
      <c r="A579" s="218">
        <v>22851</v>
      </c>
      <c r="B579" s="218" t="s">
        <v>1021</v>
      </c>
      <c r="C579" s="218" t="s">
        <v>1020</v>
      </c>
      <c r="D579" s="219" t="s">
        <v>433</v>
      </c>
      <c r="E579" s="220">
        <v>59</v>
      </c>
      <c r="F579" s="220">
        <v>13</v>
      </c>
      <c r="G579" s="220">
        <v>15</v>
      </c>
      <c r="H579" s="220">
        <v>26</v>
      </c>
      <c r="I579" s="220">
        <v>5</v>
      </c>
      <c r="J579" s="220">
        <v>44.25</v>
      </c>
    </row>
    <row r="580" spans="1:10" x14ac:dyDescent="0.2">
      <c r="A580" s="218">
        <v>22853</v>
      </c>
      <c r="B580" s="218" t="s">
        <v>1019</v>
      </c>
      <c r="C580" s="218" t="s">
        <v>534</v>
      </c>
      <c r="D580" s="219" t="s">
        <v>433</v>
      </c>
      <c r="E580" s="220">
        <v>59</v>
      </c>
      <c r="F580" s="220">
        <v>13</v>
      </c>
      <c r="G580" s="220">
        <v>15</v>
      </c>
      <c r="H580" s="220">
        <v>26</v>
      </c>
      <c r="I580" s="220">
        <v>5</v>
      </c>
      <c r="J580" s="220">
        <v>44.25</v>
      </c>
    </row>
    <row r="581" spans="1:10" x14ac:dyDescent="0.2">
      <c r="A581" s="218">
        <v>22920</v>
      </c>
      <c r="B581" s="218" t="s">
        <v>1018</v>
      </c>
      <c r="C581" s="218" t="s">
        <v>484</v>
      </c>
      <c r="D581" s="219" t="s">
        <v>433</v>
      </c>
      <c r="E581" s="220">
        <v>59</v>
      </c>
      <c r="F581" s="220">
        <v>13</v>
      </c>
      <c r="G581" s="220">
        <v>15</v>
      </c>
      <c r="H581" s="220">
        <v>26</v>
      </c>
      <c r="I581" s="220">
        <v>5</v>
      </c>
      <c r="J581" s="220">
        <v>44.25</v>
      </c>
    </row>
    <row r="582" spans="1:10" x14ac:dyDescent="0.2">
      <c r="A582" s="218">
        <v>22922</v>
      </c>
      <c r="B582" s="218" t="s">
        <v>1017</v>
      </c>
      <c r="C582" s="218" t="s">
        <v>484</v>
      </c>
      <c r="D582" s="219" t="s">
        <v>433</v>
      </c>
      <c r="E582" s="220">
        <v>59</v>
      </c>
      <c r="F582" s="220">
        <v>13</v>
      </c>
      <c r="G582" s="220">
        <v>15</v>
      </c>
      <c r="H582" s="220">
        <v>26</v>
      </c>
      <c r="I582" s="220">
        <v>5</v>
      </c>
      <c r="J582" s="220">
        <v>44.25</v>
      </c>
    </row>
    <row r="583" spans="1:10" x14ac:dyDescent="0.2">
      <c r="A583" s="218">
        <v>22923</v>
      </c>
      <c r="B583" s="218" t="s">
        <v>1016</v>
      </c>
      <c r="C583" s="218" t="s">
        <v>998</v>
      </c>
      <c r="D583" s="219" t="s">
        <v>433</v>
      </c>
      <c r="E583" s="220">
        <v>59</v>
      </c>
      <c r="F583" s="220">
        <v>13</v>
      </c>
      <c r="G583" s="220">
        <v>15</v>
      </c>
      <c r="H583" s="220">
        <v>26</v>
      </c>
      <c r="I583" s="220">
        <v>5</v>
      </c>
      <c r="J583" s="220">
        <v>44.25</v>
      </c>
    </row>
    <row r="584" spans="1:10" x14ac:dyDescent="0.2">
      <c r="A584" s="218">
        <v>22935</v>
      </c>
      <c r="B584" s="218" t="s">
        <v>1015</v>
      </c>
      <c r="C584" s="218" t="s">
        <v>996</v>
      </c>
      <c r="D584" s="219" t="s">
        <v>433</v>
      </c>
      <c r="E584" s="220">
        <v>59</v>
      </c>
      <c r="F584" s="220">
        <v>13</v>
      </c>
      <c r="G584" s="220">
        <v>15</v>
      </c>
      <c r="H584" s="220">
        <v>26</v>
      </c>
      <c r="I584" s="220">
        <v>5</v>
      </c>
      <c r="J584" s="220">
        <v>44.25</v>
      </c>
    </row>
    <row r="585" spans="1:10" x14ac:dyDescent="0.2">
      <c r="A585" s="218">
        <v>22938</v>
      </c>
      <c r="B585" s="218" t="s">
        <v>1014</v>
      </c>
      <c r="C585" s="218" t="s">
        <v>484</v>
      </c>
      <c r="D585" s="219" t="s">
        <v>433</v>
      </c>
      <c r="E585" s="220">
        <v>59</v>
      </c>
      <c r="F585" s="220">
        <v>13</v>
      </c>
      <c r="G585" s="220">
        <v>15</v>
      </c>
      <c r="H585" s="220">
        <v>26</v>
      </c>
      <c r="I585" s="220">
        <v>5</v>
      </c>
      <c r="J585" s="220">
        <v>44.25</v>
      </c>
    </row>
    <row r="586" spans="1:10" x14ac:dyDescent="0.2">
      <c r="A586" s="218">
        <v>22939</v>
      </c>
      <c r="B586" s="218" t="s">
        <v>1013</v>
      </c>
      <c r="C586" s="218" t="s">
        <v>521</v>
      </c>
      <c r="D586" s="219" t="s">
        <v>433</v>
      </c>
      <c r="E586" s="220">
        <v>59</v>
      </c>
      <c r="F586" s="220">
        <v>13</v>
      </c>
      <c r="G586" s="220">
        <v>15</v>
      </c>
      <c r="H586" s="220">
        <v>26</v>
      </c>
      <c r="I586" s="220">
        <v>5</v>
      </c>
      <c r="J586" s="220">
        <v>44.25</v>
      </c>
    </row>
    <row r="587" spans="1:10" x14ac:dyDescent="0.2">
      <c r="A587" s="218">
        <v>22942</v>
      </c>
      <c r="B587" s="218" t="s">
        <v>1012</v>
      </c>
      <c r="C587" s="218" t="s">
        <v>998</v>
      </c>
      <c r="D587" s="219" t="s">
        <v>433</v>
      </c>
      <c r="E587" s="220">
        <v>59</v>
      </c>
      <c r="F587" s="220">
        <v>13</v>
      </c>
      <c r="G587" s="220">
        <v>15</v>
      </c>
      <c r="H587" s="220">
        <v>26</v>
      </c>
      <c r="I587" s="220">
        <v>5</v>
      </c>
      <c r="J587" s="220">
        <v>44.25</v>
      </c>
    </row>
    <row r="588" spans="1:10" x14ac:dyDescent="0.2">
      <c r="A588" s="218">
        <v>22948</v>
      </c>
      <c r="B588" s="218" t="s">
        <v>1011</v>
      </c>
      <c r="C588" s="218" t="s">
        <v>990</v>
      </c>
      <c r="D588" s="219" t="s">
        <v>433</v>
      </c>
      <c r="E588" s="220">
        <v>59</v>
      </c>
      <c r="F588" s="220">
        <v>13</v>
      </c>
      <c r="G588" s="220">
        <v>15</v>
      </c>
      <c r="H588" s="220">
        <v>26</v>
      </c>
      <c r="I588" s="220">
        <v>5</v>
      </c>
      <c r="J588" s="220">
        <v>44.25</v>
      </c>
    </row>
    <row r="589" spans="1:10" x14ac:dyDescent="0.2">
      <c r="A589" s="218">
        <v>22949</v>
      </c>
      <c r="B589" s="218" t="s">
        <v>1010</v>
      </c>
      <c r="C589" s="218" t="s">
        <v>484</v>
      </c>
      <c r="D589" s="219" t="s">
        <v>433</v>
      </c>
      <c r="E589" s="220">
        <v>59</v>
      </c>
      <c r="F589" s="220">
        <v>13</v>
      </c>
      <c r="G589" s="220">
        <v>15</v>
      </c>
      <c r="H589" s="220">
        <v>26</v>
      </c>
      <c r="I589" s="220">
        <v>5</v>
      </c>
      <c r="J589" s="220">
        <v>44.25</v>
      </c>
    </row>
    <row r="590" spans="1:10" x14ac:dyDescent="0.2">
      <c r="A590" s="218">
        <v>22952</v>
      </c>
      <c r="B590" s="218" t="s">
        <v>1009</v>
      </c>
      <c r="C590" s="218" t="s">
        <v>521</v>
      </c>
      <c r="D590" s="219" t="s">
        <v>433</v>
      </c>
      <c r="E590" s="220">
        <v>59</v>
      </c>
      <c r="F590" s="220">
        <v>13</v>
      </c>
      <c r="G590" s="220">
        <v>15</v>
      </c>
      <c r="H590" s="220">
        <v>26</v>
      </c>
      <c r="I590" s="220">
        <v>5</v>
      </c>
      <c r="J590" s="220">
        <v>44.25</v>
      </c>
    </row>
    <row r="591" spans="1:10" x14ac:dyDescent="0.2">
      <c r="A591" s="218">
        <v>22957</v>
      </c>
      <c r="B591" s="218" t="s">
        <v>1008</v>
      </c>
      <c r="C591" s="218" t="s">
        <v>998</v>
      </c>
      <c r="D591" s="219" t="s">
        <v>433</v>
      </c>
      <c r="E591" s="220">
        <v>59</v>
      </c>
      <c r="F591" s="220">
        <v>13</v>
      </c>
      <c r="G591" s="220">
        <v>15</v>
      </c>
      <c r="H591" s="220">
        <v>26</v>
      </c>
      <c r="I591" s="220">
        <v>5</v>
      </c>
      <c r="J591" s="220">
        <v>44.25</v>
      </c>
    </row>
    <row r="592" spans="1:10" x14ac:dyDescent="0.2">
      <c r="A592" s="218">
        <v>22958</v>
      </c>
      <c r="B592" s="218" t="s">
        <v>1007</v>
      </c>
      <c r="C592" s="218" t="s">
        <v>484</v>
      </c>
      <c r="D592" s="219" t="s">
        <v>433</v>
      </c>
      <c r="E592" s="220">
        <v>59</v>
      </c>
      <c r="F592" s="220">
        <v>13</v>
      </c>
      <c r="G592" s="220">
        <v>15</v>
      </c>
      <c r="H592" s="220">
        <v>26</v>
      </c>
      <c r="I592" s="220">
        <v>5</v>
      </c>
      <c r="J592" s="220">
        <v>44.25</v>
      </c>
    </row>
    <row r="593" spans="1:10" x14ac:dyDescent="0.2">
      <c r="A593" s="218">
        <v>22960</v>
      </c>
      <c r="B593" s="218" t="s">
        <v>998</v>
      </c>
      <c r="C593" s="218" t="s">
        <v>998</v>
      </c>
      <c r="D593" s="219" t="s">
        <v>433</v>
      </c>
      <c r="E593" s="220">
        <v>59</v>
      </c>
      <c r="F593" s="220">
        <v>13</v>
      </c>
      <c r="G593" s="220">
        <v>15</v>
      </c>
      <c r="H593" s="220">
        <v>26</v>
      </c>
      <c r="I593" s="220">
        <v>5</v>
      </c>
      <c r="J593" s="220">
        <v>44.25</v>
      </c>
    </row>
    <row r="594" spans="1:10" x14ac:dyDescent="0.2">
      <c r="A594" s="218">
        <v>22963</v>
      </c>
      <c r="B594" s="218" t="s">
        <v>1006</v>
      </c>
      <c r="C594" s="218" t="s">
        <v>947</v>
      </c>
      <c r="D594" s="219" t="s">
        <v>433</v>
      </c>
      <c r="E594" s="220">
        <v>59</v>
      </c>
      <c r="F594" s="220">
        <v>13</v>
      </c>
      <c r="G594" s="220">
        <v>15</v>
      </c>
      <c r="H594" s="220">
        <v>26</v>
      </c>
      <c r="I594" s="220">
        <v>5</v>
      </c>
      <c r="J594" s="220">
        <v>44.25</v>
      </c>
    </row>
    <row r="595" spans="1:10" x14ac:dyDescent="0.2">
      <c r="A595" s="218">
        <v>22964</v>
      </c>
      <c r="B595" s="218" t="s">
        <v>1005</v>
      </c>
      <c r="C595" s="218" t="s">
        <v>484</v>
      </c>
      <c r="D595" s="219" t="s">
        <v>433</v>
      </c>
      <c r="E595" s="220">
        <v>59</v>
      </c>
      <c r="F595" s="220">
        <v>13</v>
      </c>
      <c r="G595" s="220">
        <v>15</v>
      </c>
      <c r="H595" s="220">
        <v>26</v>
      </c>
      <c r="I595" s="220">
        <v>5</v>
      </c>
      <c r="J595" s="220">
        <v>44.25</v>
      </c>
    </row>
    <row r="596" spans="1:10" x14ac:dyDescent="0.2">
      <c r="A596" s="218">
        <v>22965</v>
      </c>
      <c r="B596" s="218" t="s">
        <v>1004</v>
      </c>
      <c r="C596" s="218" t="s">
        <v>996</v>
      </c>
      <c r="D596" s="219" t="s">
        <v>433</v>
      </c>
      <c r="E596" s="220">
        <v>59</v>
      </c>
      <c r="F596" s="220">
        <v>13</v>
      </c>
      <c r="G596" s="220">
        <v>15</v>
      </c>
      <c r="H596" s="220">
        <v>26</v>
      </c>
      <c r="I596" s="220">
        <v>5</v>
      </c>
      <c r="J596" s="220">
        <v>44.25</v>
      </c>
    </row>
    <row r="597" spans="1:10" x14ac:dyDescent="0.2">
      <c r="A597" s="218">
        <v>22967</v>
      </c>
      <c r="B597" s="218" t="s">
        <v>1003</v>
      </c>
      <c r="C597" s="218" t="s">
        <v>484</v>
      </c>
      <c r="D597" s="219" t="s">
        <v>433</v>
      </c>
      <c r="E597" s="220">
        <v>59</v>
      </c>
      <c r="F597" s="220">
        <v>13</v>
      </c>
      <c r="G597" s="220">
        <v>15</v>
      </c>
      <c r="H597" s="220">
        <v>26</v>
      </c>
      <c r="I597" s="220">
        <v>5</v>
      </c>
      <c r="J597" s="220">
        <v>44.25</v>
      </c>
    </row>
    <row r="598" spans="1:10" x14ac:dyDescent="0.2">
      <c r="A598" s="218">
        <v>22968</v>
      </c>
      <c r="B598" s="218" t="s">
        <v>1002</v>
      </c>
      <c r="C598" s="218" t="s">
        <v>996</v>
      </c>
      <c r="D598" s="219" t="s">
        <v>433</v>
      </c>
      <c r="E598" s="220">
        <v>59</v>
      </c>
      <c r="F598" s="220">
        <v>13</v>
      </c>
      <c r="G598" s="220">
        <v>15</v>
      </c>
      <c r="H598" s="220">
        <v>26</v>
      </c>
      <c r="I598" s="220">
        <v>5</v>
      </c>
      <c r="J598" s="220">
        <v>44.25</v>
      </c>
    </row>
    <row r="599" spans="1:10" x14ac:dyDescent="0.2">
      <c r="A599" s="218">
        <v>22969</v>
      </c>
      <c r="B599" s="218" t="s">
        <v>1001</v>
      </c>
      <c r="C599" s="218" t="s">
        <v>484</v>
      </c>
      <c r="D599" s="219" t="s">
        <v>433</v>
      </c>
      <c r="E599" s="220">
        <v>59</v>
      </c>
      <c r="F599" s="220">
        <v>13</v>
      </c>
      <c r="G599" s="220">
        <v>15</v>
      </c>
      <c r="H599" s="220">
        <v>26</v>
      </c>
      <c r="I599" s="220">
        <v>5</v>
      </c>
      <c r="J599" s="220">
        <v>44.25</v>
      </c>
    </row>
    <row r="600" spans="1:10" x14ac:dyDescent="0.2">
      <c r="A600" s="218">
        <v>22971</v>
      </c>
      <c r="B600" s="218" t="s">
        <v>1000</v>
      </c>
      <c r="C600" s="218" t="s">
        <v>484</v>
      </c>
      <c r="D600" s="219" t="s">
        <v>433</v>
      </c>
      <c r="E600" s="220">
        <v>59</v>
      </c>
      <c r="F600" s="220">
        <v>13</v>
      </c>
      <c r="G600" s="220">
        <v>15</v>
      </c>
      <c r="H600" s="220">
        <v>26</v>
      </c>
      <c r="I600" s="220">
        <v>5</v>
      </c>
      <c r="J600" s="220">
        <v>44.25</v>
      </c>
    </row>
    <row r="601" spans="1:10" x14ac:dyDescent="0.2">
      <c r="A601" s="218">
        <v>22972</v>
      </c>
      <c r="B601" s="218" t="s">
        <v>999</v>
      </c>
      <c r="C601" s="218" t="s">
        <v>998</v>
      </c>
      <c r="D601" s="219" t="s">
        <v>433</v>
      </c>
      <c r="E601" s="220">
        <v>59</v>
      </c>
      <c r="F601" s="220">
        <v>13</v>
      </c>
      <c r="G601" s="220">
        <v>15</v>
      </c>
      <c r="H601" s="220">
        <v>26</v>
      </c>
      <c r="I601" s="220">
        <v>5</v>
      </c>
      <c r="J601" s="220">
        <v>44.25</v>
      </c>
    </row>
    <row r="602" spans="1:10" x14ac:dyDescent="0.2">
      <c r="A602" s="218">
        <v>22973</v>
      </c>
      <c r="B602" s="218" t="s">
        <v>997</v>
      </c>
      <c r="C602" s="218" t="s">
        <v>996</v>
      </c>
      <c r="D602" s="219" t="s">
        <v>433</v>
      </c>
      <c r="E602" s="220">
        <v>59</v>
      </c>
      <c r="F602" s="220">
        <v>13</v>
      </c>
      <c r="G602" s="220">
        <v>15</v>
      </c>
      <c r="H602" s="220">
        <v>26</v>
      </c>
      <c r="I602" s="220">
        <v>5</v>
      </c>
      <c r="J602" s="220">
        <v>44.25</v>
      </c>
    </row>
    <row r="603" spans="1:10" x14ac:dyDescent="0.2">
      <c r="A603" s="218">
        <v>22974</v>
      </c>
      <c r="B603" s="218" t="s">
        <v>995</v>
      </c>
      <c r="C603" s="218" t="s">
        <v>947</v>
      </c>
      <c r="D603" s="219" t="s">
        <v>433</v>
      </c>
      <c r="E603" s="220">
        <v>59</v>
      </c>
      <c r="F603" s="220">
        <v>13</v>
      </c>
      <c r="G603" s="220">
        <v>15</v>
      </c>
      <c r="H603" s="220">
        <v>26</v>
      </c>
      <c r="I603" s="220">
        <v>5</v>
      </c>
      <c r="J603" s="220">
        <v>44.25</v>
      </c>
    </row>
    <row r="604" spans="1:10" x14ac:dyDescent="0.2">
      <c r="A604" s="218">
        <v>22976</v>
      </c>
      <c r="B604" s="218" t="s">
        <v>994</v>
      </c>
      <c r="C604" s="218" t="s">
        <v>484</v>
      </c>
      <c r="D604" s="219" t="s">
        <v>433</v>
      </c>
      <c r="E604" s="220">
        <v>59</v>
      </c>
      <c r="F604" s="220">
        <v>13</v>
      </c>
      <c r="G604" s="220">
        <v>15</v>
      </c>
      <c r="H604" s="220">
        <v>26</v>
      </c>
      <c r="I604" s="220">
        <v>5</v>
      </c>
      <c r="J604" s="220">
        <v>44.25</v>
      </c>
    </row>
    <row r="605" spans="1:10" x14ac:dyDescent="0.2">
      <c r="A605" s="218">
        <v>22980</v>
      </c>
      <c r="B605" s="218" t="s">
        <v>993</v>
      </c>
      <c r="C605" s="218" t="s">
        <v>992</v>
      </c>
      <c r="D605" s="219" t="s">
        <v>433</v>
      </c>
      <c r="E605" s="220">
        <v>59</v>
      </c>
      <c r="F605" s="220">
        <v>13</v>
      </c>
      <c r="G605" s="220">
        <v>15</v>
      </c>
      <c r="H605" s="220">
        <v>26</v>
      </c>
      <c r="I605" s="220">
        <v>5</v>
      </c>
      <c r="J605" s="220">
        <v>44.25</v>
      </c>
    </row>
    <row r="606" spans="1:10" x14ac:dyDescent="0.2">
      <c r="A606" s="218">
        <v>22989</v>
      </c>
      <c r="B606" s="218" t="s">
        <v>991</v>
      </c>
      <c r="C606" s="218" t="s">
        <v>990</v>
      </c>
      <c r="D606" s="219" t="s">
        <v>433</v>
      </c>
      <c r="E606" s="220">
        <v>59</v>
      </c>
      <c r="F606" s="220">
        <v>13</v>
      </c>
      <c r="G606" s="220">
        <v>15</v>
      </c>
      <c r="H606" s="220">
        <v>26</v>
      </c>
      <c r="I606" s="220">
        <v>5</v>
      </c>
      <c r="J606" s="220">
        <v>44.25</v>
      </c>
    </row>
    <row r="607" spans="1:10" x14ac:dyDescent="0.2">
      <c r="A607" s="218">
        <v>23001</v>
      </c>
      <c r="B607" s="218" t="s">
        <v>989</v>
      </c>
      <c r="C607" s="218" t="s">
        <v>884</v>
      </c>
      <c r="D607" s="219" t="s">
        <v>433</v>
      </c>
      <c r="E607" s="220">
        <v>59</v>
      </c>
      <c r="F607" s="220">
        <v>13</v>
      </c>
      <c r="G607" s="220">
        <v>15</v>
      </c>
      <c r="H607" s="220">
        <v>26</v>
      </c>
      <c r="I607" s="220">
        <v>5</v>
      </c>
      <c r="J607" s="220">
        <v>44.25</v>
      </c>
    </row>
    <row r="608" spans="1:10" x14ac:dyDescent="0.2">
      <c r="A608" s="218">
        <v>23002</v>
      </c>
      <c r="B608" s="218" t="s">
        <v>988</v>
      </c>
      <c r="C608" s="218" t="s">
        <v>939</v>
      </c>
      <c r="D608" s="219" t="s">
        <v>433</v>
      </c>
      <c r="E608" s="220">
        <v>59</v>
      </c>
      <c r="F608" s="220">
        <v>13</v>
      </c>
      <c r="G608" s="220">
        <v>15</v>
      </c>
      <c r="H608" s="220">
        <v>26</v>
      </c>
      <c r="I608" s="220">
        <v>5</v>
      </c>
      <c r="J608" s="220">
        <v>44.25</v>
      </c>
    </row>
    <row r="609" spans="1:10" x14ac:dyDescent="0.2">
      <c r="A609" s="218">
        <v>23003</v>
      </c>
      <c r="B609" s="218" t="s">
        <v>987</v>
      </c>
      <c r="C609" s="218" t="s">
        <v>884</v>
      </c>
      <c r="D609" s="219" t="s">
        <v>433</v>
      </c>
      <c r="E609" s="220">
        <v>59</v>
      </c>
      <c r="F609" s="220">
        <v>13</v>
      </c>
      <c r="G609" s="220">
        <v>15</v>
      </c>
      <c r="H609" s="220">
        <v>26</v>
      </c>
      <c r="I609" s="220">
        <v>5</v>
      </c>
      <c r="J609" s="220">
        <v>44.25</v>
      </c>
    </row>
    <row r="610" spans="1:10" x14ac:dyDescent="0.2">
      <c r="A610" s="218">
        <v>23004</v>
      </c>
      <c r="B610" s="218" t="s">
        <v>986</v>
      </c>
      <c r="C610" s="218" t="s">
        <v>470</v>
      </c>
      <c r="D610" s="219" t="s">
        <v>433</v>
      </c>
      <c r="E610" s="220">
        <v>59</v>
      </c>
      <c r="F610" s="220">
        <v>13</v>
      </c>
      <c r="G610" s="220">
        <v>15</v>
      </c>
      <c r="H610" s="220">
        <v>26</v>
      </c>
      <c r="I610" s="220">
        <v>5</v>
      </c>
      <c r="J610" s="220">
        <v>44.25</v>
      </c>
    </row>
    <row r="611" spans="1:10" x14ac:dyDescent="0.2">
      <c r="A611" s="218">
        <v>23005</v>
      </c>
      <c r="B611" s="218" t="s">
        <v>985</v>
      </c>
      <c r="C611" s="218" t="s">
        <v>882</v>
      </c>
      <c r="D611" s="219" t="s">
        <v>433</v>
      </c>
      <c r="E611" s="220">
        <v>59</v>
      </c>
      <c r="F611" s="220">
        <v>13</v>
      </c>
      <c r="G611" s="220">
        <v>15</v>
      </c>
      <c r="H611" s="220">
        <v>26</v>
      </c>
      <c r="I611" s="220">
        <v>5</v>
      </c>
      <c r="J611" s="220">
        <v>44.25</v>
      </c>
    </row>
    <row r="612" spans="1:10" x14ac:dyDescent="0.2">
      <c r="A612" s="218">
        <v>23009</v>
      </c>
      <c r="B612" s="218" t="s">
        <v>984</v>
      </c>
      <c r="C612" s="218" t="s">
        <v>888</v>
      </c>
      <c r="D612" s="219" t="s">
        <v>433</v>
      </c>
      <c r="E612" s="220">
        <v>59</v>
      </c>
      <c r="F612" s="220">
        <v>13</v>
      </c>
      <c r="G612" s="220">
        <v>15</v>
      </c>
      <c r="H612" s="220">
        <v>26</v>
      </c>
      <c r="I612" s="220">
        <v>5</v>
      </c>
      <c r="J612" s="220">
        <v>44.25</v>
      </c>
    </row>
    <row r="613" spans="1:10" x14ac:dyDescent="0.2">
      <c r="A613" s="218">
        <v>23011</v>
      </c>
      <c r="B613" s="218" t="s">
        <v>983</v>
      </c>
      <c r="C613" s="218" t="s">
        <v>916</v>
      </c>
      <c r="D613" s="219" t="s">
        <v>433</v>
      </c>
      <c r="E613" s="220">
        <v>59</v>
      </c>
      <c r="F613" s="220">
        <v>13</v>
      </c>
      <c r="G613" s="220">
        <v>15</v>
      </c>
      <c r="H613" s="220">
        <v>26</v>
      </c>
      <c r="I613" s="220">
        <v>5</v>
      </c>
      <c r="J613" s="220">
        <v>44.25</v>
      </c>
    </row>
    <row r="614" spans="1:10" x14ac:dyDescent="0.2">
      <c r="A614" s="218">
        <v>23014</v>
      </c>
      <c r="B614" s="218" t="s">
        <v>982</v>
      </c>
      <c r="C614" s="218" t="s">
        <v>904</v>
      </c>
      <c r="D614" s="219" t="s">
        <v>433</v>
      </c>
      <c r="E614" s="220">
        <v>59</v>
      </c>
      <c r="F614" s="220">
        <v>13</v>
      </c>
      <c r="G614" s="220">
        <v>15</v>
      </c>
      <c r="H614" s="220">
        <v>26</v>
      </c>
      <c r="I614" s="220">
        <v>5</v>
      </c>
      <c r="J614" s="220">
        <v>44.25</v>
      </c>
    </row>
    <row r="615" spans="1:10" x14ac:dyDescent="0.2">
      <c r="A615" s="218">
        <v>23015</v>
      </c>
      <c r="B615" s="218" t="s">
        <v>981</v>
      </c>
      <c r="C615" s="218" t="s">
        <v>882</v>
      </c>
      <c r="D615" s="219" t="s">
        <v>433</v>
      </c>
      <c r="E615" s="220">
        <v>59</v>
      </c>
      <c r="F615" s="220">
        <v>13</v>
      </c>
      <c r="G615" s="220">
        <v>15</v>
      </c>
      <c r="H615" s="220">
        <v>26</v>
      </c>
      <c r="I615" s="220">
        <v>5</v>
      </c>
      <c r="J615" s="220">
        <v>44.25</v>
      </c>
    </row>
    <row r="616" spans="1:10" x14ac:dyDescent="0.2">
      <c r="A616" s="218">
        <v>23018</v>
      </c>
      <c r="B616" s="218" t="s">
        <v>980</v>
      </c>
      <c r="C616" s="218" t="s">
        <v>884</v>
      </c>
      <c r="D616" s="219" t="s">
        <v>433</v>
      </c>
      <c r="E616" s="220">
        <v>59</v>
      </c>
      <c r="F616" s="220">
        <v>13</v>
      </c>
      <c r="G616" s="220">
        <v>15</v>
      </c>
      <c r="H616" s="220">
        <v>26</v>
      </c>
      <c r="I616" s="220">
        <v>5</v>
      </c>
      <c r="J616" s="220">
        <v>44.25</v>
      </c>
    </row>
    <row r="617" spans="1:10" x14ac:dyDescent="0.2">
      <c r="A617" s="218">
        <v>23021</v>
      </c>
      <c r="B617" s="218" t="s">
        <v>979</v>
      </c>
      <c r="C617" s="218" t="s">
        <v>900</v>
      </c>
      <c r="D617" s="219" t="s">
        <v>433</v>
      </c>
      <c r="E617" s="220">
        <v>59</v>
      </c>
      <c r="F617" s="220">
        <v>13</v>
      </c>
      <c r="G617" s="220">
        <v>15</v>
      </c>
      <c r="H617" s="220">
        <v>26</v>
      </c>
      <c r="I617" s="220">
        <v>5</v>
      </c>
      <c r="J617" s="220">
        <v>44.25</v>
      </c>
    </row>
    <row r="618" spans="1:10" x14ac:dyDescent="0.2">
      <c r="A618" s="218">
        <v>23022</v>
      </c>
      <c r="B618" s="218" t="s">
        <v>978</v>
      </c>
      <c r="C618" s="218" t="s">
        <v>947</v>
      </c>
      <c r="D618" s="219" t="s">
        <v>433</v>
      </c>
      <c r="E618" s="220">
        <v>59</v>
      </c>
      <c r="F618" s="220">
        <v>13</v>
      </c>
      <c r="G618" s="220">
        <v>15</v>
      </c>
      <c r="H618" s="220">
        <v>26</v>
      </c>
      <c r="I618" s="220">
        <v>5</v>
      </c>
      <c r="J618" s="220">
        <v>44.25</v>
      </c>
    </row>
    <row r="619" spans="1:10" x14ac:dyDescent="0.2">
      <c r="A619" s="218">
        <v>23023</v>
      </c>
      <c r="B619" s="218" t="s">
        <v>977</v>
      </c>
      <c r="C619" s="218" t="s">
        <v>893</v>
      </c>
      <c r="D619" s="219" t="s">
        <v>433</v>
      </c>
      <c r="E619" s="220">
        <v>59</v>
      </c>
      <c r="F619" s="220">
        <v>13</v>
      </c>
      <c r="G619" s="220">
        <v>15</v>
      </c>
      <c r="H619" s="220">
        <v>26</v>
      </c>
      <c r="I619" s="220">
        <v>5</v>
      </c>
      <c r="J619" s="220">
        <v>44.25</v>
      </c>
    </row>
    <row r="620" spans="1:10" x14ac:dyDescent="0.2">
      <c r="A620" s="218">
        <v>23024</v>
      </c>
      <c r="B620" s="218" t="s">
        <v>976</v>
      </c>
      <c r="C620" s="218" t="s">
        <v>897</v>
      </c>
      <c r="D620" s="219" t="s">
        <v>433</v>
      </c>
      <c r="E620" s="220">
        <v>59</v>
      </c>
      <c r="F620" s="220">
        <v>13</v>
      </c>
      <c r="G620" s="220">
        <v>15</v>
      </c>
      <c r="H620" s="220">
        <v>26</v>
      </c>
      <c r="I620" s="220">
        <v>5</v>
      </c>
      <c r="J620" s="220">
        <v>44.25</v>
      </c>
    </row>
    <row r="621" spans="1:10" x14ac:dyDescent="0.2">
      <c r="A621" s="218">
        <v>23025</v>
      </c>
      <c r="B621" s="218" t="s">
        <v>975</v>
      </c>
      <c r="C621" s="218" t="s">
        <v>900</v>
      </c>
      <c r="D621" s="219" t="s">
        <v>433</v>
      </c>
      <c r="E621" s="220">
        <v>59</v>
      </c>
      <c r="F621" s="220">
        <v>13</v>
      </c>
      <c r="G621" s="220">
        <v>15</v>
      </c>
      <c r="H621" s="220">
        <v>26</v>
      </c>
      <c r="I621" s="220">
        <v>5</v>
      </c>
      <c r="J621" s="220">
        <v>44.25</v>
      </c>
    </row>
    <row r="622" spans="1:10" x14ac:dyDescent="0.2">
      <c r="A622" s="218">
        <v>23027</v>
      </c>
      <c r="B622" s="218" t="s">
        <v>974</v>
      </c>
      <c r="C622" s="218" t="s">
        <v>968</v>
      </c>
      <c r="D622" s="219" t="s">
        <v>433</v>
      </c>
      <c r="E622" s="220">
        <v>59</v>
      </c>
      <c r="F622" s="220">
        <v>13</v>
      </c>
      <c r="G622" s="220">
        <v>15</v>
      </c>
      <c r="H622" s="220">
        <v>26</v>
      </c>
      <c r="I622" s="220">
        <v>5</v>
      </c>
      <c r="J622" s="220">
        <v>44.25</v>
      </c>
    </row>
    <row r="623" spans="1:10" x14ac:dyDescent="0.2">
      <c r="A623" s="218">
        <v>23030</v>
      </c>
      <c r="B623" s="218" t="s">
        <v>913</v>
      </c>
      <c r="C623" s="218" t="s">
        <v>913</v>
      </c>
      <c r="D623" s="219" t="s">
        <v>433</v>
      </c>
      <c r="E623" s="220">
        <v>59</v>
      </c>
      <c r="F623" s="220">
        <v>13</v>
      </c>
      <c r="G623" s="220">
        <v>15</v>
      </c>
      <c r="H623" s="220">
        <v>26</v>
      </c>
      <c r="I623" s="220">
        <v>5</v>
      </c>
      <c r="J623" s="220">
        <v>44.25</v>
      </c>
    </row>
    <row r="624" spans="1:10" x14ac:dyDescent="0.2">
      <c r="A624" s="218">
        <v>23031</v>
      </c>
      <c r="B624" s="218" t="s">
        <v>973</v>
      </c>
      <c r="C624" s="218" t="s">
        <v>890</v>
      </c>
      <c r="D624" s="219" t="s">
        <v>433</v>
      </c>
      <c r="E624" s="220">
        <v>59</v>
      </c>
      <c r="F624" s="220">
        <v>13</v>
      </c>
      <c r="G624" s="220">
        <v>15</v>
      </c>
      <c r="H624" s="220">
        <v>26</v>
      </c>
      <c r="I624" s="220">
        <v>5</v>
      </c>
      <c r="J624" s="220">
        <v>44.25</v>
      </c>
    </row>
    <row r="625" spans="1:10" x14ac:dyDescent="0.2">
      <c r="A625" s="218">
        <v>23032</v>
      </c>
      <c r="B625" s="218" t="s">
        <v>972</v>
      </c>
      <c r="C625" s="218" t="s">
        <v>890</v>
      </c>
      <c r="D625" s="219" t="s">
        <v>433</v>
      </c>
      <c r="E625" s="220">
        <v>59</v>
      </c>
      <c r="F625" s="220">
        <v>13</v>
      </c>
      <c r="G625" s="220">
        <v>15</v>
      </c>
      <c r="H625" s="220">
        <v>26</v>
      </c>
      <c r="I625" s="220">
        <v>5</v>
      </c>
      <c r="J625" s="220">
        <v>44.25</v>
      </c>
    </row>
    <row r="626" spans="1:10" x14ac:dyDescent="0.2">
      <c r="A626" s="218">
        <v>23035</v>
      </c>
      <c r="B626" s="218" t="s">
        <v>971</v>
      </c>
      <c r="C626" s="218" t="s">
        <v>900</v>
      </c>
      <c r="D626" s="219" t="s">
        <v>433</v>
      </c>
      <c r="E626" s="220">
        <v>59</v>
      </c>
      <c r="F626" s="220">
        <v>13</v>
      </c>
      <c r="G626" s="220">
        <v>15</v>
      </c>
      <c r="H626" s="220">
        <v>26</v>
      </c>
      <c r="I626" s="220">
        <v>5</v>
      </c>
      <c r="J626" s="220">
        <v>44.25</v>
      </c>
    </row>
    <row r="627" spans="1:10" x14ac:dyDescent="0.2">
      <c r="A627" s="218">
        <v>23038</v>
      </c>
      <c r="B627" s="218" t="s">
        <v>970</v>
      </c>
      <c r="C627" s="218" t="s">
        <v>947</v>
      </c>
      <c r="D627" s="219" t="s">
        <v>433</v>
      </c>
      <c r="E627" s="220">
        <v>59</v>
      </c>
      <c r="F627" s="220">
        <v>13</v>
      </c>
      <c r="G627" s="220">
        <v>15</v>
      </c>
      <c r="H627" s="220">
        <v>26</v>
      </c>
      <c r="I627" s="220">
        <v>5</v>
      </c>
      <c r="J627" s="220">
        <v>44.25</v>
      </c>
    </row>
    <row r="628" spans="1:10" x14ac:dyDescent="0.2">
      <c r="A628" s="218">
        <v>23039</v>
      </c>
      <c r="B628" s="218" t="s">
        <v>969</v>
      </c>
      <c r="C628" s="218" t="s">
        <v>904</v>
      </c>
      <c r="D628" s="219" t="s">
        <v>433</v>
      </c>
      <c r="E628" s="220">
        <v>59</v>
      </c>
      <c r="F628" s="220">
        <v>13</v>
      </c>
      <c r="G628" s="220">
        <v>15</v>
      </c>
      <c r="H628" s="220">
        <v>26</v>
      </c>
      <c r="I628" s="220">
        <v>5</v>
      </c>
      <c r="J628" s="220">
        <v>44.25</v>
      </c>
    </row>
    <row r="629" spans="1:10" x14ac:dyDescent="0.2">
      <c r="A629" s="218">
        <v>23040</v>
      </c>
      <c r="B629" s="218" t="s">
        <v>968</v>
      </c>
      <c r="C629" s="218" t="s">
        <v>968</v>
      </c>
      <c r="D629" s="219" t="s">
        <v>433</v>
      </c>
      <c r="E629" s="220">
        <v>59</v>
      </c>
      <c r="F629" s="220">
        <v>13</v>
      </c>
      <c r="G629" s="220">
        <v>15</v>
      </c>
      <c r="H629" s="220">
        <v>26</v>
      </c>
      <c r="I629" s="220">
        <v>5</v>
      </c>
      <c r="J629" s="220">
        <v>44.25</v>
      </c>
    </row>
    <row r="630" spans="1:10" x14ac:dyDescent="0.2">
      <c r="A630" s="218">
        <v>23043</v>
      </c>
      <c r="B630" s="218" t="s">
        <v>967</v>
      </c>
      <c r="C630" s="218" t="s">
        <v>890</v>
      </c>
      <c r="D630" s="219" t="s">
        <v>433</v>
      </c>
      <c r="E630" s="220">
        <v>59</v>
      </c>
      <c r="F630" s="220">
        <v>13</v>
      </c>
      <c r="G630" s="220">
        <v>15</v>
      </c>
      <c r="H630" s="220">
        <v>26</v>
      </c>
      <c r="I630" s="220">
        <v>5</v>
      </c>
      <c r="J630" s="220">
        <v>44.25</v>
      </c>
    </row>
    <row r="631" spans="1:10" x14ac:dyDescent="0.2">
      <c r="A631" s="218">
        <v>23045</v>
      </c>
      <c r="B631" s="218" t="s">
        <v>966</v>
      </c>
      <c r="C631" s="218" t="s">
        <v>900</v>
      </c>
      <c r="D631" s="219" t="s">
        <v>433</v>
      </c>
      <c r="E631" s="220">
        <v>59</v>
      </c>
      <c r="F631" s="220">
        <v>13</v>
      </c>
      <c r="G631" s="220">
        <v>15</v>
      </c>
      <c r="H631" s="220">
        <v>26</v>
      </c>
      <c r="I631" s="220">
        <v>5</v>
      </c>
      <c r="J631" s="220">
        <v>44.25</v>
      </c>
    </row>
    <row r="632" spans="1:10" x14ac:dyDescent="0.2">
      <c r="A632" s="218">
        <v>23047</v>
      </c>
      <c r="B632" s="218" t="s">
        <v>965</v>
      </c>
      <c r="C632" s="218" t="s">
        <v>882</v>
      </c>
      <c r="D632" s="219" t="s">
        <v>433</v>
      </c>
      <c r="E632" s="220">
        <v>59</v>
      </c>
      <c r="F632" s="220">
        <v>13</v>
      </c>
      <c r="G632" s="220">
        <v>15</v>
      </c>
      <c r="H632" s="220">
        <v>26</v>
      </c>
      <c r="I632" s="220">
        <v>5</v>
      </c>
      <c r="J632" s="220">
        <v>44.25</v>
      </c>
    </row>
    <row r="633" spans="1:10" x14ac:dyDescent="0.2">
      <c r="A633" s="218">
        <v>23050</v>
      </c>
      <c r="B633" s="218" t="s">
        <v>964</v>
      </c>
      <c r="C633" s="218" t="s">
        <v>884</v>
      </c>
      <c r="D633" s="219" t="s">
        <v>433</v>
      </c>
      <c r="E633" s="220">
        <v>59</v>
      </c>
      <c r="F633" s="220">
        <v>13</v>
      </c>
      <c r="G633" s="220">
        <v>15</v>
      </c>
      <c r="H633" s="220">
        <v>26</v>
      </c>
      <c r="I633" s="220">
        <v>5</v>
      </c>
      <c r="J633" s="220">
        <v>44.25</v>
      </c>
    </row>
    <row r="634" spans="1:10" x14ac:dyDescent="0.2">
      <c r="A634" s="218">
        <v>23055</v>
      </c>
      <c r="B634" s="218" t="s">
        <v>963</v>
      </c>
      <c r="C634" s="218" t="s">
        <v>947</v>
      </c>
      <c r="D634" s="219" t="s">
        <v>433</v>
      </c>
      <c r="E634" s="220">
        <v>59</v>
      </c>
      <c r="F634" s="220">
        <v>13</v>
      </c>
      <c r="G634" s="220">
        <v>15</v>
      </c>
      <c r="H634" s="220">
        <v>26</v>
      </c>
      <c r="I634" s="220">
        <v>5</v>
      </c>
      <c r="J634" s="220">
        <v>44.25</v>
      </c>
    </row>
    <row r="635" spans="1:10" x14ac:dyDescent="0.2">
      <c r="A635" s="218">
        <v>23056</v>
      </c>
      <c r="B635" s="218" t="s">
        <v>962</v>
      </c>
      <c r="C635" s="218" t="s">
        <v>900</v>
      </c>
      <c r="D635" s="219" t="s">
        <v>433</v>
      </c>
      <c r="E635" s="220">
        <v>59</v>
      </c>
      <c r="F635" s="220">
        <v>13</v>
      </c>
      <c r="G635" s="220">
        <v>15</v>
      </c>
      <c r="H635" s="220">
        <v>26</v>
      </c>
      <c r="I635" s="220">
        <v>5</v>
      </c>
      <c r="J635" s="220">
        <v>44.25</v>
      </c>
    </row>
    <row r="636" spans="1:10" x14ac:dyDescent="0.2">
      <c r="A636" s="218">
        <v>23058</v>
      </c>
      <c r="B636" s="218" t="s">
        <v>961</v>
      </c>
      <c r="C636" s="218" t="s">
        <v>881</v>
      </c>
      <c r="D636" s="219" t="s">
        <v>433</v>
      </c>
      <c r="E636" s="220">
        <v>59</v>
      </c>
      <c r="F636" s="220">
        <v>13</v>
      </c>
      <c r="G636" s="220">
        <v>15</v>
      </c>
      <c r="H636" s="220">
        <v>26</v>
      </c>
      <c r="I636" s="220">
        <v>5</v>
      </c>
      <c r="J636" s="220">
        <v>44.25</v>
      </c>
    </row>
    <row r="637" spans="1:10" x14ac:dyDescent="0.2">
      <c r="A637" s="218">
        <v>23059</v>
      </c>
      <c r="B637" s="218" t="s">
        <v>961</v>
      </c>
      <c r="C637" s="218" t="s">
        <v>881</v>
      </c>
      <c r="D637" s="219" t="s">
        <v>433</v>
      </c>
      <c r="E637" s="220">
        <v>59</v>
      </c>
      <c r="F637" s="220">
        <v>13</v>
      </c>
      <c r="G637" s="220">
        <v>15</v>
      </c>
      <c r="H637" s="220">
        <v>26</v>
      </c>
      <c r="I637" s="220">
        <v>5</v>
      </c>
      <c r="J637" s="220">
        <v>44.25</v>
      </c>
    </row>
    <row r="638" spans="1:10" x14ac:dyDescent="0.2">
      <c r="A638" s="218">
        <v>23060</v>
      </c>
      <c r="B638" s="218" t="s">
        <v>961</v>
      </c>
      <c r="C638" s="218" t="s">
        <v>881</v>
      </c>
      <c r="D638" s="219" t="s">
        <v>433</v>
      </c>
      <c r="E638" s="220">
        <v>59</v>
      </c>
      <c r="F638" s="220">
        <v>13</v>
      </c>
      <c r="G638" s="220">
        <v>15</v>
      </c>
      <c r="H638" s="220">
        <v>26</v>
      </c>
      <c r="I638" s="220">
        <v>5</v>
      </c>
      <c r="J638" s="220">
        <v>44.25</v>
      </c>
    </row>
    <row r="639" spans="1:10" x14ac:dyDescent="0.2">
      <c r="A639" s="218">
        <v>23061</v>
      </c>
      <c r="B639" s="218" t="s">
        <v>884</v>
      </c>
      <c r="C639" s="218" t="s">
        <v>884</v>
      </c>
      <c r="D639" s="219" t="s">
        <v>433</v>
      </c>
      <c r="E639" s="220">
        <v>59</v>
      </c>
      <c r="F639" s="220">
        <v>13</v>
      </c>
      <c r="G639" s="220">
        <v>15</v>
      </c>
      <c r="H639" s="220">
        <v>26</v>
      </c>
      <c r="I639" s="220">
        <v>5</v>
      </c>
      <c r="J639" s="220">
        <v>44.25</v>
      </c>
    </row>
    <row r="640" spans="1:10" x14ac:dyDescent="0.2">
      <c r="A640" s="218">
        <v>23062</v>
      </c>
      <c r="B640" s="218" t="s">
        <v>960</v>
      </c>
      <c r="C640" s="218" t="s">
        <v>884</v>
      </c>
      <c r="D640" s="219" t="s">
        <v>433</v>
      </c>
      <c r="E640" s="220">
        <v>59</v>
      </c>
      <c r="F640" s="220">
        <v>13</v>
      </c>
      <c r="G640" s="220">
        <v>15</v>
      </c>
      <c r="H640" s="220">
        <v>26</v>
      </c>
      <c r="I640" s="220">
        <v>5</v>
      </c>
      <c r="J640" s="220">
        <v>44.25</v>
      </c>
    </row>
    <row r="641" spans="1:10" x14ac:dyDescent="0.2">
      <c r="A641" s="218">
        <v>23063</v>
      </c>
      <c r="B641" s="218" t="s">
        <v>904</v>
      </c>
      <c r="C641" s="218" t="s">
        <v>904</v>
      </c>
      <c r="D641" s="219" t="s">
        <v>433</v>
      </c>
      <c r="E641" s="220">
        <v>59</v>
      </c>
      <c r="F641" s="220">
        <v>13</v>
      </c>
      <c r="G641" s="220">
        <v>15</v>
      </c>
      <c r="H641" s="220">
        <v>26</v>
      </c>
      <c r="I641" s="220">
        <v>5</v>
      </c>
      <c r="J641" s="220">
        <v>44.25</v>
      </c>
    </row>
    <row r="642" spans="1:10" x14ac:dyDescent="0.2">
      <c r="A642" s="218">
        <v>23064</v>
      </c>
      <c r="B642" s="218" t="s">
        <v>959</v>
      </c>
      <c r="C642" s="218" t="s">
        <v>900</v>
      </c>
      <c r="D642" s="219" t="s">
        <v>433</v>
      </c>
      <c r="E642" s="220">
        <v>59</v>
      </c>
      <c r="F642" s="220">
        <v>13</v>
      </c>
      <c r="G642" s="220">
        <v>15</v>
      </c>
      <c r="H642" s="220">
        <v>26</v>
      </c>
      <c r="I642" s="220">
        <v>5</v>
      </c>
      <c r="J642" s="220">
        <v>44.25</v>
      </c>
    </row>
    <row r="643" spans="1:10" x14ac:dyDescent="0.2">
      <c r="A643" s="218">
        <v>23065</v>
      </c>
      <c r="B643" s="218" t="s">
        <v>958</v>
      </c>
      <c r="C643" s="218" t="s">
        <v>904</v>
      </c>
      <c r="D643" s="219" t="s">
        <v>433</v>
      </c>
      <c r="E643" s="220">
        <v>59</v>
      </c>
      <c r="F643" s="220">
        <v>13</v>
      </c>
      <c r="G643" s="220">
        <v>15</v>
      </c>
      <c r="H643" s="220">
        <v>26</v>
      </c>
      <c r="I643" s="220">
        <v>5</v>
      </c>
      <c r="J643" s="220">
        <v>44.25</v>
      </c>
    </row>
    <row r="644" spans="1:10" x14ac:dyDescent="0.2">
      <c r="A644" s="218">
        <v>23066</v>
      </c>
      <c r="B644" s="218" t="s">
        <v>957</v>
      </c>
      <c r="C644" s="218" t="s">
        <v>900</v>
      </c>
      <c r="D644" s="219" t="s">
        <v>433</v>
      </c>
      <c r="E644" s="220">
        <v>59</v>
      </c>
      <c r="F644" s="220">
        <v>13</v>
      </c>
      <c r="G644" s="220">
        <v>15</v>
      </c>
      <c r="H644" s="220">
        <v>26</v>
      </c>
      <c r="I644" s="220">
        <v>5</v>
      </c>
      <c r="J644" s="220">
        <v>44.25</v>
      </c>
    </row>
    <row r="645" spans="1:10" x14ac:dyDescent="0.2">
      <c r="A645" s="218">
        <v>23067</v>
      </c>
      <c r="B645" s="218" t="s">
        <v>956</v>
      </c>
      <c r="C645" s="218" t="s">
        <v>904</v>
      </c>
      <c r="D645" s="219" t="s">
        <v>433</v>
      </c>
      <c r="E645" s="220">
        <v>59</v>
      </c>
      <c r="F645" s="220">
        <v>13</v>
      </c>
      <c r="G645" s="220">
        <v>15</v>
      </c>
      <c r="H645" s="220">
        <v>26</v>
      </c>
      <c r="I645" s="220">
        <v>5</v>
      </c>
      <c r="J645" s="220">
        <v>44.25</v>
      </c>
    </row>
    <row r="646" spans="1:10" x14ac:dyDescent="0.2">
      <c r="A646" s="218">
        <v>23068</v>
      </c>
      <c r="B646" s="218" t="s">
        <v>955</v>
      </c>
      <c r="C646" s="218" t="s">
        <v>900</v>
      </c>
      <c r="D646" s="219" t="s">
        <v>433</v>
      </c>
      <c r="E646" s="220">
        <v>59</v>
      </c>
      <c r="F646" s="220">
        <v>13</v>
      </c>
      <c r="G646" s="220">
        <v>15</v>
      </c>
      <c r="H646" s="220">
        <v>26</v>
      </c>
      <c r="I646" s="220">
        <v>5</v>
      </c>
      <c r="J646" s="220">
        <v>44.25</v>
      </c>
    </row>
    <row r="647" spans="1:10" x14ac:dyDescent="0.2">
      <c r="A647" s="218">
        <v>23069</v>
      </c>
      <c r="B647" s="218" t="s">
        <v>882</v>
      </c>
      <c r="C647" s="218" t="s">
        <v>882</v>
      </c>
      <c r="D647" s="219" t="s">
        <v>433</v>
      </c>
      <c r="E647" s="220">
        <v>59</v>
      </c>
      <c r="F647" s="220">
        <v>13</v>
      </c>
      <c r="G647" s="220">
        <v>15</v>
      </c>
      <c r="H647" s="220">
        <v>26</v>
      </c>
      <c r="I647" s="220">
        <v>5</v>
      </c>
      <c r="J647" s="220">
        <v>44.25</v>
      </c>
    </row>
    <row r="648" spans="1:10" x14ac:dyDescent="0.2">
      <c r="A648" s="218">
        <v>23070</v>
      </c>
      <c r="B648" s="218" t="s">
        <v>954</v>
      </c>
      <c r="C648" s="218" t="s">
        <v>890</v>
      </c>
      <c r="D648" s="219" t="s">
        <v>433</v>
      </c>
      <c r="E648" s="220">
        <v>59</v>
      </c>
      <c r="F648" s="220">
        <v>13</v>
      </c>
      <c r="G648" s="220">
        <v>15</v>
      </c>
      <c r="H648" s="220">
        <v>26</v>
      </c>
      <c r="I648" s="220">
        <v>5</v>
      </c>
      <c r="J648" s="220">
        <v>44.25</v>
      </c>
    </row>
    <row r="649" spans="1:10" x14ac:dyDescent="0.2">
      <c r="A649" s="218">
        <v>23071</v>
      </c>
      <c r="B649" s="218" t="s">
        <v>953</v>
      </c>
      <c r="C649" s="218" t="s">
        <v>890</v>
      </c>
      <c r="D649" s="219" t="s">
        <v>433</v>
      </c>
      <c r="E649" s="220">
        <v>59</v>
      </c>
      <c r="F649" s="220">
        <v>13</v>
      </c>
      <c r="G649" s="220">
        <v>15</v>
      </c>
      <c r="H649" s="220">
        <v>26</v>
      </c>
      <c r="I649" s="220">
        <v>5</v>
      </c>
      <c r="J649" s="220">
        <v>44.25</v>
      </c>
    </row>
    <row r="650" spans="1:10" x14ac:dyDescent="0.2">
      <c r="A650" s="218">
        <v>23072</v>
      </c>
      <c r="B650" s="218" t="s">
        <v>952</v>
      </c>
      <c r="C650" s="218" t="s">
        <v>884</v>
      </c>
      <c r="D650" s="219" t="s">
        <v>433</v>
      </c>
      <c r="E650" s="220">
        <v>59</v>
      </c>
      <c r="F650" s="220">
        <v>13</v>
      </c>
      <c r="G650" s="220">
        <v>15</v>
      </c>
      <c r="H650" s="220">
        <v>26</v>
      </c>
      <c r="I650" s="220">
        <v>5</v>
      </c>
      <c r="J650" s="220">
        <v>44.25</v>
      </c>
    </row>
    <row r="651" spans="1:10" x14ac:dyDescent="0.2">
      <c r="A651" s="218">
        <v>23075</v>
      </c>
      <c r="B651" s="218" t="s">
        <v>881</v>
      </c>
      <c r="C651" s="218" t="s">
        <v>881</v>
      </c>
      <c r="D651" s="219" t="s">
        <v>433</v>
      </c>
      <c r="E651" s="220">
        <v>59</v>
      </c>
      <c r="F651" s="220">
        <v>13</v>
      </c>
      <c r="G651" s="220">
        <v>15</v>
      </c>
      <c r="H651" s="220">
        <v>26</v>
      </c>
      <c r="I651" s="220">
        <v>5</v>
      </c>
      <c r="J651" s="220">
        <v>44.25</v>
      </c>
    </row>
    <row r="652" spans="1:10" x14ac:dyDescent="0.2">
      <c r="A652" s="218">
        <v>23076</v>
      </c>
      <c r="B652" s="218" t="s">
        <v>951</v>
      </c>
      <c r="C652" s="218" t="s">
        <v>900</v>
      </c>
      <c r="D652" s="219" t="s">
        <v>433</v>
      </c>
      <c r="E652" s="220">
        <v>59</v>
      </c>
      <c r="F652" s="220">
        <v>13</v>
      </c>
      <c r="G652" s="220">
        <v>15</v>
      </c>
      <c r="H652" s="220">
        <v>26</v>
      </c>
      <c r="I652" s="220">
        <v>5</v>
      </c>
      <c r="J652" s="220">
        <v>44.25</v>
      </c>
    </row>
    <row r="653" spans="1:10" x14ac:dyDescent="0.2">
      <c r="A653" s="218">
        <v>23079</v>
      </c>
      <c r="B653" s="218" t="s">
        <v>950</v>
      </c>
      <c r="C653" s="218" t="s">
        <v>890</v>
      </c>
      <c r="D653" s="219" t="s">
        <v>433</v>
      </c>
      <c r="E653" s="220">
        <v>59</v>
      </c>
      <c r="F653" s="220">
        <v>13</v>
      </c>
      <c r="G653" s="220">
        <v>15</v>
      </c>
      <c r="H653" s="220">
        <v>26</v>
      </c>
      <c r="I653" s="220">
        <v>5</v>
      </c>
      <c r="J653" s="220">
        <v>44.25</v>
      </c>
    </row>
    <row r="654" spans="1:10" x14ac:dyDescent="0.2">
      <c r="A654" s="218">
        <v>23083</v>
      </c>
      <c r="B654" s="218" t="s">
        <v>949</v>
      </c>
      <c r="C654" s="218" t="s">
        <v>939</v>
      </c>
      <c r="D654" s="219" t="s">
        <v>433</v>
      </c>
      <c r="E654" s="220">
        <v>59</v>
      </c>
      <c r="F654" s="220">
        <v>13</v>
      </c>
      <c r="G654" s="220">
        <v>15</v>
      </c>
      <c r="H654" s="220">
        <v>26</v>
      </c>
      <c r="I654" s="220">
        <v>5</v>
      </c>
      <c r="J654" s="220">
        <v>44.25</v>
      </c>
    </row>
    <row r="655" spans="1:10" x14ac:dyDescent="0.2">
      <c r="A655" s="218">
        <v>23084</v>
      </c>
      <c r="B655" s="218" t="s">
        <v>948</v>
      </c>
      <c r="C655" s="218" t="s">
        <v>947</v>
      </c>
      <c r="D655" s="219" t="s">
        <v>433</v>
      </c>
      <c r="E655" s="220">
        <v>59</v>
      </c>
      <c r="F655" s="220">
        <v>13</v>
      </c>
      <c r="G655" s="220">
        <v>15</v>
      </c>
      <c r="H655" s="220">
        <v>26</v>
      </c>
      <c r="I655" s="220">
        <v>5</v>
      </c>
      <c r="J655" s="220">
        <v>44.25</v>
      </c>
    </row>
    <row r="656" spans="1:10" x14ac:dyDescent="0.2">
      <c r="A656" s="218">
        <v>23085</v>
      </c>
      <c r="B656" s="218" t="s">
        <v>946</v>
      </c>
      <c r="C656" s="218" t="s">
        <v>893</v>
      </c>
      <c r="D656" s="219" t="s">
        <v>433</v>
      </c>
      <c r="E656" s="220">
        <v>59</v>
      </c>
      <c r="F656" s="220">
        <v>13</v>
      </c>
      <c r="G656" s="220">
        <v>15</v>
      </c>
      <c r="H656" s="220">
        <v>26</v>
      </c>
      <c r="I656" s="220">
        <v>5</v>
      </c>
      <c r="J656" s="220">
        <v>44.25</v>
      </c>
    </row>
    <row r="657" spans="1:10" x14ac:dyDescent="0.2">
      <c r="A657" s="218">
        <v>23086</v>
      </c>
      <c r="B657" s="218" t="s">
        <v>888</v>
      </c>
      <c r="C657" s="218" t="s">
        <v>888</v>
      </c>
      <c r="D657" s="219" t="s">
        <v>433</v>
      </c>
      <c r="E657" s="220">
        <v>59</v>
      </c>
      <c r="F657" s="220">
        <v>13</v>
      </c>
      <c r="G657" s="220">
        <v>15</v>
      </c>
      <c r="H657" s="220">
        <v>26</v>
      </c>
      <c r="I657" s="220">
        <v>5</v>
      </c>
      <c r="J657" s="220">
        <v>44.25</v>
      </c>
    </row>
    <row r="658" spans="1:10" x14ac:dyDescent="0.2">
      <c r="A658" s="218">
        <v>23089</v>
      </c>
      <c r="B658" s="218" t="s">
        <v>945</v>
      </c>
      <c r="C658" s="218" t="s">
        <v>916</v>
      </c>
      <c r="D658" s="219" t="s">
        <v>433</v>
      </c>
      <c r="E658" s="220">
        <v>59</v>
      </c>
      <c r="F658" s="220">
        <v>13</v>
      </c>
      <c r="G658" s="220">
        <v>15</v>
      </c>
      <c r="H658" s="220">
        <v>26</v>
      </c>
      <c r="I658" s="220">
        <v>5</v>
      </c>
      <c r="J658" s="220">
        <v>44.25</v>
      </c>
    </row>
    <row r="659" spans="1:10" x14ac:dyDescent="0.2">
      <c r="A659" s="218">
        <v>23091</v>
      </c>
      <c r="B659" s="218" t="s">
        <v>944</v>
      </c>
      <c r="C659" s="218" t="s">
        <v>893</v>
      </c>
      <c r="D659" s="219" t="s">
        <v>433</v>
      </c>
      <c r="E659" s="220">
        <v>59</v>
      </c>
      <c r="F659" s="220">
        <v>13</v>
      </c>
      <c r="G659" s="220">
        <v>15</v>
      </c>
      <c r="H659" s="220">
        <v>26</v>
      </c>
      <c r="I659" s="220">
        <v>5</v>
      </c>
      <c r="J659" s="220">
        <v>44.25</v>
      </c>
    </row>
    <row r="660" spans="1:10" x14ac:dyDescent="0.2">
      <c r="A660" s="218">
        <v>23092</v>
      </c>
      <c r="B660" s="218" t="s">
        <v>943</v>
      </c>
      <c r="C660" s="218" t="s">
        <v>890</v>
      </c>
      <c r="D660" s="219" t="s">
        <v>433</v>
      </c>
      <c r="E660" s="220">
        <v>59</v>
      </c>
      <c r="F660" s="220">
        <v>13</v>
      </c>
      <c r="G660" s="220">
        <v>15</v>
      </c>
      <c r="H660" s="220">
        <v>26</v>
      </c>
      <c r="I660" s="220">
        <v>5</v>
      </c>
      <c r="J660" s="220">
        <v>44.25</v>
      </c>
    </row>
    <row r="661" spans="1:10" x14ac:dyDescent="0.2">
      <c r="A661" s="218">
        <v>23093</v>
      </c>
      <c r="B661" s="218" t="s">
        <v>897</v>
      </c>
      <c r="C661" s="218" t="s">
        <v>897</v>
      </c>
      <c r="D661" s="219" t="s">
        <v>433</v>
      </c>
      <c r="E661" s="220">
        <v>59</v>
      </c>
      <c r="F661" s="220">
        <v>13</v>
      </c>
      <c r="G661" s="220">
        <v>15</v>
      </c>
      <c r="H661" s="220">
        <v>26</v>
      </c>
      <c r="I661" s="220">
        <v>5</v>
      </c>
      <c r="J661" s="220">
        <v>44.25</v>
      </c>
    </row>
    <row r="662" spans="1:10" x14ac:dyDescent="0.2">
      <c r="A662" s="218">
        <v>23102</v>
      </c>
      <c r="B662" s="218" t="s">
        <v>942</v>
      </c>
      <c r="C662" s="218" t="s">
        <v>904</v>
      </c>
      <c r="D662" s="219" t="s">
        <v>433</v>
      </c>
      <c r="E662" s="220">
        <v>59</v>
      </c>
      <c r="F662" s="220">
        <v>13</v>
      </c>
      <c r="G662" s="220">
        <v>15</v>
      </c>
      <c r="H662" s="220">
        <v>26</v>
      </c>
      <c r="I662" s="220">
        <v>5</v>
      </c>
      <c r="J662" s="220">
        <v>44.25</v>
      </c>
    </row>
    <row r="663" spans="1:10" x14ac:dyDescent="0.2">
      <c r="A663" s="218">
        <v>23103</v>
      </c>
      <c r="B663" s="218" t="s">
        <v>941</v>
      </c>
      <c r="C663" s="218" t="s">
        <v>904</v>
      </c>
      <c r="D663" s="219" t="s">
        <v>433</v>
      </c>
      <c r="E663" s="220">
        <v>59</v>
      </c>
      <c r="F663" s="220">
        <v>13</v>
      </c>
      <c r="G663" s="220">
        <v>15</v>
      </c>
      <c r="H663" s="220">
        <v>26</v>
      </c>
      <c r="I663" s="220">
        <v>5</v>
      </c>
      <c r="J663" s="220">
        <v>44.25</v>
      </c>
    </row>
    <row r="664" spans="1:10" x14ac:dyDescent="0.2">
      <c r="A664" s="218">
        <v>23105</v>
      </c>
      <c r="B664" s="218" t="s">
        <v>940</v>
      </c>
      <c r="C664" s="218" t="s">
        <v>939</v>
      </c>
      <c r="D664" s="219" t="s">
        <v>433</v>
      </c>
      <c r="E664" s="220">
        <v>59</v>
      </c>
      <c r="F664" s="220">
        <v>13</v>
      </c>
      <c r="G664" s="220">
        <v>15</v>
      </c>
      <c r="H664" s="220">
        <v>26</v>
      </c>
      <c r="I664" s="220">
        <v>5</v>
      </c>
      <c r="J664" s="220">
        <v>44.25</v>
      </c>
    </row>
    <row r="665" spans="1:10" x14ac:dyDescent="0.2">
      <c r="A665" s="218">
        <v>23106</v>
      </c>
      <c r="B665" s="218" t="s">
        <v>938</v>
      </c>
      <c r="C665" s="218" t="s">
        <v>888</v>
      </c>
      <c r="D665" s="219" t="s">
        <v>433</v>
      </c>
      <c r="E665" s="220">
        <v>59</v>
      </c>
      <c r="F665" s="220">
        <v>13</v>
      </c>
      <c r="G665" s="220">
        <v>15</v>
      </c>
      <c r="H665" s="220">
        <v>26</v>
      </c>
      <c r="I665" s="220">
        <v>5</v>
      </c>
      <c r="J665" s="220">
        <v>44.25</v>
      </c>
    </row>
    <row r="666" spans="1:10" x14ac:dyDescent="0.2">
      <c r="A666" s="218">
        <v>23107</v>
      </c>
      <c r="B666" s="218" t="s">
        <v>937</v>
      </c>
      <c r="C666" s="218" t="s">
        <v>884</v>
      </c>
      <c r="D666" s="219" t="s">
        <v>433</v>
      </c>
      <c r="E666" s="220">
        <v>59</v>
      </c>
      <c r="F666" s="220">
        <v>13</v>
      </c>
      <c r="G666" s="220">
        <v>15</v>
      </c>
      <c r="H666" s="220">
        <v>26</v>
      </c>
      <c r="I666" s="220">
        <v>5</v>
      </c>
      <c r="J666" s="220">
        <v>44.25</v>
      </c>
    </row>
    <row r="667" spans="1:10" x14ac:dyDescent="0.2">
      <c r="A667" s="218">
        <v>23108</v>
      </c>
      <c r="B667" s="218" t="s">
        <v>936</v>
      </c>
      <c r="C667" s="218" t="s">
        <v>893</v>
      </c>
      <c r="D667" s="219" t="s">
        <v>433</v>
      </c>
      <c r="E667" s="220">
        <v>59</v>
      </c>
      <c r="F667" s="220">
        <v>13</v>
      </c>
      <c r="G667" s="220">
        <v>15</v>
      </c>
      <c r="H667" s="220">
        <v>26</v>
      </c>
      <c r="I667" s="220">
        <v>5</v>
      </c>
      <c r="J667" s="220">
        <v>44.25</v>
      </c>
    </row>
    <row r="668" spans="1:10" x14ac:dyDescent="0.2">
      <c r="A668" s="218">
        <v>23109</v>
      </c>
      <c r="B668" s="218" t="s">
        <v>900</v>
      </c>
      <c r="C668" s="218" t="s">
        <v>900</v>
      </c>
      <c r="D668" s="219" t="s">
        <v>433</v>
      </c>
      <c r="E668" s="220">
        <v>59</v>
      </c>
      <c r="F668" s="220">
        <v>13</v>
      </c>
      <c r="G668" s="220">
        <v>15</v>
      </c>
      <c r="H668" s="220">
        <v>26</v>
      </c>
      <c r="I668" s="220">
        <v>5</v>
      </c>
      <c r="J668" s="220">
        <v>44.25</v>
      </c>
    </row>
    <row r="669" spans="1:10" x14ac:dyDescent="0.2">
      <c r="A669" s="218">
        <v>23110</v>
      </c>
      <c r="B669" s="218" t="s">
        <v>935</v>
      </c>
      <c r="C669" s="218" t="s">
        <v>893</v>
      </c>
      <c r="D669" s="219" t="s">
        <v>433</v>
      </c>
      <c r="E669" s="220">
        <v>59</v>
      </c>
      <c r="F669" s="220">
        <v>13</v>
      </c>
      <c r="G669" s="220">
        <v>15</v>
      </c>
      <c r="H669" s="220">
        <v>26</v>
      </c>
      <c r="I669" s="220">
        <v>5</v>
      </c>
      <c r="J669" s="220">
        <v>44.25</v>
      </c>
    </row>
    <row r="670" spans="1:10" x14ac:dyDescent="0.2">
      <c r="A670" s="218">
        <v>23111</v>
      </c>
      <c r="B670" s="218" t="s">
        <v>931</v>
      </c>
      <c r="C670" s="218" t="s">
        <v>882</v>
      </c>
      <c r="D670" s="219" t="s">
        <v>433</v>
      </c>
      <c r="E670" s="220">
        <v>59</v>
      </c>
      <c r="F670" s="220">
        <v>13</v>
      </c>
      <c r="G670" s="220">
        <v>15</v>
      </c>
      <c r="H670" s="220">
        <v>26</v>
      </c>
      <c r="I670" s="220">
        <v>5</v>
      </c>
      <c r="J670" s="220">
        <v>44.25</v>
      </c>
    </row>
    <row r="671" spans="1:10" x14ac:dyDescent="0.2">
      <c r="A671" s="218">
        <v>23112</v>
      </c>
      <c r="B671" s="218" t="s">
        <v>934</v>
      </c>
      <c r="C671" s="218" t="s">
        <v>824</v>
      </c>
      <c r="D671" s="219" t="s">
        <v>433</v>
      </c>
      <c r="E671" s="220">
        <v>59</v>
      </c>
      <c r="F671" s="220">
        <v>13</v>
      </c>
      <c r="G671" s="220">
        <v>15</v>
      </c>
      <c r="H671" s="220">
        <v>26</v>
      </c>
      <c r="I671" s="220">
        <v>5</v>
      </c>
      <c r="J671" s="220">
        <v>44.25</v>
      </c>
    </row>
    <row r="672" spans="1:10" x14ac:dyDescent="0.2">
      <c r="A672" s="218">
        <v>23113</v>
      </c>
      <c r="B672" s="218" t="s">
        <v>934</v>
      </c>
      <c r="C672" s="218" t="s">
        <v>824</v>
      </c>
      <c r="D672" s="219" t="s">
        <v>433</v>
      </c>
      <c r="E672" s="220">
        <v>59</v>
      </c>
      <c r="F672" s="220">
        <v>13</v>
      </c>
      <c r="G672" s="220">
        <v>15</v>
      </c>
      <c r="H672" s="220">
        <v>26</v>
      </c>
      <c r="I672" s="220">
        <v>5</v>
      </c>
      <c r="J672" s="220">
        <v>44.25</v>
      </c>
    </row>
    <row r="673" spans="1:10" x14ac:dyDescent="0.2">
      <c r="A673" s="218">
        <v>23114</v>
      </c>
      <c r="B673" s="218" t="s">
        <v>934</v>
      </c>
      <c r="C673" s="218" t="s">
        <v>824</v>
      </c>
      <c r="D673" s="219" t="s">
        <v>433</v>
      </c>
      <c r="E673" s="220">
        <v>59</v>
      </c>
      <c r="F673" s="220">
        <v>13</v>
      </c>
      <c r="G673" s="220">
        <v>15</v>
      </c>
      <c r="H673" s="220">
        <v>26</v>
      </c>
      <c r="I673" s="220">
        <v>5</v>
      </c>
      <c r="J673" s="220">
        <v>44.25</v>
      </c>
    </row>
    <row r="674" spans="1:10" x14ac:dyDescent="0.2">
      <c r="A674" s="218">
        <v>23115</v>
      </c>
      <c r="B674" s="218" t="s">
        <v>933</v>
      </c>
      <c r="C674" s="218" t="s">
        <v>932</v>
      </c>
      <c r="D674" s="219" t="s">
        <v>433</v>
      </c>
      <c r="E674" s="220">
        <v>59</v>
      </c>
      <c r="F674" s="220">
        <v>13</v>
      </c>
      <c r="G674" s="220">
        <v>15</v>
      </c>
      <c r="H674" s="220">
        <v>26</v>
      </c>
      <c r="I674" s="220">
        <v>5</v>
      </c>
      <c r="J674" s="220">
        <v>44.25</v>
      </c>
    </row>
    <row r="675" spans="1:10" x14ac:dyDescent="0.2">
      <c r="A675" s="218">
        <v>23116</v>
      </c>
      <c r="B675" s="218" t="s">
        <v>931</v>
      </c>
      <c r="C675" s="218" t="s">
        <v>882</v>
      </c>
      <c r="D675" s="219" t="s">
        <v>433</v>
      </c>
      <c r="E675" s="220">
        <v>59</v>
      </c>
      <c r="F675" s="220">
        <v>13</v>
      </c>
      <c r="G675" s="220">
        <v>15</v>
      </c>
      <c r="H675" s="220">
        <v>26</v>
      </c>
      <c r="I675" s="220">
        <v>5</v>
      </c>
      <c r="J675" s="220">
        <v>44.25</v>
      </c>
    </row>
    <row r="676" spans="1:10" x14ac:dyDescent="0.2">
      <c r="A676" s="218">
        <v>23117</v>
      </c>
      <c r="B676" s="218" t="s">
        <v>930</v>
      </c>
      <c r="C676" s="218" t="s">
        <v>897</v>
      </c>
      <c r="D676" s="219" t="s">
        <v>433</v>
      </c>
      <c r="E676" s="220">
        <v>59</v>
      </c>
      <c r="F676" s="220">
        <v>13</v>
      </c>
      <c r="G676" s="220">
        <v>15</v>
      </c>
      <c r="H676" s="220">
        <v>26</v>
      </c>
      <c r="I676" s="220">
        <v>5</v>
      </c>
      <c r="J676" s="220">
        <v>44.25</v>
      </c>
    </row>
    <row r="677" spans="1:10" x14ac:dyDescent="0.2">
      <c r="A677" s="218">
        <v>23119</v>
      </c>
      <c r="B677" s="218" t="s">
        <v>929</v>
      </c>
      <c r="C677" s="218" t="s">
        <v>900</v>
      </c>
      <c r="D677" s="219" t="s">
        <v>433</v>
      </c>
      <c r="E677" s="220">
        <v>59</v>
      </c>
      <c r="F677" s="220">
        <v>13</v>
      </c>
      <c r="G677" s="220">
        <v>15</v>
      </c>
      <c r="H677" s="220">
        <v>26</v>
      </c>
      <c r="I677" s="220">
        <v>5</v>
      </c>
      <c r="J677" s="220">
        <v>44.25</v>
      </c>
    </row>
    <row r="678" spans="1:10" x14ac:dyDescent="0.2">
      <c r="A678" s="218">
        <v>23120</v>
      </c>
      <c r="B678" s="218" t="s">
        <v>928</v>
      </c>
      <c r="C678" s="218" t="s">
        <v>824</v>
      </c>
      <c r="D678" s="219" t="s">
        <v>433</v>
      </c>
      <c r="E678" s="220">
        <v>59</v>
      </c>
      <c r="F678" s="220">
        <v>13</v>
      </c>
      <c r="G678" s="220">
        <v>15</v>
      </c>
      <c r="H678" s="220">
        <v>26</v>
      </c>
      <c r="I678" s="220">
        <v>5</v>
      </c>
      <c r="J678" s="220">
        <v>44.25</v>
      </c>
    </row>
    <row r="679" spans="1:10" x14ac:dyDescent="0.2">
      <c r="A679" s="218">
        <v>23123</v>
      </c>
      <c r="B679" s="218" t="s">
        <v>927</v>
      </c>
      <c r="C679" s="218" t="s">
        <v>470</v>
      </c>
      <c r="D679" s="219" t="s">
        <v>433</v>
      </c>
      <c r="E679" s="220">
        <v>59</v>
      </c>
      <c r="F679" s="220">
        <v>13</v>
      </c>
      <c r="G679" s="220">
        <v>15</v>
      </c>
      <c r="H679" s="220">
        <v>26</v>
      </c>
      <c r="I679" s="220">
        <v>5</v>
      </c>
      <c r="J679" s="220">
        <v>44.25</v>
      </c>
    </row>
    <row r="680" spans="1:10" x14ac:dyDescent="0.2">
      <c r="A680" s="218">
        <v>23124</v>
      </c>
      <c r="B680" s="218" t="s">
        <v>916</v>
      </c>
      <c r="C680" s="218" t="s">
        <v>916</v>
      </c>
      <c r="D680" s="219" t="s">
        <v>433</v>
      </c>
      <c r="E680" s="220">
        <v>59</v>
      </c>
      <c r="F680" s="220">
        <v>13</v>
      </c>
      <c r="G680" s="220">
        <v>15</v>
      </c>
      <c r="H680" s="220">
        <v>26</v>
      </c>
      <c r="I680" s="220">
        <v>5</v>
      </c>
      <c r="J680" s="220">
        <v>44.25</v>
      </c>
    </row>
    <row r="681" spans="1:10" x14ac:dyDescent="0.2">
      <c r="A681" s="218">
        <v>23125</v>
      </c>
      <c r="B681" s="218" t="s">
        <v>926</v>
      </c>
      <c r="C681" s="218" t="s">
        <v>900</v>
      </c>
      <c r="D681" s="219" t="s">
        <v>433</v>
      </c>
      <c r="E681" s="220">
        <v>59</v>
      </c>
      <c r="F681" s="220">
        <v>13</v>
      </c>
      <c r="G681" s="220">
        <v>15</v>
      </c>
      <c r="H681" s="220">
        <v>26</v>
      </c>
      <c r="I681" s="220">
        <v>5</v>
      </c>
      <c r="J681" s="220">
        <v>44.25</v>
      </c>
    </row>
    <row r="682" spans="1:10" x14ac:dyDescent="0.2">
      <c r="A682" s="218">
        <v>23126</v>
      </c>
      <c r="B682" s="218" t="s">
        <v>925</v>
      </c>
      <c r="C682" s="218" t="s">
        <v>893</v>
      </c>
      <c r="D682" s="219" t="s">
        <v>433</v>
      </c>
      <c r="E682" s="220">
        <v>59</v>
      </c>
      <c r="F682" s="220">
        <v>13</v>
      </c>
      <c r="G682" s="220">
        <v>15</v>
      </c>
      <c r="H682" s="220">
        <v>26</v>
      </c>
      <c r="I682" s="220">
        <v>5</v>
      </c>
      <c r="J682" s="220">
        <v>44.25</v>
      </c>
    </row>
    <row r="683" spans="1:10" x14ac:dyDescent="0.2">
      <c r="A683" s="218">
        <v>23128</v>
      </c>
      <c r="B683" s="218" t="s">
        <v>924</v>
      </c>
      <c r="C683" s="218" t="s">
        <v>900</v>
      </c>
      <c r="D683" s="219" t="s">
        <v>433</v>
      </c>
      <c r="E683" s="220">
        <v>59</v>
      </c>
      <c r="F683" s="220">
        <v>13</v>
      </c>
      <c r="G683" s="220">
        <v>15</v>
      </c>
      <c r="H683" s="220">
        <v>26</v>
      </c>
      <c r="I683" s="220">
        <v>5</v>
      </c>
      <c r="J683" s="220">
        <v>44.25</v>
      </c>
    </row>
    <row r="684" spans="1:10" x14ac:dyDescent="0.2">
      <c r="A684" s="218">
        <v>23129</v>
      </c>
      <c r="B684" s="218" t="s">
        <v>923</v>
      </c>
      <c r="C684" s="218" t="s">
        <v>904</v>
      </c>
      <c r="D684" s="219" t="s">
        <v>433</v>
      </c>
      <c r="E684" s="220">
        <v>59</v>
      </c>
      <c r="F684" s="220">
        <v>13</v>
      </c>
      <c r="G684" s="220">
        <v>15</v>
      </c>
      <c r="H684" s="220">
        <v>26</v>
      </c>
      <c r="I684" s="220">
        <v>5</v>
      </c>
      <c r="J684" s="220">
        <v>44.25</v>
      </c>
    </row>
    <row r="685" spans="1:10" x14ac:dyDescent="0.2">
      <c r="A685" s="218">
        <v>23130</v>
      </c>
      <c r="B685" s="218" t="s">
        <v>922</v>
      </c>
      <c r="C685" s="218" t="s">
        <v>900</v>
      </c>
      <c r="D685" s="219" t="s">
        <v>433</v>
      </c>
      <c r="E685" s="220">
        <v>59</v>
      </c>
      <c r="F685" s="220">
        <v>13</v>
      </c>
      <c r="G685" s="220">
        <v>15</v>
      </c>
      <c r="H685" s="220">
        <v>26</v>
      </c>
      <c r="I685" s="220">
        <v>5</v>
      </c>
      <c r="J685" s="220">
        <v>44.25</v>
      </c>
    </row>
    <row r="686" spans="1:10" x14ac:dyDescent="0.2">
      <c r="A686" s="218">
        <v>23131</v>
      </c>
      <c r="B686" s="218" t="s">
        <v>921</v>
      </c>
      <c r="C686" s="218" t="s">
        <v>884</v>
      </c>
      <c r="D686" s="219" t="s">
        <v>433</v>
      </c>
      <c r="E686" s="220">
        <v>59</v>
      </c>
      <c r="F686" s="220">
        <v>13</v>
      </c>
      <c r="G686" s="220">
        <v>15</v>
      </c>
      <c r="H686" s="220">
        <v>26</v>
      </c>
      <c r="I686" s="220">
        <v>5</v>
      </c>
      <c r="J686" s="220">
        <v>44.25</v>
      </c>
    </row>
    <row r="687" spans="1:10" x14ac:dyDescent="0.2">
      <c r="A687" s="218">
        <v>23138</v>
      </c>
      <c r="B687" s="218" t="s">
        <v>920</v>
      </c>
      <c r="C687" s="218" t="s">
        <v>900</v>
      </c>
      <c r="D687" s="219" t="s">
        <v>433</v>
      </c>
      <c r="E687" s="220">
        <v>59</v>
      </c>
      <c r="F687" s="220">
        <v>13</v>
      </c>
      <c r="G687" s="220">
        <v>15</v>
      </c>
      <c r="H687" s="220">
        <v>26</v>
      </c>
      <c r="I687" s="220">
        <v>5</v>
      </c>
      <c r="J687" s="220">
        <v>44.25</v>
      </c>
    </row>
    <row r="688" spans="1:10" x14ac:dyDescent="0.2">
      <c r="A688" s="218">
        <v>23139</v>
      </c>
      <c r="B688" s="218" t="s">
        <v>919</v>
      </c>
      <c r="C688" s="218" t="s">
        <v>919</v>
      </c>
      <c r="D688" s="219" t="s">
        <v>433</v>
      </c>
      <c r="E688" s="220">
        <v>59</v>
      </c>
      <c r="F688" s="220">
        <v>13</v>
      </c>
      <c r="G688" s="220">
        <v>15</v>
      </c>
      <c r="H688" s="220">
        <v>26</v>
      </c>
      <c r="I688" s="220">
        <v>5</v>
      </c>
      <c r="J688" s="220">
        <v>44.25</v>
      </c>
    </row>
    <row r="689" spans="1:10" x14ac:dyDescent="0.2">
      <c r="A689" s="218">
        <v>23140</v>
      </c>
      <c r="B689" s="218" t="s">
        <v>918</v>
      </c>
      <c r="C689" s="218" t="s">
        <v>916</v>
      </c>
      <c r="D689" s="219" t="s">
        <v>433</v>
      </c>
      <c r="E689" s="220">
        <v>59</v>
      </c>
      <c r="F689" s="220">
        <v>13</v>
      </c>
      <c r="G689" s="220">
        <v>15</v>
      </c>
      <c r="H689" s="220">
        <v>26</v>
      </c>
      <c r="I689" s="220">
        <v>5</v>
      </c>
      <c r="J689" s="220">
        <v>44.25</v>
      </c>
    </row>
    <row r="690" spans="1:10" x14ac:dyDescent="0.2">
      <c r="A690" s="218">
        <v>23141</v>
      </c>
      <c r="B690" s="218" t="s">
        <v>917</v>
      </c>
      <c r="C690" s="218" t="s">
        <v>916</v>
      </c>
      <c r="D690" s="219" t="s">
        <v>433</v>
      </c>
      <c r="E690" s="220">
        <v>59</v>
      </c>
      <c r="F690" s="220">
        <v>13</v>
      </c>
      <c r="G690" s="220">
        <v>15</v>
      </c>
      <c r="H690" s="220">
        <v>26</v>
      </c>
      <c r="I690" s="220">
        <v>5</v>
      </c>
      <c r="J690" s="220">
        <v>44.25</v>
      </c>
    </row>
    <row r="691" spans="1:10" x14ac:dyDescent="0.2">
      <c r="A691" s="218">
        <v>23146</v>
      </c>
      <c r="B691" s="218" t="s">
        <v>915</v>
      </c>
      <c r="C691" s="218" t="s">
        <v>882</v>
      </c>
      <c r="D691" s="219" t="s">
        <v>433</v>
      </c>
      <c r="E691" s="220">
        <v>59</v>
      </c>
      <c r="F691" s="220">
        <v>13</v>
      </c>
      <c r="G691" s="220">
        <v>15</v>
      </c>
      <c r="H691" s="220">
        <v>26</v>
      </c>
      <c r="I691" s="220">
        <v>5</v>
      </c>
      <c r="J691" s="220">
        <v>44.25</v>
      </c>
    </row>
    <row r="692" spans="1:10" x14ac:dyDescent="0.2">
      <c r="A692" s="218">
        <v>23147</v>
      </c>
      <c r="B692" s="218" t="s">
        <v>914</v>
      </c>
      <c r="C692" s="218" t="s">
        <v>913</v>
      </c>
      <c r="D692" s="219" t="s">
        <v>433</v>
      </c>
      <c r="E692" s="220">
        <v>59</v>
      </c>
      <c r="F692" s="220">
        <v>13</v>
      </c>
      <c r="G692" s="220">
        <v>15</v>
      </c>
      <c r="H692" s="220">
        <v>26</v>
      </c>
      <c r="I692" s="220">
        <v>5</v>
      </c>
      <c r="J692" s="220">
        <v>44.25</v>
      </c>
    </row>
    <row r="693" spans="1:10" x14ac:dyDescent="0.2">
      <c r="A693" s="218">
        <v>23148</v>
      </c>
      <c r="B693" s="218" t="s">
        <v>912</v>
      </c>
      <c r="C693" s="218" t="s">
        <v>893</v>
      </c>
      <c r="D693" s="219" t="s">
        <v>433</v>
      </c>
      <c r="E693" s="220">
        <v>59</v>
      </c>
      <c r="F693" s="220">
        <v>13</v>
      </c>
      <c r="G693" s="220">
        <v>15</v>
      </c>
      <c r="H693" s="220">
        <v>26</v>
      </c>
      <c r="I693" s="220">
        <v>5</v>
      </c>
      <c r="J693" s="220">
        <v>44.25</v>
      </c>
    </row>
    <row r="694" spans="1:10" x14ac:dyDescent="0.2">
      <c r="A694" s="218">
        <v>23149</v>
      </c>
      <c r="B694" s="218" t="s">
        <v>911</v>
      </c>
      <c r="C694" s="218" t="s">
        <v>890</v>
      </c>
      <c r="D694" s="219" t="s">
        <v>433</v>
      </c>
      <c r="E694" s="220">
        <v>59</v>
      </c>
      <c r="F694" s="220">
        <v>13</v>
      </c>
      <c r="G694" s="220">
        <v>15</v>
      </c>
      <c r="H694" s="220">
        <v>26</v>
      </c>
      <c r="I694" s="220">
        <v>5</v>
      </c>
      <c r="J694" s="220">
        <v>44.25</v>
      </c>
    </row>
    <row r="695" spans="1:10" x14ac:dyDescent="0.2">
      <c r="A695" s="218">
        <v>23150</v>
      </c>
      <c r="B695" s="218" t="s">
        <v>910</v>
      </c>
      <c r="C695" s="218" t="s">
        <v>881</v>
      </c>
      <c r="D695" s="219" t="s">
        <v>433</v>
      </c>
      <c r="E695" s="220">
        <v>59</v>
      </c>
      <c r="F695" s="220">
        <v>13</v>
      </c>
      <c r="G695" s="220">
        <v>15</v>
      </c>
      <c r="H695" s="220">
        <v>26</v>
      </c>
      <c r="I695" s="220">
        <v>5</v>
      </c>
      <c r="J695" s="220">
        <v>44.25</v>
      </c>
    </row>
    <row r="696" spans="1:10" x14ac:dyDescent="0.2">
      <c r="A696" s="218">
        <v>23153</v>
      </c>
      <c r="B696" s="218" t="s">
        <v>909</v>
      </c>
      <c r="C696" s="218" t="s">
        <v>904</v>
      </c>
      <c r="D696" s="219" t="s">
        <v>433</v>
      </c>
      <c r="E696" s="220">
        <v>59</v>
      </c>
      <c r="F696" s="220">
        <v>13</v>
      </c>
      <c r="G696" s="220">
        <v>15</v>
      </c>
      <c r="H696" s="220">
        <v>26</v>
      </c>
      <c r="I696" s="220">
        <v>5</v>
      </c>
      <c r="J696" s="220">
        <v>44.25</v>
      </c>
    </row>
    <row r="697" spans="1:10" x14ac:dyDescent="0.2">
      <c r="A697" s="218">
        <v>23154</v>
      </c>
      <c r="B697" s="218" t="s">
        <v>908</v>
      </c>
      <c r="C697" s="218" t="s">
        <v>884</v>
      </c>
      <c r="D697" s="219" t="s">
        <v>433</v>
      </c>
      <c r="E697" s="220">
        <v>59</v>
      </c>
      <c r="F697" s="220">
        <v>13</v>
      </c>
      <c r="G697" s="220">
        <v>15</v>
      </c>
      <c r="H697" s="220">
        <v>26</v>
      </c>
      <c r="I697" s="220">
        <v>5</v>
      </c>
      <c r="J697" s="220">
        <v>44.25</v>
      </c>
    </row>
    <row r="698" spans="1:10" x14ac:dyDescent="0.2">
      <c r="A698" s="218">
        <v>23155</v>
      </c>
      <c r="B698" s="218" t="s">
        <v>907</v>
      </c>
      <c r="C698" s="218" t="s">
        <v>884</v>
      </c>
      <c r="D698" s="219" t="s">
        <v>433</v>
      </c>
      <c r="E698" s="220">
        <v>59</v>
      </c>
      <c r="F698" s="220">
        <v>13</v>
      </c>
      <c r="G698" s="220">
        <v>15</v>
      </c>
      <c r="H698" s="220">
        <v>26</v>
      </c>
      <c r="I698" s="220">
        <v>5</v>
      </c>
      <c r="J698" s="220">
        <v>44.25</v>
      </c>
    </row>
    <row r="699" spans="1:10" x14ac:dyDescent="0.2">
      <c r="A699" s="218">
        <v>23156</v>
      </c>
      <c r="B699" s="218" t="s">
        <v>906</v>
      </c>
      <c r="C699" s="218" t="s">
        <v>893</v>
      </c>
      <c r="D699" s="219" t="s">
        <v>433</v>
      </c>
      <c r="E699" s="220">
        <v>59</v>
      </c>
      <c r="F699" s="220">
        <v>13</v>
      </c>
      <c r="G699" s="220">
        <v>15</v>
      </c>
      <c r="H699" s="220">
        <v>26</v>
      </c>
      <c r="I699" s="220">
        <v>5</v>
      </c>
      <c r="J699" s="220">
        <v>44.25</v>
      </c>
    </row>
    <row r="700" spans="1:10" x14ac:dyDescent="0.2">
      <c r="A700" s="218">
        <v>23160</v>
      </c>
      <c r="B700" s="218" t="s">
        <v>905</v>
      </c>
      <c r="C700" s="218" t="s">
        <v>904</v>
      </c>
      <c r="D700" s="219" t="s">
        <v>433</v>
      </c>
      <c r="E700" s="220">
        <v>59</v>
      </c>
      <c r="F700" s="220">
        <v>13</v>
      </c>
      <c r="G700" s="220">
        <v>15</v>
      </c>
      <c r="H700" s="220">
        <v>26</v>
      </c>
      <c r="I700" s="220">
        <v>5</v>
      </c>
      <c r="J700" s="220">
        <v>44.25</v>
      </c>
    </row>
    <row r="701" spans="1:10" x14ac:dyDescent="0.2">
      <c r="A701" s="218">
        <v>23161</v>
      </c>
      <c r="B701" s="218" t="s">
        <v>903</v>
      </c>
      <c r="C701" s="218" t="s">
        <v>893</v>
      </c>
      <c r="D701" s="219" t="s">
        <v>433</v>
      </c>
      <c r="E701" s="220">
        <v>59</v>
      </c>
      <c r="F701" s="220">
        <v>13</v>
      </c>
      <c r="G701" s="220">
        <v>15</v>
      </c>
      <c r="H701" s="220">
        <v>26</v>
      </c>
      <c r="I701" s="220">
        <v>5</v>
      </c>
      <c r="J701" s="220">
        <v>44.25</v>
      </c>
    </row>
    <row r="702" spans="1:10" x14ac:dyDescent="0.2">
      <c r="A702" s="218">
        <v>23162</v>
      </c>
      <c r="B702" s="218" t="s">
        <v>902</v>
      </c>
      <c r="C702" s="218" t="s">
        <v>882</v>
      </c>
      <c r="D702" s="219" t="s">
        <v>433</v>
      </c>
      <c r="E702" s="220">
        <v>59</v>
      </c>
      <c r="F702" s="220">
        <v>13</v>
      </c>
      <c r="G702" s="220">
        <v>15</v>
      </c>
      <c r="H702" s="220">
        <v>26</v>
      </c>
      <c r="I702" s="220">
        <v>5</v>
      </c>
      <c r="J702" s="220">
        <v>44.25</v>
      </c>
    </row>
    <row r="703" spans="1:10" x14ac:dyDescent="0.2">
      <c r="A703" s="218">
        <v>23163</v>
      </c>
      <c r="B703" s="218" t="s">
        <v>901</v>
      </c>
      <c r="C703" s="218" t="s">
        <v>900</v>
      </c>
      <c r="D703" s="219" t="s">
        <v>433</v>
      </c>
      <c r="E703" s="220">
        <v>59</v>
      </c>
      <c r="F703" s="220">
        <v>13</v>
      </c>
      <c r="G703" s="220">
        <v>15</v>
      </c>
      <c r="H703" s="220">
        <v>26</v>
      </c>
      <c r="I703" s="220">
        <v>5</v>
      </c>
      <c r="J703" s="220">
        <v>44.25</v>
      </c>
    </row>
    <row r="704" spans="1:10" x14ac:dyDescent="0.2">
      <c r="A704" s="218">
        <v>23169</v>
      </c>
      <c r="B704" s="218" t="s">
        <v>899</v>
      </c>
      <c r="C704" s="218" t="s">
        <v>890</v>
      </c>
      <c r="D704" s="219" t="s">
        <v>433</v>
      </c>
      <c r="E704" s="220">
        <v>59</v>
      </c>
      <c r="F704" s="220">
        <v>13</v>
      </c>
      <c r="G704" s="220">
        <v>15</v>
      </c>
      <c r="H704" s="220">
        <v>26</v>
      </c>
      <c r="I704" s="220">
        <v>5</v>
      </c>
      <c r="J704" s="220">
        <v>44.25</v>
      </c>
    </row>
    <row r="705" spans="1:10" x14ac:dyDescent="0.2">
      <c r="A705" s="218">
        <v>23170</v>
      </c>
      <c r="B705" s="218" t="s">
        <v>898</v>
      </c>
      <c r="C705" s="218" t="s">
        <v>897</v>
      </c>
      <c r="D705" s="219" t="s">
        <v>433</v>
      </c>
      <c r="E705" s="220">
        <v>59</v>
      </c>
      <c r="F705" s="220">
        <v>13</v>
      </c>
      <c r="G705" s="220">
        <v>15</v>
      </c>
      <c r="H705" s="220">
        <v>26</v>
      </c>
      <c r="I705" s="220">
        <v>5</v>
      </c>
      <c r="J705" s="220">
        <v>44.25</v>
      </c>
    </row>
    <row r="706" spans="1:10" x14ac:dyDescent="0.2">
      <c r="A706" s="218">
        <v>23175</v>
      </c>
      <c r="B706" s="218" t="s">
        <v>896</v>
      </c>
      <c r="C706" s="218" t="s">
        <v>890</v>
      </c>
      <c r="D706" s="219" t="s">
        <v>433</v>
      </c>
      <c r="E706" s="220">
        <v>59</v>
      </c>
      <c r="F706" s="220">
        <v>13</v>
      </c>
      <c r="G706" s="220">
        <v>15</v>
      </c>
      <c r="H706" s="220">
        <v>26</v>
      </c>
      <c r="I706" s="220">
        <v>5</v>
      </c>
      <c r="J706" s="220">
        <v>44.25</v>
      </c>
    </row>
    <row r="707" spans="1:10" x14ac:dyDescent="0.2">
      <c r="A707" s="218">
        <v>23176</v>
      </c>
      <c r="B707" s="218" t="s">
        <v>895</v>
      </c>
      <c r="C707" s="218" t="s">
        <v>890</v>
      </c>
      <c r="D707" s="219" t="s">
        <v>433</v>
      </c>
      <c r="E707" s="220">
        <v>59</v>
      </c>
      <c r="F707" s="220">
        <v>13</v>
      </c>
      <c r="G707" s="220">
        <v>15</v>
      </c>
      <c r="H707" s="220">
        <v>26</v>
      </c>
      <c r="I707" s="220">
        <v>5</v>
      </c>
      <c r="J707" s="220">
        <v>44.25</v>
      </c>
    </row>
    <row r="708" spans="1:10" x14ac:dyDescent="0.2">
      <c r="A708" s="218">
        <v>23177</v>
      </c>
      <c r="B708" s="218" t="s">
        <v>894</v>
      </c>
      <c r="C708" s="218" t="s">
        <v>893</v>
      </c>
      <c r="D708" s="219" t="s">
        <v>433</v>
      </c>
      <c r="E708" s="220">
        <v>59</v>
      </c>
      <c r="F708" s="220">
        <v>13</v>
      </c>
      <c r="G708" s="220">
        <v>15</v>
      </c>
      <c r="H708" s="220">
        <v>26</v>
      </c>
      <c r="I708" s="220">
        <v>5</v>
      </c>
      <c r="J708" s="220">
        <v>44.25</v>
      </c>
    </row>
    <row r="709" spans="1:10" x14ac:dyDescent="0.2">
      <c r="A709" s="218">
        <v>23178</v>
      </c>
      <c r="B709" s="218" t="s">
        <v>892</v>
      </c>
      <c r="C709" s="218" t="s">
        <v>884</v>
      </c>
      <c r="D709" s="219" t="s">
        <v>433</v>
      </c>
      <c r="E709" s="220">
        <v>59</v>
      </c>
      <c r="F709" s="220">
        <v>13</v>
      </c>
      <c r="G709" s="220">
        <v>15</v>
      </c>
      <c r="H709" s="220">
        <v>26</v>
      </c>
      <c r="I709" s="220">
        <v>5</v>
      </c>
      <c r="J709" s="220">
        <v>44.25</v>
      </c>
    </row>
    <row r="710" spans="1:10" x14ac:dyDescent="0.2">
      <c r="A710" s="218">
        <v>23180</v>
      </c>
      <c r="B710" s="218" t="s">
        <v>891</v>
      </c>
      <c r="C710" s="218" t="s">
        <v>890</v>
      </c>
      <c r="D710" s="219" t="s">
        <v>433</v>
      </c>
      <c r="E710" s="220">
        <v>59</v>
      </c>
      <c r="F710" s="220">
        <v>13</v>
      </c>
      <c r="G710" s="220">
        <v>15</v>
      </c>
      <c r="H710" s="220">
        <v>26</v>
      </c>
      <c r="I710" s="220">
        <v>5</v>
      </c>
      <c r="J710" s="220">
        <v>44.25</v>
      </c>
    </row>
    <row r="711" spans="1:10" x14ac:dyDescent="0.2">
      <c r="A711" s="218">
        <v>23181</v>
      </c>
      <c r="B711" s="218" t="s">
        <v>889</v>
      </c>
      <c r="C711" s="218" t="s">
        <v>888</v>
      </c>
      <c r="D711" s="219" t="s">
        <v>433</v>
      </c>
      <c r="E711" s="220">
        <v>59</v>
      </c>
      <c r="F711" s="220">
        <v>13</v>
      </c>
      <c r="G711" s="220">
        <v>15</v>
      </c>
      <c r="H711" s="220">
        <v>26</v>
      </c>
      <c r="I711" s="220">
        <v>5</v>
      </c>
      <c r="J711" s="220">
        <v>44.25</v>
      </c>
    </row>
    <row r="712" spans="1:10" x14ac:dyDescent="0.2">
      <c r="A712" s="218">
        <v>23183</v>
      </c>
      <c r="B712" s="218" t="s">
        <v>887</v>
      </c>
      <c r="C712" s="218" t="s">
        <v>884</v>
      </c>
      <c r="D712" s="219" t="s">
        <v>433</v>
      </c>
      <c r="E712" s="220">
        <v>59</v>
      </c>
      <c r="F712" s="220">
        <v>13</v>
      </c>
      <c r="G712" s="220">
        <v>15</v>
      </c>
      <c r="H712" s="220">
        <v>26</v>
      </c>
      <c r="I712" s="220">
        <v>5</v>
      </c>
      <c r="J712" s="220">
        <v>44.25</v>
      </c>
    </row>
    <row r="713" spans="1:10" x14ac:dyDescent="0.2">
      <c r="A713" s="218">
        <v>23184</v>
      </c>
      <c r="B713" s="218" t="s">
        <v>886</v>
      </c>
      <c r="C713" s="218" t="s">
        <v>884</v>
      </c>
      <c r="D713" s="219" t="s">
        <v>433</v>
      </c>
      <c r="E713" s="220">
        <v>59</v>
      </c>
      <c r="F713" s="220">
        <v>13</v>
      </c>
      <c r="G713" s="220">
        <v>15</v>
      </c>
      <c r="H713" s="220">
        <v>26</v>
      </c>
      <c r="I713" s="220">
        <v>5</v>
      </c>
      <c r="J713" s="220">
        <v>44.25</v>
      </c>
    </row>
    <row r="714" spans="1:10" x14ac:dyDescent="0.2">
      <c r="A714" s="218">
        <v>23190</v>
      </c>
      <c r="B714" s="218" t="s">
        <v>885</v>
      </c>
      <c r="C714" s="218" t="s">
        <v>884</v>
      </c>
      <c r="D714" s="219" t="s">
        <v>433</v>
      </c>
      <c r="E714" s="220">
        <v>59</v>
      </c>
      <c r="F714" s="220">
        <v>13</v>
      </c>
      <c r="G714" s="220">
        <v>15</v>
      </c>
      <c r="H714" s="220">
        <v>26</v>
      </c>
      <c r="I714" s="220">
        <v>5</v>
      </c>
      <c r="J714" s="220">
        <v>44.25</v>
      </c>
    </row>
    <row r="715" spans="1:10" x14ac:dyDescent="0.2">
      <c r="A715" s="218">
        <v>23192</v>
      </c>
      <c r="B715" s="218" t="s">
        <v>883</v>
      </c>
      <c r="C715" s="218" t="s">
        <v>882</v>
      </c>
      <c r="D715" s="219" t="s">
        <v>433</v>
      </c>
      <c r="E715" s="220">
        <v>59</v>
      </c>
      <c r="F715" s="220">
        <v>13</v>
      </c>
      <c r="G715" s="220">
        <v>15</v>
      </c>
      <c r="H715" s="220">
        <v>26</v>
      </c>
      <c r="I715" s="220">
        <v>5</v>
      </c>
      <c r="J715" s="220">
        <v>44.25</v>
      </c>
    </row>
    <row r="716" spans="1:10" x14ac:dyDescent="0.2">
      <c r="A716" s="218">
        <v>23226</v>
      </c>
      <c r="B716" s="218" t="s">
        <v>880</v>
      </c>
      <c r="C716" s="218" t="s">
        <v>881</v>
      </c>
      <c r="D716" s="219" t="s">
        <v>433</v>
      </c>
      <c r="E716" s="220">
        <v>59</v>
      </c>
      <c r="F716" s="220">
        <v>13</v>
      </c>
      <c r="G716" s="220">
        <v>15</v>
      </c>
      <c r="H716" s="220">
        <v>26</v>
      </c>
      <c r="I716" s="220">
        <v>5</v>
      </c>
      <c r="J716" s="220">
        <v>44.25</v>
      </c>
    </row>
    <row r="717" spans="1:10" x14ac:dyDescent="0.2">
      <c r="A717" s="218">
        <v>23227</v>
      </c>
      <c r="B717" s="218" t="s">
        <v>880</v>
      </c>
      <c r="C717" s="218" t="s">
        <v>881</v>
      </c>
      <c r="D717" s="219" t="s">
        <v>433</v>
      </c>
      <c r="E717" s="220">
        <v>59</v>
      </c>
      <c r="F717" s="220">
        <v>13</v>
      </c>
      <c r="G717" s="220">
        <v>15</v>
      </c>
      <c r="H717" s="220">
        <v>26</v>
      </c>
      <c r="I717" s="220">
        <v>5</v>
      </c>
      <c r="J717" s="220">
        <v>44.25</v>
      </c>
    </row>
    <row r="718" spans="1:10" x14ac:dyDescent="0.2">
      <c r="A718" s="218">
        <v>23228</v>
      </c>
      <c r="B718" s="218" t="s">
        <v>881</v>
      </c>
      <c r="C718" s="218" t="s">
        <v>881</v>
      </c>
      <c r="D718" s="219" t="s">
        <v>433</v>
      </c>
      <c r="E718" s="220">
        <v>59</v>
      </c>
      <c r="F718" s="220">
        <v>13</v>
      </c>
      <c r="G718" s="220">
        <v>15</v>
      </c>
      <c r="H718" s="220">
        <v>26</v>
      </c>
      <c r="I718" s="220">
        <v>5</v>
      </c>
      <c r="J718" s="220">
        <v>44.25</v>
      </c>
    </row>
    <row r="719" spans="1:10" x14ac:dyDescent="0.2">
      <c r="A719" s="218">
        <v>23229</v>
      </c>
      <c r="B719" s="218" t="s">
        <v>881</v>
      </c>
      <c r="C719" s="218" t="s">
        <v>881</v>
      </c>
      <c r="D719" s="219" t="s">
        <v>433</v>
      </c>
      <c r="E719" s="220">
        <v>59</v>
      </c>
      <c r="F719" s="220">
        <v>13</v>
      </c>
      <c r="G719" s="220">
        <v>15</v>
      </c>
      <c r="H719" s="220">
        <v>26</v>
      </c>
      <c r="I719" s="220">
        <v>5</v>
      </c>
      <c r="J719" s="220">
        <v>44.25</v>
      </c>
    </row>
    <row r="720" spans="1:10" x14ac:dyDescent="0.2">
      <c r="A720" s="218">
        <v>23230</v>
      </c>
      <c r="B720" s="218" t="s">
        <v>880</v>
      </c>
      <c r="C720" s="218" t="s">
        <v>881</v>
      </c>
      <c r="D720" s="219" t="s">
        <v>433</v>
      </c>
      <c r="E720" s="220">
        <v>59</v>
      </c>
      <c r="F720" s="220">
        <v>13</v>
      </c>
      <c r="G720" s="220">
        <v>15</v>
      </c>
      <c r="H720" s="220">
        <v>26</v>
      </c>
      <c r="I720" s="220">
        <v>5</v>
      </c>
      <c r="J720" s="220">
        <v>44.25</v>
      </c>
    </row>
    <row r="721" spans="1:10" x14ac:dyDescent="0.2">
      <c r="A721" s="218">
        <v>23231</v>
      </c>
      <c r="B721" s="218" t="s">
        <v>881</v>
      </c>
      <c r="C721" s="218" t="s">
        <v>881</v>
      </c>
      <c r="D721" s="219" t="s">
        <v>433</v>
      </c>
      <c r="E721" s="220">
        <v>59</v>
      </c>
      <c r="F721" s="220">
        <v>13</v>
      </c>
      <c r="G721" s="220">
        <v>15</v>
      </c>
      <c r="H721" s="220">
        <v>26</v>
      </c>
      <c r="I721" s="220">
        <v>5</v>
      </c>
      <c r="J721" s="220">
        <v>44.25</v>
      </c>
    </row>
    <row r="722" spans="1:10" x14ac:dyDescent="0.2">
      <c r="A722" s="218">
        <v>23233</v>
      </c>
      <c r="B722" s="218" t="s">
        <v>881</v>
      </c>
      <c r="C722" s="218" t="s">
        <v>881</v>
      </c>
      <c r="D722" s="219" t="s">
        <v>433</v>
      </c>
      <c r="E722" s="220">
        <v>59</v>
      </c>
      <c r="F722" s="220">
        <v>13</v>
      </c>
      <c r="G722" s="220">
        <v>15</v>
      </c>
      <c r="H722" s="220">
        <v>26</v>
      </c>
      <c r="I722" s="220">
        <v>5</v>
      </c>
      <c r="J722" s="220">
        <v>44.25</v>
      </c>
    </row>
    <row r="723" spans="1:10" x14ac:dyDescent="0.2">
      <c r="A723" s="218">
        <v>23234</v>
      </c>
      <c r="B723" s="218" t="s">
        <v>880</v>
      </c>
      <c r="C723" s="218" t="s">
        <v>824</v>
      </c>
      <c r="D723" s="219" t="s">
        <v>433</v>
      </c>
      <c r="E723" s="220">
        <v>59</v>
      </c>
      <c r="F723" s="220">
        <v>13</v>
      </c>
      <c r="G723" s="220">
        <v>15</v>
      </c>
      <c r="H723" s="220">
        <v>26</v>
      </c>
      <c r="I723" s="220">
        <v>5</v>
      </c>
      <c r="J723" s="220">
        <v>44.25</v>
      </c>
    </row>
    <row r="724" spans="1:10" x14ac:dyDescent="0.2">
      <c r="A724" s="218">
        <v>23235</v>
      </c>
      <c r="B724" s="218" t="s">
        <v>880</v>
      </c>
      <c r="C724" s="218" t="s">
        <v>824</v>
      </c>
      <c r="D724" s="219" t="s">
        <v>433</v>
      </c>
      <c r="E724" s="220">
        <v>59</v>
      </c>
      <c r="F724" s="220">
        <v>13</v>
      </c>
      <c r="G724" s="220">
        <v>15</v>
      </c>
      <c r="H724" s="220">
        <v>26</v>
      </c>
      <c r="I724" s="220">
        <v>5</v>
      </c>
      <c r="J724" s="220">
        <v>44.25</v>
      </c>
    </row>
    <row r="725" spans="1:10" x14ac:dyDescent="0.2">
      <c r="A725" s="218">
        <v>23236</v>
      </c>
      <c r="B725" s="218" t="s">
        <v>880</v>
      </c>
      <c r="C725" s="218" t="s">
        <v>824</v>
      </c>
      <c r="D725" s="219" t="s">
        <v>433</v>
      </c>
      <c r="E725" s="220">
        <v>59</v>
      </c>
      <c r="F725" s="220">
        <v>13</v>
      </c>
      <c r="G725" s="220">
        <v>15</v>
      </c>
      <c r="H725" s="220">
        <v>26</v>
      </c>
      <c r="I725" s="220">
        <v>5</v>
      </c>
      <c r="J725" s="220">
        <v>44.25</v>
      </c>
    </row>
    <row r="726" spans="1:10" x14ac:dyDescent="0.2">
      <c r="A726" s="218">
        <v>23237</v>
      </c>
      <c r="B726" s="218" t="s">
        <v>880</v>
      </c>
      <c r="C726" s="218" t="s">
        <v>824</v>
      </c>
      <c r="D726" s="219" t="s">
        <v>433</v>
      </c>
      <c r="E726" s="220">
        <v>59</v>
      </c>
      <c r="F726" s="220">
        <v>13</v>
      </c>
      <c r="G726" s="220">
        <v>15</v>
      </c>
      <c r="H726" s="220">
        <v>26</v>
      </c>
      <c r="I726" s="220">
        <v>5</v>
      </c>
      <c r="J726" s="220">
        <v>44.25</v>
      </c>
    </row>
    <row r="727" spans="1:10" x14ac:dyDescent="0.2">
      <c r="A727" s="218">
        <v>23238</v>
      </c>
      <c r="B727" s="218" t="s">
        <v>881</v>
      </c>
      <c r="C727" s="218" t="s">
        <v>881</v>
      </c>
      <c r="D727" s="219" t="s">
        <v>433</v>
      </c>
      <c r="E727" s="220">
        <v>59</v>
      </c>
      <c r="F727" s="220">
        <v>13</v>
      </c>
      <c r="G727" s="220">
        <v>15</v>
      </c>
      <c r="H727" s="220">
        <v>26</v>
      </c>
      <c r="I727" s="220">
        <v>5</v>
      </c>
      <c r="J727" s="220">
        <v>44.25</v>
      </c>
    </row>
    <row r="728" spans="1:10" x14ac:dyDescent="0.2">
      <c r="A728" s="218">
        <v>23242</v>
      </c>
      <c r="B728" s="218" t="s">
        <v>881</v>
      </c>
      <c r="C728" s="218" t="s">
        <v>881</v>
      </c>
      <c r="D728" s="219" t="s">
        <v>433</v>
      </c>
      <c r="E728" s="220">
        <v>59</v>
      </c>
      <c r="F728" s="220">
        <v>13</v>
      </c>
      <c r="G728" s="220">
        <v>15</v>
      </c>
      <c r="H728" s="220">
        <v>26</v>
      </c>
      <c r="I728" s="220">
        <v>5</v>
      </c>
      <c r="J728" s="220">
        <v>44.25</v>
      </c>
    </row>
    <row r="729" spans="1:10" x14ac:dyDescent="0.2">
      <c r="A729" s="218">
        <v>23250</v>
      </c>
      <c r="B729" s="218" t="s">
        <v>880</v>
      </c>
      <c r="C729" s="218" t="s">
        <v>881</v>
      </c>
      <c r="D729" s="219" t="s">
        <v>433</v>
      </c>
      <c r="E729" s="220">
        <v>59</v>
      </c>
      <c r="F729" s="220">
        <v>13</v>
      </c>
      <c r="G729" s="220">
        <v>15</v>
      </c>
      <c r="H729" s="220">
        <v>26</v>
      </c>
      <c r="I729" s="220">
        <v>5</v>
      </c>
      <c r="J729" s="220">
        <v>44.25</v>
      </c>
    </row>
    <row r="730" spans="1:10" x14ac:dyDescent="0.2">
      <c r="A730" s="218">
        <v>23255</v>
      </c>
      <c r="B730" s="218" t="s">
        <v>881</v>
      </c>
      <c r="C730" s="218" t="s">
        <v>881</v>
      </c>
      <c r="D730" s="219" t="s">
        <v>433</v>
      </c>
      <c r="E730" s="220">
        <v>59</v>
      </c>
      <c r="F730" s="220">
        <v>13</v>
      </c>
      <c r="G730" s="220">
        <v>15</v>
      </c>
      <c r="H730" s="220">
        <v>26</v>
      </c>
      <c r="I730" s="220">
        <v>5</v>
      </c>
      <c r="J730" s="220">
        <v>44.25</v>
      </c>
    </row>
    <row r="731" spans="1:10" x14ac:dyDescent="0.2">
      <c r="A731" s="218">
        <v>23288</v>
      </c>
      <c r="B731" s="218" t="s">
        <v>881</v>
      </c>
      <c r="C731" s="218" t="s">
        <v>881</v>
      </c>
      <c r="D731" s="219" t="s">
        <v>433</v>
      </c>
      <c r="E731" s="220">
        <v>59</v>
      </c>
      <c r="F731" s="220">
        <v>13</v>
      </c>
      <c r="G731" s="220">
        <v>15</v>
      </c>
      <c r="H731" s="220">
        <v>26</v>
      </c>
      <c r="I731" s="220">
        <v>5</v>
      </c>
      <c r="J731" s="220">
        <v>44.25</v>
      </c>
    </row>
    <row r="732" spans="1:10" x14ac:dyDescent="0.2">
      <c r="A732" s="218">
        <v>23294</v>
      </c>
      <c r="B732" s="218" t="s">
        <v>881</v>
      </c>
      <c r="C732" s="218" t="s">
        <v>881</v>
      </c>
      <c r="D732" s="219" t="s">
        <v>433</v>
      </c>
      <c r="E732" s="220">
        <v>59</v>
      </c>
      <c r="F732" s="220">
        <v>13</v>
      </c>
      <c r="G732" s="220">
        <v>15</v>
      </c>
      <c r="H732" s="220">
        <v>26</v>
      </c>
      <c r="I732" s="220">
        <v>5</v>
      </c>
      <c r="J732" s="220">
        <v>44.25</v>
      </c>
    </row>
    <row r="733" spans="1:10" x14ac:dyDescent="0.2">
      <c r="A733" s="218">
        <v>23297</v>
      </c>
      <c r="B733" s="218" t="s">
        <v>880</v>
      </c>
      <c r="C733" s="218" t="s">
        <v>824</v>
      </c>
      <c r="D733" s="219" t="s">
        <v>433</v>
      </c>
      <c r="E733" s="220">
        <v>59</v>
      </c>
      <c r="F733" s="220">
        <v>13</v>
      </c>
      <c r="G733" s="220">
        <v>15</v>
      </c>
      <c r="H733" s="220">
        <v>26</v>
      </c>
      <c r="I733" s="220">
        <v>5</v>
      </c>
      <c r="J733" s="220">
        <v>44.25</v>
      </c>
    </row>
    <row r="734" spans="1:10" x14ac:dyDescent="0.2">
      <c r="A734" s="218">
        <v>23304</v>
      </c>
      <c r="B734" s="218" t="s">
        <v>879</v>
      </c>
      <c r="C734" s="218" t="s">
        <v>783</v>
      </c>
      <c r="D734" s="219" t="s">
        <v>433</v>
      </c>
      <c r="E734" s="220">
        <v>59</v>
      </c>
      <c r="F734" s="220">
        <v>13</v>
      </c>
      <c r="G734" s="220">
        <v>15</v>
      </c>
      <c r="H734" s="220">
        <v>26</v>
      </c>
      <c r="I734" s="220">
        <v>5</v>
      </c>
      <c r="J734" s="220">
        <v>44.25</v>
      </c>
    </row>
    <row r="735" spans="1:10" x14ac:dyDescent="0.2">
      <c r="A735" s="218">
        <v>23307</v>
      </c>
      <c r="B735" s="218" t="s">
        <v>878</v>
      </c>
      <c r="C735" s="218" t="s">
        <v>854</v>
      </c>
      <c r="D735" s="219" t="s">
        <v>433</v>
      </c>
      <c r="E735" s="220">
        <v>59</v>
      </c>
      <c r="F735" s="220">
        <v>13</v>
      </c>
      <c r="G735" s="220">
        <v>15</v>
      </c>
      <c r="H735" s="220">
        <v>26</v>
      </c>
      <c r="I735" s="220">
        <v>5</v>
      </c>
      <c r="J735" s="220">
        <v>44.25</v>
      </c>
    </row>
    <row r="736" spans="1:10" x14ac:dyDescent="0.2">
      <c r="A736" s="218">
        <v>23310</v>
      </c>
      <c r="B736" s="218" t="s">
        <v>877</v>
      </c>
      <c r="C736" s="218" t="s">
        <v>854</v>
      </c>
      <c r="D736" s="219" t="s">
        <v>433</v>
      </c>
      <c r="E736" s="220">
        <v>59</v>
      </c>
      <c r="F736" s="220">
        <v>13</v>
      </c>
      <c r="G736" s="220">
        <v>15</v>
      </c>
      <c r="H736" s="220">
        <v>26</v>
      </c>
      <c r="I736" s="220">
        <v>5</v>
      </c>
      <c r="J736" s="220">
        <v>44.25</v>
      </c>
    </row>
    <row r="737" spans="1:10" x14ac:dyDescent="0.2">
      <c r="A737" s="218">
        <v>23313</v>
      </c>
      <c r="B737" s="218" t="s">
        <v>876</v>
      </c>
      <c r="C737" s="218" t="s">
        <v>854</v>
      </c>
      <c r="D737" s="219" t="s">
        <v>433</v>
      </c>
      <c r="E737" s="220">
        <v>59</v>
      </c>
      <c r="F737" s="220">
        <v>13</v>
      </c>
      <c r="G737" s="220">
        <v>15</v>
      </c>
      <c r="H737" s="220">
        <v>26</v>
      </c>
      <c r="I737" s="220">
        <v>5</v>
      </c>
      <c r="J737" s="220">
        <v>44.25</v>
      </c>
    </row>
    <row r="738" spans="1:10" x14ac:dyDescent="0.2">
      <c r="A738" s="218">
        <v>23314</v>
      </c>
      <c r="B738" s="218" t="s">
        <v>875</v>
      </c>
      <c r="C738" s="218" t="s">
        <v>783</v>
      </c>
      <c r="D738" s="219" t="s">
        <v>433</v>
      </c>
      <c r="E738" s="220">
        <v>59</v>
      </c>
      <c r="F738" s="220">
        <v>13</v>
      </c>
      <c r="G738" s="220">
        <v>15</v>
      </c>
      <c r="H738" s="220">
        <v>26</v>
      </c>
      <c r="I738" s="220">
        <v>5</v>
      </c>
      <c r="J738" s="220">
        <v>44.25</v>
      </c>
    </row>
    <row r="739" spans="1:10" x14ac:dyDescent="0.2">
      <c r="A739" s="218">
        <v>23315</v>
      </c>
      <c r="B739" s="218" t="s">
        <v>874</v>
      </c>
      <c r="C739" s="218" t="s">
        <v>783</v>
      </c>
      <c r="D739" s="219" t="s">
        <v>433</v>
      </c>
      <c r="E739" s="220">
        <v>59</v>
      </c>
      <c r="F739" s="220">
        <v>13</v>
      </c>
      <c r="G739" s="220">
        <v>15</v>
      </c>
      <c r="H739" s="220">
        <v>26</v>
      </c>
      <c r="I739" s="220">
        <v>5</v>
      </c>
      <c r="J739" s="220">
        <v>44.25</v>
      </c>
    </row>
    <row r="740" spans="1:10" x14ac:dyDescent="0.2">
      <c r="A740" s="218">
        <v>23316</v>
      </c>
      <c r="B740" s="218" t="s">
        <v>873</v>
      </c>
      <c r="C740" s="218" t="s">
        <v>854</v>
      </c>
      <c r="D740" s="219" t="s">
        <v>433</v>
      </c>
      <c r="E740" s="220">
        <v>59</v>
      </c>
      <c r="F740" s="220">
        <v>13</v>
      </c>
      <c r="G740" s="220">
        <v>15</v>
      </c>
      <c r="H740" s="220">
        <v>26</v>
      </c>
      <c r="I740" s="220">
        <v>5</v>
      </c>
      <c r="J740" s="220">
        <v>44.25</v>
      </c>
    </row>
    <row r="741" spans="1:10" x14ac:dyDescent="0.2">
      <c r="A741" s="218">
        <v>23320</v>
      </c>
      <c r="B741" s="218" t="s">
        <v>872</v>
      </c>
      <c r="C741" s="218" t="s">
        <v>871</v>
      </c>
      <c r="D741" s="219" t="s">
        <v>433</v>
      </c>
      <c r="E741" s="220">
        <v>59</v>
      </c>
      <c r="F741" s="220">
        <v>13</v>
      </c>
      <c r="G741" s="220">
        <v>15</v>
      </c>
      <c r="H741" s="220">
        <v>26</v>
      </c>
      <c r="I741" s="220">
        <v>5</v>
      </c>
      <c r="J741" s="220">
        <v>44.25</v>
      </c>
    </row>
    <row r="742" spans="1:10" x14ac:dyDescent="0.2">
      <c r="A742" s="218">
        <v>23321</v>
      </c>
      <c r="B742" s="218" t="s">
        <v>872</v>
      </c>
      <c r="C742" s="218" t="s">
        <v>871</v>
      </c>
      <c r="D742" s="219" t="s">
        <v>433</v>
      </c>
      <c r="E742" s="220">
        <v>59</v>
      </c>
      <c r="F742" s="220">
        <v>13</v>
      </c>
      <c r="G742" s="220">
        <v>15</v>
      </c>
      <c r="H742" s="220">
        <v>26</v>
      </c>
      <c r="I742" s="220">
        <v>5</v>
      </c>
      <c r="J742" s="220">
        <v>44.25</v>
      </c>
    </row>
    <row r="743" spans="1:10" x14ac:dyDescent="0.2">
      <c r="A743" s="218">
        <v>23322</v>
      </c>
      <c r="B743" s="218" t="s">
        <v>872</v>
      </c>
      <c r="C743" s="218" t="s">
        <v>871</v>
      </c>
      <c r="D743" s="219" t="s">
        <v>433</v>
      </c>
      <c r="E743" s="220">
        <v>59</v>
      </c>
      <c r="F743" s="220">
        <v>13</v>
      </c>
      <c r="G743" s="220">
        <v>15</v>
      </c>
      <c r="H743" s="220">
        <v>26</v>
      </c>
      <c r="I743" s="220">
        <v>5</v>
      </c>
      <c r="J743" s="220">
        <v>44.25</v>
      </c>
    </row>
    <row r="744" spans="1:10" x14ac:dyDescent="0.2">
      <c r="A744" s="218">
        <v>23323</v>
      </c>
      <c r="B744" s="218" t="s">
        <v>872</v>
      </c>
      <c r="C744" s="218" t="s">
        <v>871</v>
      </c>
      <c r="D744" s="219" t="s">
        <v>433</v>
      </c>
      <c r="E744" s="220">
        <v>59</v>
      </c>
      <c r="F744" s="220">
        <v>13</v>
      </c>
      <c r="G744" s="220">
        <v>15</v>
      </c>
      <c r="H744" s="220">
        <v>26</v>
      </c>
      <c r="I744" s="220">
        <v>5</v>
      </c>
      <c r="J744" s="220">
        <v>44.25</v>
      </c>
    </row>
    <row r="745" spans="1:10" x14ac:dyDescent="0.2">
      <c r="A745" s="218">
        <v>23324</v>
      </c>
      <c r="B745" s="218" t="s">
        <v>872</v>
      </c>
      <c r="C745" s="218" t="s">
        <v>871</v>
      </c>
      <c r="D745" s="219" t="s">
        <v>433</v>
      </c>
      <c r="E745" s="220">
        <v>59</v>
      </c>
      <c r="F745" s="220">
        <v>13</v>
      </c>
      <c r="G745" s="220">
        <v>15</v>
      </c>
      <c r="H745" s="220">
        <v>26</v>
      </c>
      <c r="I745" s="220">
        <v>5</v>
      </c>
      <c r="J745" s="220">
        <v>44.25</v>
      </c>
    </row>
    <row r="746" spans="1:10" x14ac:dyDescent="0.2">
      <c r="A746" s="218">
        <v>23325</v>
      </c>
      <c r="B746" s="218" t="s">
        <v>872</v>
      </c>
      <c r="C746" s="218" t="s">
        <v>871</v>
      </c>
      <c r="D746" s="219" t="s">
        <v>433</v>
      </c>
      <c r="E746" s="220">
        <v>59</v>
      </c>
      <c r="F746" s="220">
        <v>13</v>
      </c>
      <c r="G746" s="220">
        <v>15</v>
      </c>
      <c r="H746" s="220">
        <v>26</v>
      </c>
      <c r="I746" s="220">
        <v>5</v>
      </c>
      <c r="J746" s="220">
        <v>44.25</v>
      </c>
    </row>
    <row r="747" spans="1:10" x14ac:dyDescent="0.2">
      <c r="A747" s="218">
        <v>23326</v>
      </c>
      <c r="B747" s="218" t="s">
        <v>872</v>
      </c>
      <c r="C747" s="218" t="s">
        <v>871</v>
      </c>
      <c r="D747" s="219" t="s">
        <v>433</v>
      </c>
      <c r="E747" s="220">
        <v>59</v>
      </c>
      <c r="F747" s="220">
        <v>13</v>
      </c>
      <c r="G747" s="220">
        <v>15</v>
      </c>
      <c r="H747" s="220">
        <v>26</v>
      </c>
      <c r="I747" s="220">
        <v>5</v>
      </c>
      <c r="J747" s="220">
        <v>44.25</v>
      </c>
    </row>
    <row r="748" spans="1:10" x14ac:dyDescent="0.2">
      <c r="A748" s="218">
        <v>23327</v>
      </c>
      <c r="B748" s="218" t="s">
        <v>872</v>
      </c>
      <c r="C748" s="218" t="s">
        <v>871</v>
      </c>
      <c r="D748" s="219" t="s">
        <v>433</v>
      </c>
      <c r="E748" s="220">
        <v>59</v>
      </c>
      <c r="F748" s="220">
        <v>13</v>
      </c>
      <c r="G748" s="220">
        <v>15</v>
      </c>
      <c r="H748" s="220">
        <v>26</v>
      </c>
      <c r="I748" s="220">
        <v>5</v>
      </c>
      <c r="J748" s="220">
        <v>44.25</v>
      </c>
    </row>
    <row r="749" spans="1:10" x14ac:dyDescent="0.2">
      <c r="A749" s="218">
        <v>23328</v>
      </c>
      <c r="B749" s="218" t="s">
        <v>872</v>
      </c>
      <c r="C749" s="218" t="s">
        <v>871</v>
      </c>
      <c r="D749" s="219" t="s">
        <v>433</v>
      </c>
      <c r="E749" s="220">
        <v>59</v>
      </c>
      <c r="F749" s="220">
        <v>13</v>
      </c>
      <c r="G749" s="220">
        <v>15</v>
      </c>
      <c r="H749" s="220">
        <v>26</v>
      </c>
      <c r="I749" s="220">
        <v>5</v>
      </c>
      <c r="J749" s="220">
        <v>44.25</v>
      </c>
    </row>
    <row r="750" spans="1:10" x14ac:dyDescent="0.2">
      <c r="A750" s="218">
        <v>23347</v>
      </c>
      <c r="B750" s="218" t="s">
        <v>870</v>
      </c>
      <c r="C750" s="218" t="s">
        <v>854</v>
      </c>
      <c r="D750" s="219" t="s">
        <v>433</v>
      </c>
      <c r="E750" s="220">
        <v>59</v>
      </c>
      <c r="F750" s="220">
        <v>13</v>
      </c>
      <c r="G750" s="220">
        <v>15</v>
      </c>
      <c r="H750" s="220">
        <v>26</v>
      </c>
      <c r="I750" s="220">
        <v>5</v>
      </c>
      <c r="J750" s="220">
        <v>44.25</v>
      </c>
    </row>
    <row r="751" spans="1:10" x14ac:dyDescent="0.2">
      <c r="A751" s="218">
        <v>23350</v>
      </c>
      <c r="B751" s="218" t="s">
        <v>869</v>
      </c>
      <c r="C751" s="218" t="s">
        <v>854</v>
      </c>
      <c r="D751" s="219" t="s">
        <v>433</v>
      </c>
      <c r="E751" s="220">
        <v>59</v>
      </c>
      <c r="F751" s="220">
        <v>13</v>
      </c>
      <c r="G751" s="220">
        <v>15</v>
      </c>
      <c r="H751" s="220">
        <v>26</v>
      </c>
      <c r="I751" s="220">
        <v>5</v>
      </c>
      <c r="J751" s="220">
        <v>44.25</v>
      </c>
    </row>
    <row r="752" spans="1:10" x14ac:dyDescent="0.2">
      <c r="A752" s="218">
        <v>23354</v>
      </c>
      <c r="B752" s="218" t="s">
        <v>868</v>
      </c>
      <c r="C752" s="218" t="s">
        <v>854</v>
      </c>
      <c r="D752" s="219" t="s">
        <v>433</v>
      </c>
      <c r="E752" s="220">
        <v>59</v>
      </c>
      <c r="F752" s="220">
        <v>13</v>
      </c>
      <c r="G752" s="220">
        <v>15</v>
      </c>
      <c r="H752" s="220">
        <v>26</v>
      </c>
      <c r="I752" s="220">
        <v>5</v>
      </c>
      <c r="J752" s="220">
        <v>44.25</v>
      </c>
    </row>
    <row r="753" spans="1:10" x14ac:dyDescent="0.2">
      <c r="A753" s="218">
        <v>23397</v>
      </c>
      <c r="B753" s="218" t="s">
        <v>783</v>
      </c>
      <c r="C753" s="218" t="s">
        <v>783</v>
      </c>
      <c r="D753" s="219" t="s">
        <v>433</v>
      </c>
      <c r="E753" s="220">
        <v>59</v>
      </c>
      <c r="F753" s="220">
        <v>13</v>
      </c>
      <c r="G753" s="220">
        <v>15</v>
      </c>
      <c r="H753" s="220">
        <v>26</v>
      </c>
      <c r="I753" s="220">
        <v>5</v>
      </c>
      <c r="J753" s="220">
        <v>44.25</v>
      </c>
    </row>
    <row r="754" spans="1:10" x14ac:dyDescent="0.2">
      <c r="A754" s="218">
        <v>23398</v>
      </c>
      <c r="B754" s="218" t="s">
        <v>867</v>
      </c>
      <c r="C754" s="218" t="s">
        <v>854</v>
      </c>
      <c r="D754" s="219" t="s">
        <v>433</v>
      </c>
      <c r="E754" s="220">
        <v>59</v>
      </c>
      <c r="F754" s="220">
        <v>13</v>
      </c>
      <c r="G754" s="220">
        <v>15</v>
      </c>
      <c r="H754" s="220">
        <v>26</v>
      </c>
      <c r="I754" s="220">
        <v>5</v>
      </c>
      <c r="J754" s="220">
        <v>44.25</v>
      </c>
    </row>
    <row r="755" spans="1:10" x14ac:dyDescent="0.2">
      <c r="A755" s="218">
        <v>23405</v>
      </c>
      <c r="B755" s="218" t="s">
        <v>866</v>
      </c>
      <c r="C755" s="218" t="s">
        <v>854</v>
      </c>
      <c r="D755" s="219" t="s">
        <v>433</v>
      </c>
      <c r="E755" s="220">
        <v>59</v>
      </c>
      <c r="F755" s="220">
        <v>13</v>
      </c>
      <c r="G755" s="220">
        <v>15</v>
      </c>
      <c r="H755" s="220">
        <v>26</v>
      </c>
      <c r="I755" s="220">
        <v>5</v>
      </c>
      <c r="J755" s="220">
        <v>44.25</v>
      </c>
    </row>
    <row r="756" spans="1:10" x14ac:dyDescent="0.2">
      <c r="A756" s="218">
        <v>23408</v>
      </c>
      <c r="B756" s="218" t="s">
        <v>865</v>
      </c>
      <c r="C756" s="218" t="s">
        <v>854</v>
      </c>
      <c r="D756" s="219" t="s">
        <v>433</v>
      </c>
      <c r="E756" s="220">
        <v>59</v>
      </c>
      <c r="F756" s="220">
        <v>13</v>
      </c>
      <c r="G756" s="220">
        <v>15</v>
      </c>
      <c r="H756" s="220">
        <v>26</v>
      </c>
      <c r="I756" s="220">
        <v>5</v>
      </c>
      <c r="J756" s="220">
        <v>44.25</v>
      </c>
    </row>
    <row r="757" spans="1:10" x14ac:dyDescent="0.2">
      <c r="A757" s="218">
        <v>23413</v>
      </c>
      <c r="B757" s="218" t="s">
        <v>864</v>
      </c>
      <c r="C757" s="218" t="s">
        <v>854</v>
      </c>
      <c r="D757" s="219" t="s">
        <v>433</v>
      </c>
      <c r="E757" s="220">
        <v>59</v>
      </c>
      <c r="F757" s="220">
        <v>13</v>
      </c>
      <c r="G757" s="220">
        <v>15</v>
      </c>
      <c r="H757" s="220">
        <v>26</v>
      </c>
      <c r="I757" s="220">
        <v>5</v>
      </c>
      <c r="J757" s="220">
        <v>44.25</v>
      </c>
    </row>
    <row r="758" spans="1:10" x14ac:dyDescent="0.2">
      <c r="A758" s="218">
        <v>23419</v>
      </c>
      <c r="B758" s="218" t="s">
        <v>863</v>
      </c>
      <c r="C758" s="218" t="s">
        <v>854</v>
      </c>
      <c r="D758" s="219" t="s">
        <v>433</v>
      </c>
      <c r="E758" s="220">
        <v>59</v>
      </c>
      <c r="F758" s="220">
        <v>13</v>
      </c>
      <c r="G758" s="220">
        <v>15</v>
      </c>
      <c r="H758" s="220">
        <v>26</v>
      </c>
      <c r="I758" s="220">
        <v>5</v>
      </c>
      <c r="J758" s="220">
        <v>44.25</v>
      </c>
    </row>
    <row r="759" spans="1:10" x14ac:dyDescent="0.2">
      <c r="A759" s="218">
        <v>23424</v>
      </c>
      <c r="B759" s="218" t="s">
        <v>862</v>
      </c>
      <c r="C759" s="218" t="s">
        <v>783</v>
      </c>
      <c r="D759" s="219" t="s">
        <v>433</v>
      </c>
      <c r="E759" s="220">
        <v>59</v>
      </c>
      <c r="F759" s="220">
        <v>13</v>
      </c>
      <c r="G759" s="220">
        <v>15</v>
      </c>
      <c r="H759" s="220">
        <v>26</v>
      </c>
      <c r="I759" s="220">
        <v>5</v>
      </c>
      <c r="J759" s="220">
        <v>44.25</v>
      </c>
    </row>
    <row r="760" spans="1:10" x14ac:dyDescent="0.2">
      <c r="A760" s="218">
        <v>23429</v>
      </c>
      <c r="B760" s="218" t="s">
        <v>861</v>
      </c>
      <c r="C760" s="218" t="s">
        <v>854</v>
      </c>
      <c r="D760" s="219" t="s">
        <v>433</v>
      </c>
      <c r="E760" s="220">
        <v>59</v>
      </c>
      <c r="F760" s="220">
        <v>13</v>
      </c>
      <c r="G760" s="220">
        <v>15</v>
      </c>
      <c r="H760" s="220">
        <v>26</v>
      </c>
      <c r="I760" s="220">
        <v>5</v>
      </c>
      <c r="J760" s="220">
        <v>44.25</v>
      </c>
    </row>
    <row r="761" spans="1:10" x14ac:dyDescent="0.2">
      <c r="A761" s="218">
        <v>23430</v>
      </c>
      <c r="B761" s="218" t="s">
        <v>860</v>
      </c>
      <c r="C761" s="218" t="s">
        <v>783</v>
      </c>
      <c r="D761" s="219" t="s">
        <v>433</v>
      </c>
      <c r="E761" s="220">
        <v>59</v>
      </c>
      <c r="F761" s="220">
        <v>13</v>
      </c>
      <c r="G761" s="220">
        <v>15</v>
      </c>
      <c r="H761" s="220">
        <v>26</v>
      </c>
      <c r="I761" s="220">
        <v>5</v>
      </c>
      <c r="J761" s="220">
        <v>44.25</v>
      </c>
    </row>
    <row r="762" spans="1:10" x14ac:dyDescent="0.2">
      <c r="A762" s="218">
        <v>23431</v>
      </c>
      <c r="B762" s="218" t="s">
        <v>860</v>
      </c>
      <c r="C762" s="218" t="s">
        <v>783</v>
      </c>
      <c r="D762" s="219" t="s">
        <v>433</v>
      </c>
      <c r="E762" s="220">
        <v>59</v>
      </c>
      <c r="F762" s="220">
        <v>13</v>
      </c>
      <c r="G762" s="220">
        <v>15</v>
      </c>
      <c r="H762" s="220">
        <v>26</v>
      </c>
      <c r="I762" s="220">
        <v>5</v>
      </c>
      <c r="J762" s="220">
        <v>44.25</v>
      </c>
    </row>
    <row r="763" spans="1:10" x14ac:dyDescent="0.2">
      <c r="A763" s="218">
        <v>23432</v>
      </c>
      <c r="B763" s="218" t="s">
        <v>859</v>
      </c>
      <c r="C763" s="218" t="s">
        <v>858</v>
      </c>
      <c r="D763" s="219" t="s">
        <v>433</v>
      </c>
      <c r="E763" s="220">
        <v>59</v>
      </c>
      <c r="F763" s="220">
        <v>13</v>
      </c>
      <c r="G763" s="220">
        <v>15</v>
      </c>
      <c r="H763" s="220">
        <v>26</v>
      </c>
      <c r="I763" s="220">
        <v>5</v>
      </c>
      <c r="J763" s="220">
        <v>44.25</v>
      </c>
    </row>
    <row r="764" spans="1:10" x14ac:dyDescent="0.2">
      <c r="A764" s="218">
        <v>23433</v>
      </c>
      <c r="B764" s="218" t="s">
        <v>859</v>
      </c>
      <c r="C764" s="218" t="s">
        <v>858</v>
      </c>
      <c r="D764" s="219" t="s">
        <v>433</v>
      </c>
      <c r="E764" s="220">
        <v>59</v>
      </c>
      <c r="F764" s="220">
        <v>13</v>
      </c>
      <c r="G764" s="220">
        <v>15</v>
      </c>
      <c r="H764" s="220">
        <v>26</v>
      </c>
      <c r="I764" s="220">
        <v>5</v>
      </c>
      <c r="J764" s="220">
        <v>44.25</v>
      </c>
    </row>
    <row r="765" spans="1:10" x14ac:dyDescent="0.2">
      <c r="A765" s="218">
        <v>23434</v>
      </c>
      <c r="B765" s="218" t="s">
        <v>859</v>
      </c>
      <c r="C765" s="218" t="s">
        <v>858</v>
      </c>
      <c r="D765" s="219" t="s">
        <v>433</v>
      </c>
      <c r="E765" s="220">
        <v>59</v>
      </c>
      <c r="F765" s="220">
        <v>13</v>
      </c>
      <c r="G765" s="220">
        <v>15</v>
      </c>
      <c r="H765" s="220">
        <v>26</v>
      </c>
      <c r="I765" s="220">
        <v>5</v>
      </c>
      <c r="J765" s="220">
        <v>44.25</v>
      </c>
    </row>
    <row r="766" spans="1:10" x14ac:dyDescent="0.2">
      <c r="A766" s="218">
        <v>23435</v>
      </c>
      <c r="B766" s="218" t="s">
        <v>859</v>
      </c>
      <c r="C766" s="218" t="s">
        <v>858</v>
      </c>
      <c r="D766" s="219" t="s">
        <v>433</v>
      </c>
      <c r="E766" s="220">
        <v>59</v>
      </c>
      <c r="F766" s="220">
        <v>13</v>
      </c>
      <c r="G766" s="220">
        <v>15</v>
      </c>
      <c r="H766" s="220">
        <v>26</v>
      </c>
      <c r="I766" s="220">
        <v>5</v>
      </c>
      <c r="J766" s="220">
        <v>44.25</v>
      </c>
    </row>
    <row r="767" spans="1:10" x14ac:dyDescent="0.2">
      <c r="A767" s="218">
        <v>23436</v>
      </c>
      <c r="B767" s="218" t="s">
        <v>859</v>
      </c>
      <c r="C767" s="218" t="s">
        <v>858</v>
      </c>
      <c r="D767" s="219" t="s">
        <v>433</v>
      </c>
      <c r="E767" s="220">
        <v>59</v>
      </c>
      <c r="F767" s="220">
        <v>13</v>
      </c>
      <c r="G767" s="220">
        <v>15</v>
      </c>
      <c r="H767" s="220">
        <v>26</v>
      </c>
      <c r="I767" s="220">
        <v>5</v>
      </c>
      <c r="J767" s="220">
        <v>44.25</v>
      </c>
    </row>
    <row r="768" spans="1:10" x14ac:dyDescent="0.2">
      <c r="A768" s="218">
        <v>23437</v>
      </c>
      <c r="B768" s="218" t="s">
        <v>859</v>
      </c>
      <c r="C768" s="218" t="s">
        <v>858</v>
      </c>
      <c r="D768" s="219" t="s">
        <v>433</v>
      </c>
      <c r="E768" s="220">
        <v>59</v>
      </c>
      <c r="F768" s="220">
        <v>13</v>
      </c>
      <c r="G768" s="220">
        <v>15</v>
      </c>
      <c r="H768" s="220">
        <v>26</v>
      </c>
      <c r="I768" s="220">
        <v>5</v>
      </c>
      <c r="J768" s="220">
        <v>44.25</v>
      </c>
    </row>
    <row r="769" spans="1:10" x14ac:dyDescent="0.2">
      <c r="A769" s="218">
        <v>23438</v>
      </c>
      <c r="B769" s="218" t="s">
        <v>859</v>
      </c>
      <c r="C769" s="218" t="s">
        <v>858</v>
      </c>
      <c r="D769" s="219" t="s">
        <v>433</v>
      </c>
      <c r="E769" s="220">
        <v>59</v>
      </c>
      <c r="F769" s="220">
        <v>13</v>
      </c>
      <c r="G769" s="220">
        <v>15</v>
      </c>
      <c r="H769" s="220">
        <v>26</v>
      </c>
      <c r="I769" s="220">
        <v>5</v>
      </c>
      <c r="J769" s="220">
        <v>44.25</v>
      </c>
    </row>
    <row r="770" spans="1:10" x14ac:dyDescent="0.2">
      <c r="A770" s="218">
        <v>23439</v>
      </c>
      <c r="B770" s="218" t="s">
        <v>859</v>
      </c>
      <c r="C770" s="218" t="s">
        <v>858</v>
      </c>
      <c r="D770" s="219" t="s">
        <v>433</v>
      </c>
      <c r="E770" s="220">
        <v>59</v>
      </c>
      <c r="F770" s="220">
        <v>13</v>
      </c>
      <c r="G770" s="220">
        <v>15</v>
      </c>
      <c r="H770" s="220">
        <v>26</v>
      </c>
      <c r="I770" s="220">
        <v>5</v>
      </c>
      <c r="J770" s="220">
        <v>44.25</v>
      </c>
    </row>
    <row r="771" spans="1:10" x14ac:dyDescent="0.2">
      <c r="A771" s="218">
        <v>23443</v>
      </c>
      <c r="B771" s="218" t="s">
        <v>857</v>
      </c>
      <c r="C771" s="218" t="s">
        <v>854</v>
      </c>
      <c r="D771" s="219" t="s">
        <v>433</v>
      </c>
      <c r="E771" s="220">
        <v>59</v>
      </c>
      <c r="F771" s="220">
        <v>13</v>
      </c>
      <c r="G771" s="220">
        <v>15</v>
      </c>
      <c r="H771" s="220">
        <v>26</v>
      </c>
      <c r="I771" s="220">
        <v>5</v>
      </c>
      <c r="J771" s="220">
        <v>44.25</v>
      </c>
    </row>
    <row r="772" spans="1:10" x14ac:dyDescent="0.2">
      <c r="A772" s="218">
        <v>23482</v>
      </c>
      <c r="B772" s="218" t="s">
        <v>856</v>
      </c>
      <c r="C772" s="218" t="s">
        <v>854</v>
      </c>
      <c r="D772" s="219" t="s">
        <v>433</v>
      </c>
      <c r="E772" s="220">
        <v>59</v>
      </c>
      <c r="F772" s="220">
        <v>13</v>
      </c>
      <c r="G772" s="220">
        <v>15</v>
      </c>
      <c r="H772" s="220">
        <v>26</v>
      </c>
      <c r="I772" s="220">
        <v>5</v>
      </c>
      <c r="J772" s="220">
        <v>44.25</v>
      </c>
    </row>
    <row r="773" spans="1:10" x14ac:dyDescent="0.2">
      <c r="A773" s="218">
        <v>23486</v>
      </c>
      <c r="B773" s="218" t="s">
        <v>855</v>
      </c>
      <c r="C773" s="218" t="s">
        <v>854</v>
      </c>
      <c r="D773" s="219" t="s">
        <v>433</v>
      </c>
      <c r="E773" s="220">
        <v>59</v>
      </c>
      <c r="F773" s="220">
        <v>13</v>
      </c>
      <c r="G773" s="220">
        <v>15</v>
      </c>
      <c r="H773" s="220">
        <v>26</v>
      </c>
      <c r="I773" s="220">
        <v>5</v>
      </c>
      <c r="J773" s="220">
        <v>44.25</v>
      </c>
    </row>
    <row r="774" spans="1:10" x14ac:dyDescent="0.2">
      <c r="A774" s="218">
        <v>23487</v>
      </c>
      <c r="B774" s="218" t="s">
        <v>853</v>
      </c>
      <c r="C774" s="218" t="s">
        <v>783</v>
      </c>
      <c r="D774" s="219" t="s">
        <v>433</v>
      </c>
      <c r="E774" s="220">
        <v>59</v>
      </c>
      <c r="F774" s="220">
        <v>13</v>
      </c>
      <c r="G774" s="220">
        <v>15</v>
      </c>
      <c r="H774" s="220">
        <v>26</v>
      </c>
      <c r="I774" s="220">
        <v>5</v>
      </c>
      <c r="J774" s="220">
        <v>44.25</v>
      </c>
    </row>
    <row r="775" spans="1:10" x14ac:dyDescent="0.2">
      <c r="A775" s="218">
        <v>23501</v>
      </c>
      <c r="B775" s="218" t="s">
        <v>852</v>
      </c>
      <c r="C775" s="218" t="s">
        <v>851</v>
      </c>
      <c r="D775" s="219" t="s">
        <v>433</v>
      </c>
      <c r="E775" s="220">
        <v>59</v>
      </c>
      <c r="F775" s="220">
        <v>13</v>
      </c>
      <c r="G775" s="220">
        <v>15</v>
      </c>
      <c r="H775" s="220">
        <v>26</v>
      </c>
      <c r="I775" s="220">
        <v>5</v>
      </c>
      <c r="J775" s="220">
        <v>44.25</v>
      </c>
    </row>
    <row r="776" spans="1:10" x14ac:dyDescent="0.2">
      <c r="A776" s="218">
        <v>23502</v>
      </c>
      <c r="B776" s="218" t="s">
        <v>852</v>
      </c>
      <c r="C776" s="218" t="s">
        <v>851</v>
      </c>
      <c r="D776" s="219" t="s">
        <v>433</v>
      </c>
      <c r="E776" s="220">
        <v>59</v>
      </c>
      <c r="F776" s="220">
        <v>13</v>
      </c>
      <c r="G776" s="220">
        <v>15</v>
      </c>
      <c r="H776" s="220">
        <v>26</v>
      </c>
      <c r="I776" s="220">
        <v>5</v>
      </c>
      <c r="J776" s="220">
        <v>44.25</v>
      </c>
    </row>
    <row r="777" spans="1:10" x14ac:dyDescent="0.2">
      <c r="A777" s="218">
        <v>23503</v>
      </c>
      <c r="B777" s="218" t="s">
        <v>852</v>
      </c>
      <c r="C777" s="218" t="s">
        <v>851</v>
      </c>
      <c r="D777" s="219" t="s">
        <v>433</v>
      </c>
      <c r="E777" s="220">
        <v>59</v>
      </c>
      <c r="F777" s="220">
        <v>13</v>
      </c>
      <c r="G777" s="220">
        <v>15</v>
      </c>
      <c r="H777" s="220">
        <v>26</v>
      </c>
      <c r="I777" s="220">
        <v>5</v>
      </c>
      <c r="J777" s="220">
        <v>44.25</v>
      </c>
    </row>
    <row r="778" spans="1:10" x14ac:dyDescent="0.2">
      <c r="A778" s="218">
        <v>23504</v>
      </c>
      <c r="B778" s="218" t="s">
        <v>852</v>
      </c>
      <c r="C778" s="218" t="s">
        <v>851</v>
      </c>
      <c r="D778" s="219" t="s">
        <v>433</v>
      </c>
      <c r="E778" s="220">
        <v>59</v>
      </c>
      <c r="F778" s="220">
        <v>13</v>
      </c>
      <c r="G778" s="220">
        <v>15</v>
      </c>
      <c r="H778" s="220">
        <v>26</v>
      </c>
      <c r="I778" s="220">
        <v>5</v>
      </c>
      <c r="J778" s="220">
        <v>44.25</v>
      </c>
    </row>
    <row r="779" spans="1:10" x14ac:dyDescent="0.2">
      <c r="A779" s="218">
        <v>23505</v>
      </c>
      <c r="B779" s="218" t="s">
        <v>852</v>
      </c>
      <c r="C779" s="218" t="s">
        <v>851</v>
      </c>
      <c r="D779" s="219" t="s">
        <v>433</v>
      </c>
      <c r="E779" s="220">
        <v>59</v>
      </c>
      <c r="F779" s="220">
        <v>13</v>
      </c>
      <c r="G779" s="220">
        <v>15</v>
      </c>
      <c r="H779" s="220">
        <v>26</v>
      </c>
      <c r="I779" s="220">
        <v>5</v>
      </c>
      <c r="J779" s="220">
        <v>44.25</v>
      </c>
    </row>
    <row r="780" spans="1:10" x14ac:dyDescent="0.2">
      <c r="A780" s="218">
        <v>23506</v>
      </c>
      <c r="B780" s="218" t="s">
        <v>852</v>
      </c>
      <c r="C780" s="218" t="s">
        <v>851</v>
      </c>
      <c r="D780" s="219" t="s">
        <v>433</v>
      </c>
      <c r="E780" s="220">
        <v>59</v>
      </c>
      <c r="F780" s="220">
        <v>13</v>
      </c>
      <c r="G780" s="220">
        <v>15</v>
      </c>
      <c r="H780" s="220">
        <v>26</v>
      </c>
      <c r="I780" s="220">
        <v>5</v>
      </c>
      <c r="J780" s="220">
        <v>44.25</v>
      </c>
    </row>
    <row r="781" spans="1:10" x14ac:dyDescent="0.2">
      <c r="A781" s="218">
        <v>23507</v>
      </c>
      <c r="B781" s="218" t="s">
        <v>852</v>
      </c>
      <c r="C781" s="218" t="s">
        <v>851</v>
      </c>
      <c r="D781" s="219" t="s">
        <v>433</v>
      </c>
      <c r="E781" s="220">
        <v>59</v>
      </c>
      <c r="F781" s="220">
        <v>13</v>
      </c>
      <c r="G781" s="220">
        <v>15</v>
      </c>
      <c r="H781" s="220">
        <v>26</v>
      </c>
      <c r="I781" s="220">
        <v>5</v>
      </c>
      <c r="J781" s="220">
        <v>44.25</v>
      </c>
    </row>
    <row r="782" spans="1:10" x14ac:dyDescent="0.2">
      <c r="A782" s="218">
        <v>23508</v>
      </c>
      <c r="B782" s="218" t="s">
        <v>852</v>
      </c>
      <c r="C782" s="218" t="s">
        <v>851</v>
      </c>
      <c r="D782" s="219" t="s">
        <v>433</v>
      </c>
      <c r="E782" s="220">
        <v>59</v>
      </c>
      <c r="F782" s="220">
        <v>13</v>
      </c>
      <c r="G782" s="220">
        <v>15</v>
      </c>
      <c r="H782" s="220">
        <v>26</v>
      </c>
      <c r="I782" s="220">
        <v>5</v>
      </c>
      <c r="J782" s="220">
        <v>44.25</v>
      </c>
    </row>
    <row r="783" spans="1:10" x14ac:dyDescent="0.2">
      <c r="A783" s="218">
        <v>23509</v>
      </c>
      <c r="B783" s="218" t="s">
        <v>852</v>
      </c>
      <c r="C783" s="218" t="s">
        <v>851</v>
      </c>
      <c r="D783" s="219" t="s">
        <v>433</v>
      </c>
      <c r="E783" s="220">
        <v>59</v>
      </c>
      <c r="F783" s="220">
        <v>13</v>
      </c>
      <c r="G783" s="220">
        <v>15</v>
      </c>
      <c r="H783" s="220">
        <v>26</v>
      </c>
      <c r="I783" s="220">
        <v>5</v>
      </c>
      <c r="J783" s="220">
        <v>44.25</v>
      </c>
    </row>
    <row r="784" spans="1:10" x14ac:dyDescent="0.2">
      <c r="A784" s="218">
        <v>23510</v>
      </c>
      <c r="B784" s="218" t="s">
        <v>852</v>
      </c>
      <c r="C784" s="218" t="s">
        <v>851</v>
      </c>
      <c r="D784" s="219" t="s">
        <v>433</v>
      </c>
      <c r="E784" s="220">
        <v>59</v>
      </c>
      <c r="F784" s="220">
        <v>13</v>
      </c>
      <c r="G784" s="220">
        <v>15</v>
      </c>
      <c r="H784" s="220">
        <v>26</v>
      </c>
      <c r="I784" s="220">
        <v>5</v>
      </c>
      <c r="J784" s="220">
        <v>44.25</v>
      </c>
    </row>
    <row r="785" spans="1:10" x14ac:dyDescent="0.2">
      <c r="A785" s="218">
        <v>23511</v>
      </c>
      <c r="B785" s="218" t="s">
        <v>852</v>
      </c>
      <c r="C785" s="218" t="s">
        <v>851</v>
      </c>
      <c r="D785" s="219" t="s">
        <v>433</v>
      </c>
      <c r="E785" s="220">
        <v>59</v>
      </c>
      <c r="F785" s="220">
        <v>13</v>
      </c>
      <c r="G785" s="220">
        <v>15</v>
      </c>
      <c r="H785" s="220">
        <v>26</v>
      </c>
      <c r="I785" s="220">
        <v>5</v>
      </c>
      <c r="J785" s="220">
        <v>44.25</v>
      </c>
    </row>
    <row r="786" spans="1:10" x14ac:dyDescent="0.2">
      <c r="A786" s="218">
        <v>23513</v>
      </c>
      <c r="B786" s="218" t="s">
        <v>852</v>
      </c>
      <c r="C786" s="218" t="s">
        <v>851</v>
      </c>
      <c r="D786" s="219" t="s">
        <v>433</v>
      </c>
      <c r="E786" s="220">
        <v>59</v>
      </c>
      <c r="F786" s="220">
        <v>13</v>
      </c>
      <c r="G786" s="220">
        <v>15</v>
      </c>
      <c r="H786" s="220">
        <v>26</v>
      </c>
      <c r="I786" s="220">
        <v>5</v>
      </c>
      <c r="J786" s="220">
        <v>44.25</v>
      </c>
    </row>
    <row r="787" spans="1:10" x14ac:dyDescent="0.2">
      <c r="A787" s="218">
        <v>23514</v>
      </c>
      <c r="B787" s="218" t="s">
        <v>852</v>
      </c>
      <c r="C787" s="218" t="s">
        <v>851</v>
      </c>
      <c r="D787" s="219" t="s">
        <v>433</v>
      </c>
      <c r="E787" s="220">
        <v>59</v>
      </c>
      <c r="F787" s="220">
        <v>13</v>
      </c>
      <c r="G787" s="220">
        <v>15</v>
      </c>
      <c r="H787" s="220">
        <v>26</v>
      </c>
      <c r="I787" s="220">
        <v>5</v>
      </c>
      <c r="J787" s="220">
        <v>44.25</v>
      </c>
    </row>
    <row r="788" spans="1:10" x14ac:dyDescent="0.2">
      <c r="A788" s="218">
        <v>23515</v>
      </c>
      <c r="B788" s="218" t="s">
        <v>852</v>
      </c>
      <c r="C788" s="218" t="s">
        <v>851</v>
      </c>
      <c r="D788" s="219" t="s">
        <v>433</v>
      </c>
      <c r="E788" s="220">
        <v>59</v>
      </c>
      <c r="F788" s="220">
        <v>13</v>
      </c>
      <c r="G788" s="220">
        <v>15</v>
      </c>
      <c r="H788" s="220">
        <v>26</v>
      </c>
      <c r="I788" s="220">
        <v>5</v>
      </c>
      <c r="J788" s="220">
        <v>44.25</v>
      </c>
    </row>
    <row r="789" spans="1:10" x14ac:dyDescent="0.2">
      <c r="A789" s="218">
        <v>23517</v>
      </c>
      <c r="B789" s="218" t="s">
        <v>852</v>
      </c>
      <c r="C789" s="218" t="s">
        <v>851</v>
      </c>
      <c r="D789" s="219" t="s">
        <v>433</v>
      </c>
      <c r="E789" s="220">
        <v>59</v>
      </c>
      <c r="F789" s="220">
        <v>13</v>
      </c>
      <c r="G789" s="220">
        <v>15</v>
      </c>
      <c r="H789" s="220">
        <v>26</v>
      </c>
      <c r="I789" s="220">
        <v>5</v>
      </c>
      <c r="J789" s="220">
        <v>44.25</v>
      </c>
    </row>
    <row r="790" spans="1:10" x14ac:dyDescent="0.2">
      <c r="A790" s="218">
        <v>23518</v>
      </c>
      <c r="B790" s="218" t="s">
        <v>852</v>
      </c>
      <c r="C790" s="218" t="s">
        <v>851</v>
      </c>
      <c r="D790" s="219" t="s">
        <v>433</v>
      </c>
      <c r="E790" s="220">
        <v>59</v>
      </c>
      <c r="F790" s="220">
        <v>13</v>
      </c>
      <c r="G790" s="220">
        <v>15</v>
      </c>
      <c r="H790" s="220">
        <v>26</v>
      </c>
      <c r="I790" s="220">
        <v>5</v>
      </c>
      <c r="J790" s="220">
        <v>44.25</v>
      </c>
    </row>
    <row r="791" spans="1:10" x14ac:dyDescent="0.2">
      <c r="A791" s="218">
        <v>23519</v>
      </c>
      <c r="B791" s="218" t="s">
        <v>852</v>
      </c>
      <c r="C791" s="218" t="s">
        <v>851</v>
      </c>
      <c r="D791" s="219" t="s">
        <v>433</v>
      </c>
      <c r="E791" s="220">
        <v>59</v>
      </c>
      <c r="F791" s="220">
        <v>13</v>
      </c>
      <c r="G791" s="220">
        <v>15</v>
      </c>
      <c r="H791" s="220">
        <v>26</v>
      </c>
      <c r="I791" s="220">
        <v>5</v>
      </c>
      <c r="J791" s="220">
        <v>44.25</v>
      </c>
    </row>
    <row r="792" spans="1:10" x14ac:dyDescent="0.2">
      <c r="A792" s="218">
        <v>23523</v>
      </c>
      <c r="B792" s="218" t="s">
        <v>852</v>
      </c>
      <c r="C792" s="218" t="s">
        <v>851</v>
      </c>
      <c r="D792" s="219" t="s">
        <v>433</v>
      </c>
      <c r="E792" s="220">
        <v>59</v>
      </c>
      <c r="F792" s="220">
        <v>13</v>
      </c>
      <c r="G792" s="220">
        <v>15</v>
      </c>
      <c r="H792" s="220">
        <v>26</v>
      </c>
      <c r="I792" s="220">
        <v>5</v>
      </c>
      <c r="J792" s="220">
        <v>44.25</v>
      </c>
    </row>
    <row r="793" spans="1:10" x14ac:dyDescent="0.2">
      <c r="A793" s="218">
        <v>23529</v>
      </c>
      <c r="B793" s="218" t="s">
        <v>852</v>
      </c>
      <c r="C793" s="218" t="s">
        <v>851</v>
      </c>
      <c r="D793" s="219" t="s">
        <v>433</v>
      </c>
      <c r="E793" s="220">
        <v>59</v>
      </c>
      <c r="F793" s="220">
        <v>13</v>
      </c>
      <c r="G793" s="220">
        <v>15</v>
      </c>
      <c r="H793" s="220">
        <v>26</v>
      </c>
      <c r="I793" s="220">
        <v>5</v>
      </c>
      <c r="J793" s="220">
        <v>44.25</v>
      </c>
    </row>
    <row r="794" spans="1:10" x14ac:dyDescent="0.2">
      <c r="A794" s="218">
        <v>23541</v>
      </c>
      <c r="B794" s="218" t="s">
        <v>852</v>
      </c>
      <c r="C794" s="218" t="s">
        <v>851</v>
      </c>
      <c r="D794" s="219" t="s">
        <v>433</v>
      </c>
      <c r="E794" s="220">
        <v>59</v>
      </c>
      <c r="F794" s="220">
        <v>13</v>
      </c>
      <c r="G794" s="220">
        <v>15</v>
      </c>
      <c r="H794" s="220">
        <v>26</v>
      </c>
      <c r="I794" s="220">
        <v>5</v>
      </c>
      <c r="J794" s="220">
        <v>44.25</v>
      </c>
    </row>
    <row r="795" spans="1:10" x14ac:dyDescent="0.2">
      <c r="A795" s="218">
        <v>23551</v>
      </c>
      <c r="B795" s="218" t="s">
        <v>852</v>
      </c>
      <c r="C795" s="218" t="s">
        <v>851</v>
      </c>
      <c r="D795" s="219" t="s">
        <v>433</v>
      </c>
      <c r="E795" s="220">
        <v>59</v>
      </c>
      <c r="F795" s="220">
        <v>13</v>
      </c>
      <c r="G795" s="220">
        <v>15</v>
      </c>
      <c r="H795" s="220">
        <v>26</v>
      </c>
      <c r="I795" s="220">
        <v>5</v>
      </c>
      <c r="J795" s="220">
        <v>44.25</v>
      </c>
    </row>
    <row r="796" spans="1:10" x14ac:dyDescent="0.2">
      <c r="A796" s="218">
        <v>23601</v>
      </c>
      <c r="B796" s="218" t="s">
        <v>849</v>
      </c>
      <c r="C796" s="218" t="s">
        <v>848</v>
      </c>
      <c r="D796" s="219" t="s">
        <v>433</v>
      </c>
      <c r="E796" s="220">
        <v>59</v>
      </c>
      <c r="F796" s="220">
        <v>13</v>
      </c>
      <c r="G796" s="220">
        <v>15</v>
      </c>
      <c r="H796" s="220">
        <v>26</v>
      </c>
      <c r="I796" s="220">
        <v>5</v>
      </c>
      <c r="J796" s="220">
        <v>44.25</v>
      </c>
    </row>
    <row r="797" spans="1:10" x14ac:dyDescent="0.2">
      <c r="A797" s="218">
        <v>23602</v>
      </c>
      <c r="B797" s="218" t="s">
        <v>849</v>
      </c>
      <c r="C797" s="218" t="s">
        <v>848</v>
      </c>
      <c r="D797" s="219" t="s">
        <v>433</v>
      </c>
      <c r="E797" s="220">
        <v>59</v>
      </c>
      <c r="F797" s="220">
        <v>13</v>
      </c>
      <c r="G797" s="220">
        <v>15</v>
      </c>
      <c r="H797" s="220">
        <v>26</v>
      </c>
      <c r="I797" s="220">
        <v>5</v>
      </c>
      <c r="J797" s="220">
        <v>44.25</v>
      </c>
    </row>
    <row r="798" spans="1:10" x14ac:dyDescent="0.2">
      <c r="A798" s="218">
        <v>23603</v>
      </c>
      <c r="B798" s="218" t="s">
        <v>849</v>
      </c>
      <c r="C798" s="218" t="s">
        <v>848</v>
      </c>
      <c r="D798" s="219" t="s">
        <v>433</v>
      </c>
      <c r="E798" s="220">
        <v>59</v>
      </c>
      <c r="F798" s="220">
        <v>13</v>
      </c>
      <c r="G798" s="220">
        <v>15</v>
      </c>
      <c r="H798" s="220">
        <v>26</v>
      </c>
      <c r="I798" s="220">
        <v>5</v>
      </c>
      <c r="J798" s="220">
        <v>44.25</v>
      </c>
    </row>
    <row r="799" spans="1:10" x14ac:dyDescent="0.2">
      <c r="A799" s="218">
        <v>23604</v>
      </c>
      <c r="B799" s="218" t="s">
        <v>850</v>
      </c>
      <c r="C799" s="218" t="s">
        <v>848</v>
      </c>
      <c r="D799" s="219" t="s">
        <v>433</v>
      </c>
      <c r="E799" s="220">
        <v>59</v>
      </c>
      <c r="F799" s="220">
        <v>13</v>
      </c>
      <c r="G799" s="220">
        <v>15</v>
      </c>
      <c r="H799" s="220">
        <v>26</v>
      </c>
      <c r="I799" s="220">
        <v>5</v>
      </c>
      <c r="J799" s="220">
        <v>44.25</v>
      </c>
    </row>
    <row r="800" spans="1:10" x14ac:dyDescent="0.2">
      <c r="A800" s="218">
        <v>23605</v>
      </c>
      <c r="B800" s="218" t="s">
        <v>849</v>
      </c>
      <c r="C800" s="218" t="s">
        <v>848</v>
      </c>
      <c r="D800" s="219" t="s">
        <v>433</v>
      </c>
      <c r="E800" s="220">
        <v>59</v>
      </c>
      <c r="F800" s="220">
        <v>13</v>
      </c>
      <c r="G800" s="220">
        <v>15</v>
      </c>
      <c r="H800" s="220">
        <v>26</v>
      </c>
      <c r="I800" s="220">
        <v>5</v>
      </c>
      <c r="J800" s="220">
        <v>44.25</v>
      </c>
    </row>
    <row r="801" spans="1:10" x14ac:dyDescent="0.2">
      <c r="A801" s="218">
        <v>23606</v>
      </c>
      <c r="B801" s="218" t="s">
        <v>849</v>
      </c>
      <c r="C801" s="218" t="s">
        <v>848</v>
      </c>
      <c r="D801" s="219" t="s">
        <v>433</v>
      </c>
      <c r="E801" s="220">
        <v>59</v>
      </c>
      <c r="F801" s="220">
        <v>13</v>
      </c>
      <c r="G801" s="220">
        <v>15</v>
      </c>
      <c r="H801" s="220">
        <v>26</v>
      </c>
      <c r="I801" s="220">
        <v>5</v>
      </c>
      <c r="J801" s="220">
        <v>44.25</v>
      </c>
    </row>
    <row r="802" spans="1:10" x14ac:dyDescent="0.2">
      <c r="A802" s="218">
        <v>23607</v>
      </c>
      <c r="B802" s="218" t="s">
        <v>849</v>
      </c>
      <c r="C802" s="218" t="s">
        <v>848</v>
      </c>
      <c r="D802" s="219" t="s">
        <v>433</v>
      </c>
      <c r="E802" s="220">
        <v>59</v>
      </c>
      <c r="F802" s="220">
        <v>13</v>
      </c>
      <c r="G802" s="220">
        <v>15</v>
      </c>
      <c r="H802" s="220">
        <v>26</v>
      </c>
      <c r="I802" s="220">
        <v>5</v>
      </c>
      <c r="J802" s="220">
        <v>44.25</v>
      </c>
    </row>
    <row r="803" spans="1:10" x14ac:dyDescent="0.2">
      <c r="A803" s="218">
        <v>23608</v>
      </c>
      <c r="B803" s="218" t="s">
        <v>849</v>
      </c>
      <c r="C803" s="218" t="s">
        <v>848</v>
      </c>
      <c r="D803" s="219" t="s">
        <v>433</v>
      </c>
      <c r="E803" s="220">
        <v>59</v>
      </c>
      <c r="F803" s="220">
        <v>13</v>
      </c>
      <c r="G803" s="220">
        <v>15</v>
      </c>
      <c r="H803" s="220">
        <v>26</v>
      </c>
      <c r="I803" s="220">
        <v>5</v>
      </c>
      <c r="J803" s="220">
        <v>44.25</v>
      </c>
    </row>
    <row r="804" spans="1:10" x14ac:dyDescent="0.2">
      <c r="A804" s="218">
        <v>23609</v>
      </c>
      <c r="B804" s="218" t="s">
        <v>849</v>
      </c>
      <c r="C804" s="218" t="s">
        <v>848</v>
      </c>
      <c r="D804" s="219" t="s">
        <v>433</v>
      </c>
      <c r="E804" s="220">
        <v>59</v>
      </c>
      <c r="F804" s="220">
        <v>13</v>
      </c>
      <c r="G804" s="220">
        <v>15</v>
      </c>
      <c r="H804" s="220">
        <v>26</v>
      </c>
      <c r="I804" s="220">
        <v>5</v>
      </c>
      <c r="J804" s="220">
        <v>44.25</v>
      </c>
    </row>
    <row r="805" spans="1:10" x14ac:dyDescent="0.2">
      <c r="A805" s="218">
        <v>23612</v>
      </c>
      <c r="B805" s="218" t="s">
        <v>849</v>
      </c>
      <c r="C805" s="218" t="s">
        <v>848</v>
      </c>
      <c r="D805" s="219" t="s">
        <v>433</v>
      </c>
      <c r="E805" s="220">
        <v>59</v>
      </c>
      <c r="F805" s="220">
        <v>13</v>
      </c>
      <c r="G805" s="220">
        <v>15</v>
      </c>
      <c r="H805" s="220">
        <v>26</v>
      </c>
      <c r="I805" s="220">
        <v>5</v>
      </c>
      <c r="J805" s="220">
        <v>44.25</v>
      </c>
    </row>
    <row r="806" spans="1:10" x14ac:dyDescent="0.2">
      <c r="A806" s="218">
        <v>23628</v>
      </c>
      <c r="B806" s="218" t="s">
        <v>849</v>
      </c>
      <c r="C806" s="218" t="s">
        <v>848</v>
      </c>
      <c r="D806" s="219" t="s">
        <v>433</v>
      </c>
      <c r="E806" s="220">
        <v>59</v>
      </c>
      <c r="F806" s="220">
        <v>13</v>
      </c>
      <c r="G806" s="220">
        <v>15</v>
      </c>
      <c r="H806" s="220">
        <v>26</v>
      </c>
      <c r="I806" s="220">
        <v>5</v>
      </c>
      <c r="J806" s="220">
        <v>44.25</v>
      </c>
    </row>
    <row r="807" spans="1:10" x14ac:dyDescent="0.2">
      <c r="A807" s="218">
        <v>23630</v>
      </c>
      <c r="B807" s="218" t="s">
        <v>844</v>
      </c>
      <c r="C807" s="218" t="s">
        <v>843</v>
      </c>
      <c r="D807" s="219" t="s">
        <v>433</v>
      </c>
      <c r="E807" s="220">
        <v>59</v>
      </c>
      <c r="F807" s="220">
        <v>13</v>
      </c>
      <c r="G807" s="220">
        <v>15</v>
      </c>
      <c r="H807" s="220">
        <v>26</v>
      </c>
      <c r="I807" s="220">
        <v>5</v>
      </c>
      <c r="J807" s="220">
        <v>44.25</v>
      </c>
    </row>
    <row r="808" spans="1:10" x14ac:dyDescent="0.2">
      <c r="A808" s="218">
        <v>23651</v>
      </c>
      <c r="B808" s="218" t="s">
        <v>847</v>
      </c>
      <c r="C808" s="218" t="s">
        <v>843</v>
      </c>
      <c r="D808" s="219" t="s">
        <v>433</v>
      </c>
      <c r="E808" s="220">
        <v>59</v>
      </c>
      <c r="F808" s="220">
        <v>13</v>
      </c>
      <c r="G808" s="220">
        <v>15</v>
      </c>
      <c r="H808" s="220">
        <v>26</v>
      </c>
      <c r="I808" s="220">
        <v>5</v>
      </c>
      <c r="J808" s="220">
        <v>44.25</v>
      </c>
    </row>
    <row r="809" spans="1:10" x14ac:dyDescent="0.2">
      <c r="A809" s="218">
        <v>23661</v>
      </c>
      <c r="B809" s="218" t="s">
        <v>844</v>
      </c>
      <c r="C809" s="218" t="s">
        <v>843</v>
      </c>
      <c r="D809" s="219" t="s">
        <v>433</v>
      </c>
      <c r="E809" s="220">
        <v>59</v>
      </c>
      <c r="F809" s="220">
        <v>13</v>
      </c>
      <c r="G809" s="220">
        <v>15</v>
      </c>
      <c r="H809" s="220">
        <v>26</v>
      </c>
      <c r="I809" s="220">
        <v>5</v>
      </c>
      <c r="J809" s="220">
        <v>44.25</v>
      </c>
    </row>
    <row r="810" spans="1:10" x14ac:dyDescent="0.2">
      <c r="A810" s="218">
        <v>23662</v>
      </c>
      <c r="B810" s="218" t="s">
        <v>846</v>
      </c>
      <c r="C810" s="218" t="s">
        <v>845</v>
      </c>
      <c r="D810" s="219" t="s">
        <v>433</v>
      </c>
      <c r="E810" s="220">
        <v>59</v>
      </c>
      <c r="F810" s="220">
        <v>13</v>
      </c>
      <c r="G810" s="220">
        <v>15</v>
      </c>
      <c r="H810" s="220">
        <v>26</v>
      </c>
      <c r="I810" s="220">
        <v>5</v>
      </c>
      <c r="J810" s="220">
        <v>44.25</v>
      </c>
    </row>
    <row r="811" spans="1:10" x14ac:dyDescent="0.2">
      <c r="A811" s="218">
        <v>23663</v>
      </c>
      <c r="B811" s="218" t="s">
        <v>844</v>
      </c>
      <c r="C811" s="218" t="s">
        <v>843</v>
      </c>
      <c r="D811" s="219" t="s">
        <v>433</v>
      </c>
      <c r="E811" s="220">
        <v>59</v>
      </c>
      <c r="F811" s="220">
        <v>13</v>
      </c>
      <c r="G811" s="220">
        <v>15</v>
      </c>
      <c r="H811" s="220">
        <v>26</v>
      </c>
      <c r="I811" s="220">
        <v>5</v>
      </c>
      <c r="J811" s="220">
        <v>44.25</v>
      </c>
    </row>
    <row r="812" spans="1:10" x14ac:dyDescent="0.2">
      <c r="A812" s="218">
        <v>23664</v>
      </c>
      <c r="B812" s="218" t="s">
        <v>844</v>
      </c>
      <c r="C812" s="218" t="s">
        <v>843</v>
      </c>
      <c r="D812" s="219" t="s">
        <v>433</v>
      </c>
      <c r="E812" s="220">
        <v>59</v>
      </c>
      <c r="F812" s="220">
        <v>13</v>
      </c>
      <c r="G812" s="220">
        <v>15</v>
      </c>
      <c r="H812" s="220">
        <v>26</v>
      </c>
      <c r="I812" s="220">
        <v>5</v>
      </c>
      <c r="J812" s="220">
        <v>44.25</v>
      </c>
    </row>
    <row r="813" spans="1:10" x14ac:dyDescent="0.2">
      <c r="A813" s="218">
        <v>23666</v>
      </c>
      <c r="B813" s="218" t="s">
        <v>844</v>
      </c>
      <c r="C813" s="218" t="s">
        <v>843</v>
      </c>
      <c r="D813" s="219" t="s">
        <v>433</v>
      </c>
      <c r="E813" s="220">
        <v>59</v>
      </c>
      <c r="F813" s="220">
        <v>13</v>
      </c>
      <c r="G813" s="220">
        <v>15</v>
      </c>
      <c r="H813" s="220">
        <v>26</v>
      </c>
      <c r="I813" s="220">
        <v>5</v>
      </c>
      <c r="J813" s="220">
        <v>44.25</v>
      </c>
    </row>
    <row r="814" spans="1:10" x14ac:dyDescent="0.2">
      <c r="A814" s="218">
        <v>23667</v>
      </c>
      <c r="B814" s="218" t="s">
        <v>844</v>
      </c>
      <c r="C814" s="218" t="s">
        <v>843</v>
      </c>
      <c r="D814" s="219" t="s">
        <v>433</v>
      </c>
      <c r="E814" s="220">
        <v>59</v>
      </c>
      <c r="F814" s="220">
        <v>13</v>
      </c>
      <c r="G814" s="220">
        <v>15</v>
      </c>
      <c r="H814" s="220">
        <v>26</v>
      </c>
      <c r="I814" s="220">
        <v>5</v>
      </c>
      <c r="J814" s="220">
        <v>44.25</v>
      </c>
    </row>
    <row r="815" spans="1:10" x14ac:dyDescent="0.2">
      <c r="A815" s="218">
        <v>23668</v>
      </c>
      <c r="B815" s="218" t="s">
        <v>844</v>
      </c>
      <c r="C815" s="218" t="s">
        <v>843</v>
      </c>
      <c r="D815" s="219" t="s">
        <v>433</v>
      </c>
      <c r="E815" s="220">
        <v>59</v>
      </c>
      <c r="F815" s="220">
        <v>13</v>
      </c>
      <c r="G815" s="220">
        <v>15</v>
      </c>
      <c r="H815" s="220">
        <v>26</v>
      </c>
      <c r="I815" s="220">
        <v>5</v>
      </c>
      <c r="J815" s="220">
        <v>44.25</v>
      </c>
    </row>
    <row r="816" spans="1:10" x14ac:dyDescent="0.2">
      <c r="A816" s="218">
        <v>23669</v>
      </c>
      <c r="B816" s="218" t="s">
        <v>844</v>
      </c>
      <c r="C816" s="218" t="s">
        <v>843</v>
      </c>
      <c r="D816" s="219" t="s">
        <v>433</v>
      </c>
      <c r="E816" s="220">
        <v>59</v>
      </c>
      <c r="F816" s="220">
        <v>13</v>
      </c>
      <c r="G816" s="220">
        <v>15</v>
      </c>
      <c r="H816" s="220">
        <v>26</v>
      </c>
      <c r="I816" s="220">
        <v>5</v>
      </c>
      <c r="J816" s="220">
        <v>44.25</v>
      </c>
    </row>
    <row r="817" spans="1:10" x14ac:dyDescent="0.2">
      <c r="A817" s="218">
        <v>23670</v>
      </c>
      <c r="B817" s="218" t="s">
        <v>844</v>
      </c>
      <c r="C817" s="218" t="s">
        <v>843</v>
      </c>
      <c r="D817" s="219" t="s">
        <v>433</v>
      </c>
      <c r="E817" s="220">
        <v>59</v>
      </c>
      <c r="F817" s="220">
        <v>13</v>
      </c>
      <c r="G817" s="220">
        <v>15</v>
      </c>
      <c r="H817" s="220">
        <v>26</v>
      </c>
      <c r="I817" s="220">
        <v>5</v>
      </c>
      <c r="J817" s="220">
        <v>44.25</v>
      </c>
    </row>
    <row r="818" spans="1:10" x14ac:dyDescent="0.2">
      <c r="A818" s="218">
        <v>23681</v>
      </c>
      <c r="B818" s="218" t="s">
        <v>844</v>
      </c>
      <c r="C818" s="218" t="s">
        <v>843</v>
      </c>
      <c r="D818" s="219" t="s">
        <v>433</v>
      </c>
      <c r="E818" s="220">
        <v>59</v>
      </c>
      <c r="F818" s="220">
        <v>13</v>
      </c>
      <c r="G818" s="220">
        <v>15</v>
      </c>
      <c r="H818" s="220">
        <v>26</v>
      </c>
      <c r="I818" s="220">
        <v>5</v>
      </c>
      <c r="J818" s="220">
        <v>44.25</v>
      </c>
    </row>
    <row r="819" spans="1:10" x14ac:dyDescent="0.2">
      <c r="A819" s="218">
        <v>23701</v>
      </c>
      <c r="B819" s="218" t="s">
        <v>842</v>
      </c>
      <c r="C819" s="218" t="s">
        <v>841</v>
      </c>
      <c r="D819" s="219" t="s">
        <v>433</v>
      </c>
      <c r="E819" s="220">
        <v>59</v>
      </c>
      <c r="F819" s="220">
        <v>13</v>
      </c>
      <c r="G819" s="220">
        <v>15</v>
      </c>
      <c r="H819" s="220">
        <v>26</v>
      </c>
      <c r="I819" s="220">
        <v>5</v>
      </c>
      <c r="J819" s="220">
        <v>44.25</v>
      </c>
    </row>
    <row r="820" spans="1:10" x14ac:dyDescent="0.2">
      <c r="A820" s="218">
        <v>23702</v>
      </c>
      <c r="B820" s="218" t="s">
        <v>842</v>
      </c>
      <c r="C820" s="218" t="s">
        <v>841</v>
      </c>
      <c r="D820" s="219" t="s">
        <v>433</v>
      </c>
      <c r="E820" s="220">
        <v>59</v>
      </c>
      <c r="F820" s="220">
        <v>13</v>
      </c>
      <c r="G820" s="220">
        <v>15</v>
      </c>
      <c r="H820" s="220">
        <v>26</v>
      </c>
      <c r="I820" s="220">
        <v>5</v>
      </c>
      <c r="J820" s="220">
        <v>44.25</v>
      </c>
    </row>
    <row r="821" spans="1:10" x14ac:dyDescent="0.2">
      <c r="A821" s="218">
        <v>23703</v>
      </c>
      <c r="B821" s="218" t="s">
        <v>842</v>
      </c>
      <c r="C821" s="218" t="s">
        <v>841</v>
      </c>
      <c r="D821" s="219" t="s">
        <v>433</v>
      </c>
      <c r="E821" s="220">
        <v>59</v>
      </c>
      <c r="F821" s="220">
        <v>13</v>
      </c>
      <c r="G821" s="220">
        <v>15</v>
      </c>
      <c r="H821" s="220">
        <v>26</v>
      </c>
      <c r="I821" s="220">
        <v>5</v>
      </c>
      <c r="J821" s="220">
        <v>44.25</v>
      </c>
    </row>
    <row r="822" spans="1:10" x14ac:dyDescent="0.2">
      <c r="A822" s="218">
        <v>23704</v>
      </c>
      <c r="B822" s="218" t="s">
        <v>842</v>
      </c>
      <c r="C822" s="218" t="s">
        <v>841</v>
      </c>
      <c r="D822" s="219" t="s">
        <v>433</v>
      </c>
      <c r="E822" s="220">
        <v>59</v>
      </c>
      <c r="F822" s="220">
        <v>13</v>
      </c>
      <c r="G822" s="220">
        <v>15</v>
      </c>
      <c r="H822" s="220">
        <v>26</v>
      </c>
      <c r="I822" s="220">
        <v>5</v>
      </c>
      <c r="J822" s="220">
        <v>44.25</v>
      </c>
    </row>
    <row r="823" spans="1:10" x14ac:dyDescent="0.2">
      <c r="A823" s="218">
        <v>23705</v>
      </c>
      <c r="B823" s="218" t="s">
        <v>842</v>
      </c>
      <c r="C823" s="218" t="s">
        <v>841</v>
      </c>
      <c r="D823" s="219" t="s">
        <v>433</v>
      </c>
      <c r="E823" s="220">
        <v>59</v>
      </c>
      <c r="F823" s="220">
        <v>13</v>
      </c>
      <c r="G823" s="220">
        <v>15</v>
      </c>
      <c r="H823" s="220">
        <v>26</v>
      </c>
      <c r="I823" s="220">
        <v>5</v>
      </c>
      <c r="J823" s="220">
        <v>44.25</v>
      </c>
    </row>
    <row r="824" spans="1:10" x14ac:dyDescent="0.2">
      <c r="A824" s="218">
        <v>23707</v>
      </c>
      <c r="B824" s="218" t="s">
        <v>842</v>
      </c>
      <c r="C824" s="218" t="s">
        <v>841</v>
      </c>
      <c r="D824" s="219" t="s">
        <v>433</v>
      </c>
      <c r="E824" s="220">
        <v>59</v>
      </c>
      <c r="F824" s="220">
        <v>13</v>
      </c>
      <c r="G824" s="220">
        <v>15</v>
      </c>
      <c r="H824" s="220">
        <v>26</v>
      </c>
      <c r="I824" s="220">
        <v>5</v>
      </c>
      <c r="J824" s="220">
        <v>44.25</v>
      </c>
    </row>
    <row r="825" spans="1:10" x14ac:dyDescent="0.2">
      <c r="A825" s="218">
        <v>23708</v>
      </c>
      <c r="B825" s="218" t="s">
        <v>842</v>
      </c>
      <c r="C825" s="218" t="s">
        <v>841</v>
      </c>
      <c r="D825" s="219" t="s">
        <v>433</v>
      </c>
      <c r="E825" s="220">
        <v>59</v>
      </c>
      <c r="F825" s="220">
        <v>13</v>
      </c>
      <c r="G825" s="220">
        <v>15</v>
      </c>
      <c r="H825" s="220">
        <v>26</v>
      </c>
      <c r="I825" s="220">
        <v>5</v>
      </c>
      <c r="J825" s="220">
        <v>44.25</v>
      </c>
    </row>
    <row r="826" spans="1:10" x14ac:dyDescent="0.2">
      <c r="A826" s="218">
        <v>23709</v>
      </c>
      <c r="B826" s="218" t="s">
        <v>842</v>
      </c>
      <c r="C826" s="218" t="s">
        <v>841</v>
      </c>
      <c r="D826" s="219" t="s">
        <v>433</v>
      </c>
      <c r="E826" s="220">
        <v>59</v>
      </c>
      <c r="F826" s="220">
        <v>13</v>
      </c>
      <c r="G826" s="220">
        <v>15</v>
      </c>
      <c r="H826" s="220">
        <v>26</v>
      </c>
      <c r="I826" s="220">
        <v>5</v>
      </c>
      <c r="J826" s="220">
        <v>44.25</v>
      </c>
    </row>
    <row r="827" spans="1:10" x14ac:dyDescent="0.2">
      <c r="A827" s="218">
        <v>23801</v>
      </c>
      <c r="B827" s="218" t="s">
        <v>840</v>
      </c>
      <c r="C827" s="218" t="s">
        <v>802</v>
      </c>
      <c r="D827" s="219" t="s">
        <v>433</v>
      </c>
      <c r="E827" s="220">
        <v>59</v>
      </c>
      <c r="F827" s="220">
        <v>13</v>
      </c>
      <c r="G827" s="220">
        <v>15</v>
      </c>
      <c r="H827" s="220">
        <v>26</v>
      </c>
      <c r="I827" s="220">
        <v>5</v>
      </c>
      <c r="J827" s="220">
        <v>44.25</v>
      </c>
    </row>
    <row r="828" spans="1:10" x14ac:dyDescent="0.2">
      <c r="A828" s="218">
        <v>23803</v>
      </c>
      <c r="B828" s="218" t="s">
        <v>839</v>
      </c>
      <c r="C828" s="218" t="s">
        <v>837</v>
      </c>
      <c r="D828" s="219" t="s">
        <v>433</v>
      </c>
      <c r="E828" s="220">
        <v>59</v>
      </c>
      <c r="F828" s="220">
        <v>13</v>
      </c>
      <c r="G828" s="220">
        <v>15</v>
      </c>
      <c r="H828" s="220">
        <v>26</v>
      </c>
      <c r="I828" s="220">
        <v>5</v>
      </c>
      <c r="J828" s="220">
        <v>44.25</v>
      </c>
    </row>
    <row r="829" spans="1:10" x14ac:dyDescent="0.2">
      <c r="A829" s="218">
        <v>23804</v>
      </c>
      <c r="B829" s="218" t="s">
        <v>839</v>
      </c>
      <c r="C829" s="218" t="s">
        <v>837</v>
      </c>
      <c r="D829" s="219" t="s">
        <v>433</v>
      </c>
      <c r="E829" s="220">
        <v>59</v>
      </c>
      <c r="F829" s="220">
        <v>13</v>
      </c>
      <c r="G829" s="220">
        <v>15</v>
      </c>
      <c r="H829" s="220">
        <v>26</v>
      </c>
      <c r="I829" s="220">
        <v>5</v>
      </c>
      <c r="J829" s="220">
        <v>44.25</v>
      </c>
    </row>
    <row r="830" spans="1:10" x14ac:dyDescent="0.2">
      <c r="A830" s="218">
        <v>23805</v>
      </c>
      <c r="B830" s="218" t="s">
        <v>839</v>
      </c>
      <c r="C830" s="218" t="s">
        <v>837</v>
      </c>
      <c r="D830" s="219" t="s">
        <v>433</v>
      </c>
      <c r="E830" s="220">
        <v>59</v>
      </c>
      <c r="F830" s="220">
        <v>13</v>
      </c>
      <c r="G830" s="220">
        <v>15</v>
      </c>
      <c r="H830" s="220">
        <v>26</v>
      </c>
      <c r="I830" s="220">
        <v>5</v>
      </c>
      <c r="J830" s="220">
        <v>44.25</v>
      </c>
    </row>
    <row r="831" spans="1:10" x14ac:dyDescent="0.2">
      <c r="A831" s="218">
        <v>23806</v>
      </c>
      <c r="B831" s="218" t="s">
        <v>838</v>
      </c>
      <c r="C831" s="218" t="s">
        <v>837</v>
      </c>
      <c r="D831" s="219" t="s">
        <v>433</v>
      </c>
      <c r="E831" s="220">
        <v>59</v>
      </c>
      <c r="F831" s="220">
        <v>13</v>
      </c>
      <c r="G831" s="220">
        <v>15</v>
      </c>
      <c r="H831" s="220">
        <v>26</v>
      </c>
      <c r="I831" s="220">
        <v>5</v>
      </c>
      <c r="J831" s="220">
        <v>44.25</v>
      </c>
    </row>
    <row r="832" spans="1:10" x14ac:dyDescent="0.2">
      <c r="A832" s="218">
        <v>23821</v>
      </c>
      <c r="B832" s="218" t="s">
        <v>836</v>
      </c>
      <c r="C832" s="218" t="s">
        <v>775</v>
      </c>
      <c r="D832" s="219" t="s">
        <v>433</v>
      </c>
      <c r="E832" s="220">
        <v>59</v>
      </c>
      <c r="F832" s="220">
        <v>13</v>
      </c>
      <c r="G832" s="220">
        <v>15</v>
      </c>
      <c r="H832" s="220">
        <v>26</v>
      </c>
      <c r="I832" s="220">
        <v>5</v>
      </c>
      <c r="J832" s="220">
        <v>44.25</v>
      </c>
    </row>
    <row r="833" spans="1:10" x14ac:dyDescent="0.2">
      <c r="A833" s="218">
        <v>23822</v>
      </c>
      <c r="B833" s="218" t="s">
        <v>835</v>
      </c>
      <c r="C833" s="218" t="s">
        <v>787</v>
      </c>
      <c r="D833" s="219" t="s">
        <v>433</v>
      </c>
      <c r="E833" s="220">
        <v>59</v>
      </c>
      <c r="F833" s="220">
        <v>13</v>
      </c>
      <c r="G833" s="220">
        <v>15</v>
      </c>
      <c r="H833" s="220">
        <v>26</v>
      </c>
      <c r="I833" s="220">
        <v>5</v>
      </c>
      <c r="J833" s="220">
        <v>44.25</v>
      </c>
    </row>
    <row r="834" spans="1:10" x14ac:dyDescent="0.2">
      <c r="A834" s="218">
        <v>23824</v>
      </c>
      <c r="B834" s="218" t="s">
        <v>834</v>
      </c>
      <c r="C834" s="218" t="s">
        <v>757</v>
      </c>
      <c r="D834" s="219" t="s">
        <v>433</v>
      </c>
      <c r="E834" s="220">
        <v>59</v>
      </c>
      <c r="F834" s="220">
        <v>13</v>
      </c>
      <c r="G834" s="220">
        <v>15</v>
      </c>
      <c r="H834" s="220">
        <v>26</v>
      </c>
      <c r="I834" s="220">
        <v>5</v>
      </c>
      <c r="J834" s="220">
        <v>44.25</v>
      </c>
    </row>
    <row r="835" spans="1:10" x14ac:dyDescent="0.2">
      <c r="A835" s="218">
        <v>23827</v>
      </c>
      <c r="B835" s="218" t="s">
        <v>833</v>
      </c>
      <c r="C835" s="218" t="s">
        <v>799</v>
      </c>
      <c r="D835" s="219" t="s">
        <v>433</v>
      </c>
      <c r="E835" s="220">
        <v>59</v>
      </c>
      <c r="F835" s="220">
        <v>13</v>
      </c>
      <c r="G835" s="220">
        <v>15</v>
      </c>
      <c r="H835" s="220">
        <v>26</v>
      </c>
      <c r="I835" s="220">
        <v>5</v>
      </c>
      <c r="J835" s="220">
        <v>44.25</v>
      </c>
    </row>
    <row r="836" spans="1:10" x14ac:dyDescent="0.2">
      <c r="A836" s="218">
        <v>23828</v>
      </c>
      <c r="B836" s="218" t="s">
        <v>832</v>
      </c>
      <c r="C836" s="218" t="s">
        <v>799</v>
      </c>
      <c r="D836" s="219" t="s">
        <v>433</v>
      </c>
      <c r="E836" s="220">
        <v>59</v>
      </c>
      <c r="F836" s="220">
        <v>13</v>
      </c>
      <c r="G836" s="220">
        <v>15</v>
      </c>
      <c r="H836" s="220">
        <v>26</v>
      </c>
      <c r="I836" s="220">
        <v>5</v>
      </c>
      <c r="J836" s="220">
        <v>44.25</v>
      </c>
    </row>
    <row r="837" spans="1:10" x14ac:dyDescent="0.2">
      <c r="A837" s="218">
        <v>23829</v>
      </c>
      <c r="B837" s="218" t="s">
        <v>831</v>
      </c>
      <c r="C837" s="218" t="s">
        <v>799</v>
      </c>
      <c r="D837" s="219" t="s">
        <v>433</v>
      </c>
      <c r="E837" s="220">
        <v>59</v>
      </c>
      <c r="F837" s="220">
        <v>13</v>
      </c>
      <c r="G837" s="220">
        <v>15</v>
      </c>
      <c r="H837" s="220">
        <v>26</v>
      </c>
      <c r="I837" s="220">
        <v>5</v>
      </c>
      <c r="J837" s="220">
        <v>44.25</v>
      </c>
    </row>
    <row r="838" spans="1:10" x14ac:dyDescent="0.2">
      <c r="A838" s="218">
        <v>23830</v>
      </c>
      <c r="B838" s="218" t="s">
        <v>830</v>
      </c>
      <c r="C838" s="218" t="s">
        <v>787</v>
      </c>
      <c r="D838" s="219" t="s">
        <v>433</v>
      </c>
      <c r="E838" s="220">
        <v>59</v>
      </c>
      <c r="F838" s="220">
        <v>13</v>
      </c>
      <c r="G838" s="220">
        <v>15</v>
      </c>
      <c r="H838" s="220">
        <v>26</v>
      </c>
      <c r="I838" s="220">
        <v>5</v>
      </c>
      <c r="J838" s="220">
        <v>44.25</v>
      </c>
    </row>
    <row r="839" spans="1:10" x14ac:dyDescent="0.2">
      <c r="A839" s="218">
        <v>23831</v>
      </c>
      <c r="B839" s="218" t="s">
        <v>826</v>
      </c>
      <c r="C839" s="218" t="s">
        <v>824</v>
      </c>
      <c r="D839" s="219" t="s">
        <v>433</v>
      </c>
      <c r="E839" s="220">
        <v>59</v>
      </c>
      <c r="F839" s="220">
        <v>13</v>
      </c>
      <c r="G839" s="220">
        <v>15</v>
      </c>
      <c r="H839" s="220">
        <v>26</v>
      </c>
      <c r="I839" s="220">
        <v>5</v>
      </c>
      <c r="J839" s="220">
        <v>44.25</v>
      </c>
    </row>
    <row r="840" spans="1:10" x14ac:dyDescent="0.2">
      <c r="A840" s="218">
        <v>23832</v>
      </c>
      <c r="B840" s="218" t="s">
        <v>824</v>
      </c>
      <c r="C840" s="218" t="s">
        <v>824</v>
      </c>
      <c r="D840" s="219" t="s">
        <v>433</v>
      </c>
      <c r="E840" s="220">
        <v>59</v>
      </c>
      <c r="F840" s="220">
        <v>13</v>
      </c>
      <c r="G840" s="220">
        <v>15</v>
      </c>
      <c r="H840" s="220">
        <v>26</v>
      </c>
      <c r="I840" s="220">
        <v>5</v>
      </c>
      <c r="J840" s="220">
        <v>44.25</v>
      </c>
    </row>
    <row r="841" spans="1:10" x14ac:dyDescent="0.2">
      <c r="A841" s="218">
        <v>23833</v>
      </c>
      <c r="B841" s="218" t="s">
        <v>829</v>
      </c>
      <c r="C841" s="218" t="s">
        <v>787</v>
      </c>
      <c r="D841" s="219" t="s">
        <v>433</v>
      </c>
      <c r="E841" s="220">
        <v>59</v>
      </c>
      <c r="F841" s="220">
        <v>13</v>
      </c>
      <c r="G841" s="220">
        <v>15</v>
      </c>
      <c r="H841" s="220">
        <v>26</v>
      </c>
      <c r="I841" s="220">
        <v>5</v>
      </c>
      <c r="J841" s="220">
        <v>44.25</v>
      </c>
    </row>
    <row r="842" spans="1:10" x14ac:dyDescent="0.2">
      <c r="A842" s="218">
        <v>23834</v>
      </c>
      <c r="B842" s="218" t="s">
        <v>828</v>
      </c>
      <c r="C842" s="218" t="s">
        <v>827</v>
      </c>
      <c r="D842" s="219" t="s">
        <v>433</v>
      </c>
      <c r="E842" s="220">
        <v>59</v>
      </c>
      <c r="F842" s="220">
        <v>13</v>
      </c>
      <c r="G842" s="220">
        <v>15</v>
      </c>
      <c r="H842" s="220">
        <v>26</v>
      </c>
      <c r="I842" s="220">
        <v>5</v>
      </c>
      <c r="J842" s="220">
        <v>44.25</v>
      </c>
    </row>
    <row r="843" spans="1:10" x14ac:dyDescent="0.2">
      <c r="A843" s="218">
        <v>23836</v>
      </c>
      <c r="B843" s="218" t="s">
        <v>826</v>
      </c>
      <c r="C843" s="218" t="s">
        <v>824</v>
      </c>
      <c r="D843" s="219" t="s">
        <v>433</v>
      </c>
      <c r="E843" s="220">
        <v>59</v>
      </c>
      <c r="F843" s="220">
        <v>13</v>
      </c>
      <c r="G843" s="220">
        <v>15</v>
      </c>
      <c r="H843" s="220">
        <v>26</v>
      </c>
      <c r="I843" s="220">
        <v>5</v>
      </c>
      <c r="J843" s="220">
        <v>44.25</v>
      </c>
    </row>
    <row r="844" spans="1:10" x14ac:dyDescent="0.2">
      <c r="A844" s="218">
        <v>23837</v>
      </c>
      <c r="B844" s="218" t="s">
        <v>825</v>
      </c>
      <c r="C844" s="218" t="s">
        <v>799</v>
      </c>
      <c r="D844" s="219" t="s">
        <v>433</v>
      </c>
      <c r="E844" s="220">
        <v>59</v>
      </c>
      <c r="F844" s="220">
        <v>13</v>
      </c>
      <c r="G844" s="220">
        <v>15</v>
      </c>
      <c r="H844" s="220">
        <v>26</v>
      </c>
      <c r="I844" s="220">
        <v>5</v>
      </c>
      <c r="J844" s="220">
        <v>44.25</v>
      </c>
    </row>
    <row r="845" spans="1:10" x14ac:dyDescent="0.2">
      <c r="A845" s="218">
        <v>23838</v>
      </c>
      <c r="B845" s="218" t="s">
        <v>824</v>
      </c>
      <c r="C845" s="218" t="s">
        <v>824</v>
      </c>
      <c r="D845" s="219" t="s">
        <v>433</v>
      </c>
      <c r="E845" s="220">
        <v>59</v>
      </c>
      <c r="F845" s="220">
        <v>13</v>
      </c>
      <c r="G845" s="220">
        <v>15</v>
      </c>
      <c r="H845" s="220">
        <v>26</v>
      </c>
      <c r="I845" s="220">
        <v>5</v>
      </c>
      <c r="J845" s="220">
        <v>44.25</v>
      </c>
    </row>
    <row r="846" spans="1:10" x14ac:dyDescent="0.2">
      <c r="A846" s="218">
        <v>23839</v>
      </c>
      <c r="B846" s="218" t="s">
        <v>823</v>
      </c>
      <c r="C846" s="218" t="s">
        <v>781</v>
      </c>
      <c r="D846" s="219" t="s">
        <v>433</v>
      </c>
      <c r="E846" s="220">
        <v>59</v>
      </c>
      <c r="F846" s="220">
        <v>13</v>
      </c>
      <c r="G846" s="220">
        <v>15</v>
      </c>
      <c r="H846" s="220">
        <v>26</v>
      </c>
      <c r="I846" s="220">
        <v>5</v>
      </c>
      <c r="J846" s="220">
        <v>44.25</v>
      </c>
    </row>
    <row r="847" spans="1:10" x14ac:dyDescent="0.2">
      <c r="A847" s="218">
        <v>23840</v>
      </c>
      <c r="B847" s="218" t="s">
        <v>822</v>
      </c>
      <c r="C847" s="218" t="s">
        <v>787</v>
      </c>
      <c r="D847" s="219" t="s">
        <v>433</v>
      </c>
      <c r="E847" s="220">
        <v>59</v>
      </c>
      <c r="F847" s="220">
        <v>13</v>
      </c>
      <c r="G847" s="220">
        <v>15</v>
      </c>
      <c r="H847" s="220">
        <v>26</v>
      </c>
      <c r="I847" s="220">
        <v>5</v>
      </c>
      <c r="J847" s="220">
        <v>44.25</v>
      </c>
    </row>
    <row r="848" spans="1:10" x14ac:dyDescent="0.2">
      <c r="A848" s="218">
        <v>23841</v>
      </c>
      <c r="B848" s="218" t="s">
        <v>787</v>
      </c>
      <c r="C848" s="218" t="s">
        <v>787</v>
      </c>
      <c r="D848" s="219" t="s">
        <v>433</v>
      </c>
      <c r="E848" s="220">
        <v>59</v>
      </c>
      <c r="F848" s="220">
        <v>13</v>
      </c>
      <c r="G848" s="220">
        <v>15</v>
      </c>
      <c r="H848" s="220">
        <v>26</v>
      </c>
      <c r="I848" s="220">
        <v>5</v>
      </c>
      <c r="J848" s="220">
        <v>44.25</v>
      </c>
    </row>
    <row r="849" spans="1:10" x14ac:dyDescent="0.2">
      <c r="A849" s="218">
        <v>23842</v>
      </c>
      <c r="B849" s="218" t="s">
        <v>821</v>
      </c>
      <c r="C849" s="218" t="s">
        <v>802</v>
      </c>
      <c r="D849" s="219" t="s">
        <v>433</v>
      </c>
      <c r="E849" s="220">
        <v>59</v>
      </c>
      <c r="F849" s="220">
        <v>13</v>
      </c>
      <c r="G849" s="220">
        <v>15</v>
      </c>
      <c r="H849" s="220">
        <v>26</v>
      </c>
      <c r="I849" s="220">
        <v>5</v>
      </c>
      <c r="J849" s="220">
        <v>44.25</v>
      </c>
    </row>
    <row r="850" spans="1:10" x14ac:dyDescent="0.2">
      <c r="A850" s="218">
        <v>23843</v>
      </c>
      <c r="B850" s="218" t="s">
        <v>820</v>
      </c>
      <c r="C850" s="218" t="s">
        <v>775</v>
      </c>
      <c r="D850" s="219" t="s">
        <v>433</v>
      </c>
      <c r="E850" s="220">
        <v>59</v>
      </c>
      <c r="F850" s="220">
        <v>13</v>
      </c>
      <c r="G850" s="220">
        <v>15</v>
      </c>
      <c r="H850" s="220">
        <v>26</v>
      </c>
      <c r="I850" s="220">
        <v>5</v>
      </c>
      <c r="J850" s="220">
        <v>44.25</v>
      </c>
    </row>
    <row r="851" spans="1:10" x14ac:dyDescent="0.2">
      <c r="A851" s="218">
        <v>23844</v>
      </c>
      <c r="B851" s="218" t="s">
        <v>819</v>
      </c>
      <c r="C851" s="218" t="s">
        <v>799</v>
      </c>
      <c r="D851" s="219" t="s">
        <v>433</v>
      </c>
      <c r="E851" s="220">
        <v>59</v>
      </c>
      <c r="F851" s="220">
        <v>13</v>
      </c>
      <c r="G851" s="220">
        <v>15</v>
      </c>
      <c r="H851" s="220">
        <v>26</v>
      </c>
      <c r="I851" s="220">
        <v>5</v>
      </c>
      <c r="J851" s="220">
        <v>44.25</v>
      </c>
    </row>
    <row r="852" spans="1:10" x14ac:dyDescent="0.2">
      <c r="A852" s="218">
        <v>23845</v>
      </c>
      <c r="B852" s="218" t="s">
        <v>818</v>
      </c>
      <c r="C852" s="218" t="s">
        <v>775</v>
      </c>
      <c r="D852" s="219" t="s">
        <v>433</v>
      </c>
      <c r="E852" s="220">
        <v>59</v>
      </c>
      <c r="F852" s="220">
        <v>13</v>
      </c>
      <c r="G852" s="220">
        <v>15</v>
      </c>
      <c r="H852" s="220">
        <v>26</v>
      </c>
      <c r="I852" s="220">
        <v>5</v>
      </c>
      <c r="J852" s="220">
        <v>44.25</v>
      </c>
    </row>
    <row r="853" spans="1:10" x14ac:dyDescent="0.2">
      <c r="A853" s="218">
        <v>23846</v>
      </c>
      <c r="B853" s="218" t="s">
        <v>817</v>
      </c>
      <c r="C853" s="218" t="s">
        <v>781</v>
      </c>
      <c r="D853" s="219" t="s">
        <v>433</v>
      </c>
      <c r="E853" s="220">
        <v>59</v>
      </c>
      <c r="F853" s="220">
        <v>13</v>
      </c>
      <c r="G853" s="220">
        <v>15</v>
      </c>
      <c r="H853" s="220">
        <v>26</v>
      </c>
      <c r="I853" s="220">
        <v>5</v>
      </c>
      <c r="J853" s="220">
        <v>44.25</v>
      </c>
    </row>
    <row r="854" spans="1:10" x14ac:dyDescent="0.2">
      <c r="A854" s="218">
        <v>23847</v>
      </c>
      <c r="B854" s="218" t="s">
        <v>816</v>
      </c>
      <c r="C854" s="218" t="s">
        <v>815</v>
      </c>
      <c r="D854" s="219" t="s">
        <v>433</v>
      </c>
      <c r="E854" s="220">
        <v>59</v>
      </c>
      <c r="F854" s="220">
        <v>13</v>
      </c>
      <c r="G854" s="220">
        <v>15</v>
      </c>
      <c r="H854" s="220">
        <v>26</v>
      </c>
      <c r="I854" s="220">
        <v>5</v>
      </c>
      <c r="J854" s="220">
        <v>44.25</v>
      </c>
    </row>
    <row r="855" spans="1:10" x14ac:dyDescent="0.2">
      <c r="A855" s="218">
        <v>23850</v>
      </c>
      <c r="B855" s="218" t="s">
        <v>814</v>
      </c>
      <c r="C855" s="218" t="s">
        <v>787</v>
      </c>
      <c r="D855" s="219" t="s">
        <v>433</v>
      </c>
      <c r="E855" s="220">
        <v>59</v>
      </c>
      <c r="F855" s="220">
        <v>13</v>
      </c>
      <c r="G855" s="220">
        <v>15</v>
      </c>
      <c r="H855" s="220">
        <v>26</v>
      </c>
      <c r="I855" s="220">
        <v>5</v>
      </c>
      <c r="J855" s="220">
        <v>44.25</v>
      </c>
    </row>
    <row r="856" spans="1:10" x14ac:dyDescent="0.2">
      <c r="A856" s="218">
        <v>23851</v>
      </c>
      <c r="B856" s="218" t="s">
        <v>671</v>
      </c>
      <c r="C856" s="218" t="s">
        <v>813</v>
      </c>
      <c r="D856" s="219" t="s">
        <v>433</v>
      </c>
      <c r="E856" s="220">
        <v>59</v>
      </c>
      <c r="F856" s="220">
        <v>13</v>
      </c>
      <c r="G856" s="220">
        <v>15</v>
      </c>
      <c r="H856" s="220">
        <v>26</v>
      </c>
      <c r="I856" s="220">
        <v>5</v>
      </c>
      <c r="J856" s="220">
        <v>44.25</v>
      </c>
    </row>
    <row r="857" spans="1:10" x14ac:dyDescent="0.2">
      <c r="A857" s="218">
        <v>23856</v>
      </c>
      <c r="B857" s="218" t="s">
        <v>812</v>
      </c>
      <c r="C857" s="218" t="s">
        <v>775</v>
      </c>
      <c r="D857" s="219" t="s">
        <v>433</v>
      </c>
      <c r="E857" s="220">
        <v>59</v>
      </c>
      <c r="F857" s="220">
        <v>13</v>
      </c>
      <c r="G857" s="220">
        <v>15</v>
      </c>
      <c r="H857" s="220">
        <v>26</v>
      </c>
      <c r="I857" s="220">
        <v>5</v>
      </c>
      <c r="J857" s="220">
        <v>44.25</v>
      </c>
    </row>
    <row r="858" spans="1:10" x14ac:dyDescent="0.2">
      <c r="A858" s="218">
        <v>23857</v>
      </c>
      <c r="B858" s="218" t="s">
        <v>811</v>
      </c>
      <c r="C858" s="218" t="s">
        <v>775</v>
      </c>
      <c r="D858" s="219" t="s">
        <v>433</v>
      </c>
      <c r="E858" s="220">
        <v>59</v>
      </c>
      <c r="F858" s="220">
        <v>13</v>
      </c>
      <c r="G858" s="220">
        <v>15</v>
      </c>
      <c r="H858" s="220">
        <v>26</v>
      </c>
      <c r="I858" s="220">
        <v>5</v>
      </c>
      <c r="J858" s="220">
        <v>44.25</v>
      </c>
    </row>
    <row r="859" spans="1:10" x14ac:dyDescent="0.2">
      <c r="A859" s="218">
        <v>23860</v>
      </c>
      <c r="B859" s="218" t="s">
        <v>810</v>
      </c>
      <c r="C859" s="218" t="s">
        <v>809</v>
      </c>
      <c r="D859" s="219" t="s">
        <v>433</v>
      </c>
      <c r="E859" s="220">
        <v>59</v>
      </c>
      <c r="F859" s="220">
        <v>13</v>
      </c>
      <c r="G859" s="220">
        <v>15</v>
      </c>
      <c r="H859" s="220">
        <v>26</v>
      </c>
      <c r="I859" s="220">
        <v>5</v>
      </c>
      <c r="J859" s="220">
        <v>44.25</v>
      </c>
    </row>
    <row r="860" spans="1:10" x14ac:dyDescent="0.2">
      <c r="A860" s="218">
        <v>23866</v>
      </c>
      <c r="B860" s="218" t="s">
        <v>808</v>
      </c>
      <c r="C860" s="218" t="s">
        <v>799</v>
      </c>
      <c r="D860" s="219" t="s">
        <v>433</v>
      </c>
      <c r="E860" s="220">
        <v>59</v>
      </c>
      <c r="F860" s="220">
        <v>13</v>
      </c>
      <c r="G860" s="220">
        <v>15</v>
      </c>
      <c r="H860" s="220">
        <v>26</v>
      </c>
      <c r="I860" s="220">
        <v>5</v>
      </c>
      <c r="J860" s="220">
        <v>44.25</v>
      </c>
    </row>
    <row r="861" spans="1:10" x14ac:dyDescent="0.2">
      <c r="A861" s="218">
        <v>23867</v>
      </c>
      <c r="B861" s="218" t="s">
        <v>806</v>
      </c>
      <c r="C861" s="218" t="s">
        <v>797</v>
      </c>
      <c r="D861" s="219" t="s">
        <v>433</v>
      </c>
      <c r="E861" s="220">
        <v>59</v>
      </c>
      <c r="F861" s="220">
        <v>13</v>
      </c>
      <c r="G861" s="220">
        <v>15</v>
      </c>
      <c r="H861" s="220">
        <v>26</v>
      </c>
      <c r="I861" s="220">
        <v>5</v>
      </c>
      <c r="J861" s="220">
        <v>44.25</v>
      </c>
    </row>
    <row r="862" spans="1:10" x14ac:dyDescent="0.2">
      <c r="A862" s="218">
        <v>23868</v>
      </c>
      <c r="B862" s="218" t="s">
        <v>807</v>
      </c>
      <c r="C862" s="218" t="s">
        <v>775</v>
      </c>
      <c r="D862" s="219" t="s">
        <v>433</v>
      </c>
      <c r="E862" s="220">
        <v>59</v>
      </c>
      <c r="F862" s="220">
        <v>13</v>
      </c>
      <c r="G862" s="220">
        <v>15</v>
      </c>
      <c r="H862" s="220">
        <v>26</v>
      </c>
      <c r="I862" s="220">
        <v>5</v>
      </c>
      <c r="J862" s="220">
        <v>44.25</v>
      </c>
    </row>
    <row r="863" spans="1:10" x14ac:dyDescent="0.2">
      <c r="A863" s="218">
        <v>23870</v>
      </c>
      <c r="B863" s="218" t="s">
        <v>806</v>
      </c>
      <c r="C863" s="218" t="s">
        <v>797</v>
      </c>
      <c r="D863" s="219" t="s">
        <v>433</v>
      </c>
      <c r="E863" s="220">
        <v>59</v>
      </c>
      <c r="F863" s="220">
        <v>13</v>
      </c>
      <c r="G863" s="220">
        <v>15</v>
      </c>
      <c r="H863" s="220">
        <v>26</v>
      </c>
      <c r="I863" s="220">
        <v>5</v>
      </c>
      <c r="J863" s="220">
        <v>44.25</v>
      </c>
    </row>
    <row r="864" spans="1:10" x14ac:dyDescent="0.2">
      <c r="A864" s="218">
        <v>23872</v>
      </c>
      <c r="B864" s="218" t="s">
        <v>805</v>
      </c>
      <c r="C864" s="218" t="s">
        <v>787</v>
      </c>
      <c r="D864" s="219" t="s">
        <v>433</v>
      </c>
      <c r="E864" s="220">
        <v>59</v>
      </c>
      <c r="F864" s="220">
        <v>13</v>
      </c>
      <c r="G864" s="220">
        <v>15</v>
      </c>
      <c r="H864" s="220">
        <v>26</v>
      </c>
      <c r="I864" s="220">
        <v>5</v>
      </c>
      <c r="J864" s="220">
        <v>44.25</v>
      </c>
    </row>
    <row r="865" spans="1:10" x14ac:dyDescent="0.2">
      <c r="A865" s="218">
        <v>23873</v>
      </c>
      <c r="B865" s="218" t="s">
        <v>804</v>
      </c>
      <c r="C865" s="218" t="s">
        <v>775</v>
      </c>
      <c r="D865" s="219" t="s">
        <v>433</v>
      </c>
      <c r="E865" s="220">
        <v>59</v>
      </c>
      <c r="F865" s="220">
        <v>13</v>
      </c>
      <c r="G865" s="220">
        <v>15</v>
      </c>
      <c r="H865" s="220">
        <v>26</v>
      </c>
      <c r="I865" s="220">
        <v>5</v>
      </c>
      <c r="J865" s="220">
        <v>44.25</v>
      </c>
    </row>
    <row r="866" spans="1:10" x14ac:dyDescent="0.2">
      <c r="A866" s="218">
        <v>23874</v>
      </c>
      <c r="B866" s="218" t="s">
        <v>803</v>
      </c>
      <c r="C866" s="218" t="s">
        <v>799</v>
      </c>
      <c r="D866" s="219" t="s">
        <v>433</v>
      </c>
      <c r="E866" s="220">
        <v>59</v>
      </c>
      <c r="F866" s="220">
        <v>13</v>
      </c>
      <c r="G866" s="220">
        <v>15</v>
      </c>
      <c r="H866" s="220">
        <v>26</v>
      </c>
      <c r="I866" s="220">
        <v>5</v>
      </c>
      <c r="J866" s="220">
        <v>44.25</v>
      </c>
    </row>
    <row r="867" spans="1:10" x14ac:dyDescent="0.2">
      <c r="A867" s="218">
        <v>23875</v>
      </c>
      <c r="B867" s="218" t="s">
        <v>802</v>
      </c>
      <c r="C867" s="218" t="s">
        <v>802</v>
      </c>
      <c r="D867" s="219" t="s">
        <v>433</v>
      </c>
      <c r="E867" s="220">
        <v>59</v>
      </c>
      <c r="F867" s="220">
        <v>13</v>
      </c>
      <c r="G867" s="220">
        <v>15</v>
      </c>
      <c r="H867" s="220">
        <v>26</v>
      </c>
      <c r="I867" s="220">
        <v>5</v>
      </c>
      <c r="J867" s="220">
        <v>44.25</v>
      </c>
    </row>
    <row r="868" spans="1:10" x14ac:dyDescent="0.2">
      <c r="A868" s="218">
        <v>23876</v>
      </c>
      <c r="B868" s="218" t="s">
        <v>801</v>
      </c>
      <c r="C868" s="218" t="s">
        <v>775</v>
      </c>
      <c r="D868" s="219" t="s">
        <v>433</v>
      </c>
      <c r="E868" s="220">
        <v>59</v>
      </c>
      <c r="F868" s="220">
        <v>13</v>
      </c>
      <c r="G868" s="220">
        <v>15</v>
      </c>
      <c r="H868" s="220">
        <v>26</v>
      </c>
      <c r="I868" s="220">
        <v>5</v>
      </c>
      <c r="J868" s="220">
        <v>44.25</v>
      </c>
    </row>
    <row r="869" spans="1:10" x14ac:dyDescent="0.2">
      <c r="A869" s="218">
        <v>23878</v>
      </c>
      <c r="B869" s="218" t="s">
        <v>800</v>
      </c>
      <c r="C869" s="218" t="s">
        <v>799</v>
      </c>
      <c r="D869" s="219" t="s">
        <v>433</v>
      </c>
      <c r="E869" s="220">
        <v>59</v>
      </c>
      <c r="F869" s="220">
        <v>13</v>
      </c>
      <c r="G869" s="220">
        <v>15</v>
      </c>
      <c r="H869" s="220">
        <v>26</v>
      </c>
      <c r="I869" s="220">
        <v>5</v>
      </c>
      <c r="J869" s="220">
        <v>44.25</v>
      </c>
    </row>
    <row r="870" spans="1:10" x14ac:dyDescent="0.2">
      <c r="A870" s="218">
        <v>23879</v>
      </c>
      <c r="B870" s="218" t="s">
        <v>798</v>
      </c>
      <c r="C870" s="218" t="s">
        <v>797</v>
      </c>
      <c r="D870" s="219" t="s">
        <v>433</v>
      </c>
      <c r="E870" s="220">
        <v>59</v>
      </c>
      <c r="F870" s="220">
        <v>13</v>
      </c>
      <c r="G870" s="220">
        <v>15</v>
      </c>
      <c r="H870" s="220">
        <v>26</v>
      </c>
      <c r="I870" s="220">
        <v>5</v>
      </c>
      <c r="J870" s="220">
        <v>44.25</v>
      </c>
    </row>
    <row r="871" spans="1:10" x14ac:dyDescent="0.2">
      <c r="A871" s="218">
        <v>23881</v>
      </c>
      <c r="B871" s="218" t="s">
        <v>796</v>
      </c>
      <c r="C871" s="218" t="s">
        <v>781</v>
      </c>
      <c r="D871" s="219" t="s">
        <v>433</v>
      </c>
      <c r="E871" s="220">
        <v>59</v>
      </c>
      <c r="F871" s="220">
        <v>13</v>
      </c>
      <c r="G871" s="220">
        <v>15</v>
      </c>
      <c r="H871" s="220">
        <v>26</v>
      </c>
      <c r="I871" s="220">
        <v>5</v>
      </c>
      <c r="J871" s="220">
        <v>44.25</v>
      </c>
    </row>
    <row r="872" spans="1:10" x14ac:dyDescent="0.2">
      <c r="A872" s="218">
        <v>23882</v>
      </c>
      <c r="B872" s="218" t="s">
        <v>795</v>
      </c>
      <c r="C872" s="218" t="s">
        <v>785</v>
      </c>
      <c r="D872" s="219" t="s">
        <v>433</v>
      </c>
      <c r="E872" s="220">
        <v>59</v>
      </c>
      <c r="F872" s="220">
        <v>13</v>
      </c>
      <c r="G872" s="220">
        <v>15</v>
      </c>
      <c r="H872" s="220">
        <v>26</v>
      </c>
      <c r="I872" s="220">
        <v>5</v>
      </c>
      <c r="J872" s="220">
        <v>44.25</v>
      </c>
    </row>
    <row r="873" spans="1:10" x14ac:dyDescent="0.2">
      <c r="A873" s="218">
        <v>23883</v>
      </c>
      <c r="B873" s="218" t="s">
        <v>781</v>
      </c>
      <c r="C873" s="218" t="s">
        <v>781</v>
      </c>
      <c r="D873" s="219" t="s">
        <v>433</v>
      </c>
      <c r="E873" s="220">
        <v>59</v>
      </c>
      <c r="F873" s="220">
        <v>13</v>
      </c>
      <c r="G873" s="220">
        <v>15</v>
      </c>
      <c r="H873" s="220">
        <v>26</v>
      </c>
      <c r="I873" s="220">
        <v>5</v>
      </c>
      <c r="J873" s="220">
        <v>44.25</v>
      </c>
    </row>
    <row r="874" spans="1:10" x14ac:dyDescent="0.2">
      <c r="A874" s="218">
        <v>23884</v>
      </c>
      <c r="B874" s="218" t="s">
        <v>785</v>
      </c>
      <c r="C874" s="218" t="s">
        <v>785</v>
      </c>
      <c r="D874" s="219" t="s">
        <v>433</v>
      </c>
      <c r="E874" s="220">
        <v>59</v>
      </c>
      <c r="F874" s="220">
        <v>13</v>
      </c>
      <c r="G874" s="220">
        <v>15</v>
      </c>
      <c r="H874" s="220">
        <v>26</v>
      </c>
      <c r="I874" s="220">
        <v>5</v>
      </c>
      <c r="J874" s="220">
        <v>44.25</v>
      </c>
    </row>
    <row r="875" spans="1:10" x14ac:dyDescent="0.2">
      <c r="A875" s="218">
        <v>23885</v>
      </c>
      <c r="B875" s="218" t="s">
        <v>794</v>
      </c>
      <c r="C875" s="218" t="s">
        <v>787</v>
      </c>
      <c r="D875" s="219" t="s">
        <v>433</v>
      </c>
      <c r="E875" s="220">
        <v>59</v>
      </c>
      <c r="F875" s="220">
        <v>13</v>
      </c>
      <c r="G875" s="220">
        <v>15</v>
      </c>
      <c r="H875" s="220">
        <v>26</v>
      </c>
      <c r="I875" s="220">
        <v>5</v>
      </c>
      <c r="J875" s="220">
        <v>44.25</v>
      </c>
    </row>
    <row r="876" spans="1:10" x14ac:dyDescent="0.2">
      <c r="A876" s="218">
        <v>23887</v>
      </c>
      <c r="B876" s="218" t="s">
        <v>793</v>
      </c>
      <c r="C876" s="218" t="s">
        <v>775</v>
      </c>
      <c r="D876" s="219" t="s">
        <v>433</v>
      </c>
      <c r="E876" s="220">
        <v>59</v>
      </c>
      <c r="F876" s="220">
        <v>13</v>
      </c>
      <c r="G876" s="220">
        <v>15</v>
      </c>
      <c r="H876" s="220">
        <v>26</v>
      </c>
      <c r="I876" s="220">
        <v>5</v>
      </c>
      <c r="J876" s="220">
        <v>44.25</v>
      </c>
    </row>
    <row r="877" spans="1:10" x14ac:dyDescent="0.2">
      <c r="A877" s="218">
        <v>23888</v>
      </c>
      <c r="B877" s="218" t="s">
        <v>792</v>
      </c>
      <c r="C877" s="218" t="s">
        <v>785</v>
      </c>
      <c r="D877" s="219" t="s">
        <v>433</v>
      </c>
      <c r="E877" s="220">
        <v>59</v>
      </c>
      <c r="F877" s="220">
        <v>13</v>
      </c>
      <c r="G877" s="220">
        <v>15</v>
      </c>
      <c r="H877" s="220">
        <v>26</v>
      </c>
      <c r="I877" s="220">
        <v>5</v>
      </c>
      <c r="J877" s="220">
        <v>44.25</v>
      </c>
    </row>
    <row r="878" spans="1:10" x14ac:dyDescent="0.2">
      <c r="A878" s="218">
        <v>23889</v>
      </c>
      <c r="B878" s="218" t="s">
        <v>791</v>
      </c>
      <c r="C878" s="218" t="s">
        <v>775</v>
      </c>
      <c r="D878" s="219" t="s">
        <v>433</v>
      </c>
      <c r="E878" s="220">
        <v>59</v>
      </c>
      <c r="F878" s="220">
        <v>13</v>
      </c>
      <c r="G878" s="220">
        <v>15</v>
      </c>
      <c r="H878" s="220">
        <v>26</v>
      </c>
      <c r="I878" s="220">
        <v>5</v>
      </c>
      <c r="J878" s="220">
        <v>44.25</v>
      </c>
    </row>
    <row r="879" spans="1:10" x14ac:dyDescent="0.2">
      <c r="A879" s="218">
        <v>23890</v>
      </c>
      <c r="B879" s="218" t="s">
        <v>790</v>
      </c>
      <c r="C879" s="218" t="s">
        <v>785</v>
      </c>
      <c r="D879" s="219" t="s">
        <v>433</v>
      </c>
      <c r="E879" s="220">
        <v>59</v>
      </c>
      <c r="F879" s="220">
        <v>13</v>
      </c>
      <c r="G879" s="220">
        <v>15</v>
      </c>
      <c r="H879" s="220">
        <v>26</v>
      </c>
      <c r="I879" s="220">
        <v>5</v>
      </c>
      <c r="J879" s="220">
        <v>44.25</v>
      </c>
    </row>
    <row r="880" spans="1:10" x14ac:dyDescent="0.2">
      <c r="A880" s="218">
        <v>23891</v>
      </c>
      <c r="B880" s="218" t="s">
        <v>790</v>
      </c>
      <c r="C880" s="218" t="s">
        <v>785</v>
      </c>
      <c r="D880" s="219" t="s">
        <v>433</v>
      </c>
      <c r="E880" s="220">
        <v>59</v>
      </c>
      <c r="F880" s="220">
        <v>13</v>
      </c>
      <c r="G880" s="220">
        <v>15</v>
      </c>
      <c r="H880" s="220">
        <v>26</v>
      </c>
      <c r="I880" s="220">
        <v>5</v>
      </c>
      <c r="J880" s="220">
        <v>44.25</v>
      </c>
    </row>
    <row r="881" spans="1:10" x14ac:dyDescent="0.2">
      <c r="A881" s="218">
        <v>23893</v>
      </c>
      <c r="B881" s="218" t="s">
        <v>789</v>
      </c>
      <c r="C881" s="218" t="s">
        <v>775</v>
      </c>
      <c r="D881" s="219" t="s">
        <v>433</v>
      </c>
      <c r="E881" s="220">
        <v>59</v>
      </c>
      <c r="F881" s="220">
        <v>13</v>
      </c>
      <c r="G881" s="220">
        <v>15</v>
      </c>
      <c r="H881" s="220">
        <v>26</v>
      </c>
      <c r="I881" s="220">
        <v>5</v>
      </c>
      <c r="J881" s="220">
        <v>44.25</v>
      </c>
    </row>
    <row r="882" spans="1:10" x14ac:dyDescent="0.2">
      <c r="A882" s="218">
        <v>23894</v>
      </c>
      <c r="B882" s="218" t="s">
        <v>788</v>
      </c>
      <c r="C882" s="218" t="s">
        <v>787</v>
      </c>
      <c r="D882" s="219" t="s">
        <v>433</v>
      </c>
      <c r="E882" s="220">
        <v>59</v>
      </c>
      <c r="F882" s="220">
        <v>13</v>
      </c>
      <c r="G882" s="220">
        <v>15</v>
      </c>
      <c r="H882" s="220">
        <v>26</v>
      </c>
      <c r="I882" s="220">
        <v>5</v>
      </c>
      <c r="J882" s="220">
        <v>44.25</v>
      </c>
    </row>
    <row r="883" spans="1:10" x14ac:dyDescent="0.2">
      <c r="A883" s="218">
        <v>23897</v>
      </c>
      <c r="B883" s="218" t="s">
        <v>786</v>
      </c>
      <c r="C883" s="218" t="s">
        <v>785</v>
      </c>
      <c r="D883" s="219" t="s">
        <v>433</v>
      </c>
      <c r="E883" s="220">
        <v>59</v>
      </c>
      <c r="F883" s="220">
        <v>13</v>
      </c>
      <c r="G883" s="220">
        <v>15</v>
      </c>
      <c r="H883" s="220">
        <v>26</v>
      </c>
      <c r="I883" s="220">
        <v>5</v>
      </c>
      <c r="J883" s="220">
        <v>44.25</v>
      </c>
    </row>
    <row r="884" spans="1:10" x14ac:dyDescent="0.2">
      <c r="A884" s="218">
        <v>23898</v>
      </c>
      <c r="B884" s="218" t="s">
        <v>784</v>
      </c>
      <c r="C884" s="218" t="s">
        <v>783</v>
      </c>
      <c r="D884" s="219" t="s">
        <v>433</v>
      </c>
      <c r="E884" s="220">
        <v>59</v>
      </c>
      <c r="F884" s="220">
        <v>13</v>
      </c>
      <c r="G884" s="220">
        <v>15</v>
      </c>
      <c r="H884" s="220">
        <v>26</v>
      </c>
      <c r="I884" s="220">
        <v>5</v>
      </c>
      <c r="J884" s="220">
        <v>44.25</v>
      </c>
    </row>
    <row r="885" spans="1:10" x14ac:dyDescent="0.2">
      <c r="A885" s="218">
        <v>23899</v>
      </c>
      <c r="B885" s="218" t="s">
        <v>782</v>
      </c>
      <c r="C885" s="218" t="s">
        <v>781</v>
      </c>
      <c r="D885" s="219" t="s">
        <v>433</v>
      </c>
      <c r="E885" s="220">
        <v>59</v>
      </c>
      <c r="F885" s="220">
        <v>13</v>
      </c>
      <c r="G885" s="220">
        <v>15</v>
      </c>
      <c r="H885" s="220">
        <v>26</v>
      </c>
      <c r="I885" s="220">
        <v>5</v>
      </c>
      <c r="J885" s="220">
        <v>44.25</v>
      </c>
    </row>
    <row r="886" spans="1:10" x14ac:dyDescent="0.2">
      <c r="A886" s="218">
        <v>23901</v>
      </c>
      <c r="B886" s="218" t="s">
        <v>780</v>
      </c>
      <c r="C886" s="218" t="s">
        <v>749</v>
      </c>
      <c r="D886" s="219" t="s">
        <v>433</v>
      </c>
      <c r="E886" s="220">
        <v>59</v>
      </c>
      <c r="F886" s="220">
        <v>13</v>
      </c>
      <c r="G886" s="220">
        <v>15</v>
      </c>
      <c r="H886" s="220">
        <v>26</v>
      </c>
      <c r="I886" s="220">
        <v>5</v>
      </c>
      <c r="J886" s="220">
        <v>44.25</v>
      </c>
    </row>
    <row r="887" spans="1:10" x14ac:dyDescent="0.2">
      <c r="A887" s="218">
        <v>23909</v>
      </c>
      <c r="B887" s="218" t="s">
        <v>780</v>
      </c>
      <c r="C887" s="218" t="s">
        <v>749</v>
      </c>
      <c r="D887" s="219" t="s">
        <v>433</v>
      </c>
      <c r="E887" s="220">
        <v>59</v>
      </c>
      <c r="F887" s="220">
        <v>13</v>
      </c>
      <c r="G887" s="220">
        <v>15</v>
      </c>
      <c r="H887" s="220">
        <v>26</v>
      </c>
      <c r="I887" s="220">
        <v>5</v>
      </c>
      <c r="J887" s="220">
        <v>44.25</v>
      </c>
    </row>
    <row r="888" spans="1:10" x14ac:dyDescent="0.2">
      <c r="A888" s="218">
        <v>23915</v>
      </c>
      <c r="B888" s="218" t="s">
        <v>779</v>
      </c>
      <c r="C888" s="218" t="s">
        <v>486</v>
      </c>
      <c r="D888" s="219" t="s">
        <v>433</v>
      </c>
      <c r="E888" s="220">
        <v>59</v>
      </c>
      <c r="F888" s="220">
        <v>13</v>
      </c>
      <c r="G888" s="220">
        <v>15</v>
      </c>
      <c r="H888" s="220">
        <v>26</v>
      </c>
      <c r="I888" s="220">
        <v>5</v>
      </c>
      <c r="J888" s="220">
        <v>44.25</v>
      </c>
    </row>
    <row r="889" spans="1:10" x14ac:dyDescent="0.2">
      <c r="A889" s="218">
        <v>23917</v>
      </c>
      <c r="B889" s="218" t="s">
        <v>778</v>
      </c>
      <c r="C889" s="218" t="s">
        <v>486</v>
      </c>
      <c r="D889" s="219" t="s">
        <v>433</v>
      </c>
      <c r="E889" s="220">
        <v>59</v>
      </c>
      <c r="F889" s="220">
        <v>13</v>
      </c>
      <c r="G889" s="220">
        <v>15</v>
      </c>
      <c r="H889" s="220">
        <v>26</v>
      </c>
      <c r="I889" s="220">
        <v>5</v>
      </c>
      <c r="J889" s="220">
        <v>44.25</v>
      </c>
    </row>
    <row r="890" spans="1:10" x14ac:dyDescent="0.2">
      <c r="A890" s="218">
        <v>23919</v>
      </c>
      <c r="B890" s="218" t="s">
        <v>777</v>
      </c>
      <c r="C890" s="218" t="s">
        <v>486</v>
      </c>
      <c r="D890" s="219" t="s">
        <v>433</v>
      </c>
      <c r="E890" s="220">
        <v>59</v>
      </c>
      <c r="F890" s="220">
        <v>13</v>
      </c>
      <c r="G890" s="220">
        <v>15</v>
      </c>
      <c r="H890" s="220">
        <v>26</v>
      </c>
      <c r="I890" s="220">
        <v>5</v>
      </c>
      <c r="J890" s="220">
        <v>44.25</v>
      </c>
    </row>
    <row r="891" spans="1:10" x14ac:dyDescent="0.2">
      <c r="A891" s="218">
        <v>23920</v>
      </c>
      <c r="B891" s="218" t="s">
        <v>776</v>
      </c>
      <c r="C891" s="218" t="s">
        <v>775</v>
      </c>
      <c r="D891" s="219" t="s">
        <v>433</v>
      </c>
      <c r="E891" s="220">
        <v>59</v>
      </c>
      <c r="F891" s="220">
        <v>13</v>
      </c>
      <c r="G891" s="220">
        <v>15</v>
      </c>
      <c r="H891" s="220">
        <v>26</v>
      </c>
      <c r="I891" s="220">
        <v>5</v>
      </c>
      <c r="J891" s="220">
        <v>44.25</v>
      </c>
    </row>
    <row r="892" spans="1:10" x14ac:dyDescent="0.2">
      <c r="A892" s="218">
        <v>23921</v>
      </c>
      <c r="B892" s="218" t="s">
        <v>470</v>
      </c>
      <c r="C892" s="218" t="s">
        <v>470</v>
      </c>
      <c r="D892" s="219" t="s">
        <v>433</v>
      </c>
      <c r="E892" s="220">
        <v>59</v>
      </c>
      <c r="F892" s="220">
        <v>13</v>
      </c>
      <c r="G892" s="220">
        <v>15</v>
      </c>
      <c r="H892" s="220">
        <v>26</v>
      </c>
      <c r="I892" s="220">
        <v>5</v>
      </c>
      <c r="J892" s="220">
        <v>44.25</v>
      </c>
    </row>
    <row r="893" spans="1:10" x14ac:dyDescent="0.2">
      <c r="A893" s="218">
        <v>23922</v>
      </c>
      <c r="B893" s="218" t="s">
        <v>774</v>
      </c>
      <c r="C893" s="218" t="s">
        <v>757</v>
      </c>
      <c r="D893" s="219" t="s">
        <v>433</v>
      </c>
      <c r="E893" s="220">
        <v>59</v>
      </c>
      <c r="F893" s="220">
        <v>13</v>
      </c>
      <c r="G893" s="220">
        <v>15</v>
      </c>
      <c r="H893" s="220">
        <v>26</v>
      </c>
      <c r="I893" s="220">
        <v>5</v>
      </c>
      <c r="J893" s="220">
        <v>44.25</v>
      </c>
    </row>
    <row r="894" spans="1:10" x14ac:dyDescent="0.2">
      <c r="A894" s="218">
        <v>23923</v>
      </c>
      <c r="B894" s="218" t="s">
        <v>773</v>
      </c>
      <c r="C894" s="218" t="s">
        <v>742</v>
      </c>
      <c r="D894" s="219" t="s">
        <v>433</v>
      </c>
      <c r="E894" s="220">
        <v>59</v>
      </c>
      <c r="F894" s="220">
        <v>13</v>
      </c>
      <c r="G894" s="220">
        <v>15</v>
      </c>
      <c r="H894" s="220">
        <v>26</v>
      </c>
      <c r="I894" s="220">
        <v>5</v>
      </c>
      <c r="J894" s="220">
        <v>44.25</v>
      </c>
    </row>
    <row r="895" spans="1:10" x14ac:dyDescent="0.2">
      <c r="A895" s="218">
        <v>23924</v>
      </c>
      <c r="B895" s="218" t="s">
        <v>772</v>
      </c>
      <c r="C895" s="218" t="s">
        <v>486</v>
      </c>
      <c r="D895" s="219" t="s">
        <v>433</v>
      </c>
      <c r="E895" s="220">
        <v>59</v>
      </c>
      <c r="F895" s="220">
        <v>13</v>
      </c>
      <c r="G895" s="220">
        <v>15</v>
      </c>
      <c r="H895" s="220">
        <v>26</v>
      </c>
      <c r="I895" s="220">
        <v>5</v>
      </c>
      <c r="J895" s="220">
        <v>44.25</v>
      </c>
    </row>
    <row r="896" spans="1:10" x14ac:dyDescent="0.2">
      <c r="A896" s="218">
        <v>23927</v>
      </c>
      <c r="B896" s="218" t="s">
        <v>771</v>
      </c>
      <c r="C896" s="218" t="s">
        <v>486</v>
      </c>
      <c r="D896" s="219" t="s">
        <v>433</v>
      </c>
      <c r="E896" s="220">
        <v>59</v>
      </c>
      <c r="F896" s="220">
        <v>13</v>
      </c>
      <c r="G896" s="220">
        <v>15</v>
      </c>
      <c r="H896" s="220">
        <v>26</v>
      </c>
      <c r="I896" s="220">
        <v>5</v>
      </c>
      <c r="J896" s="220">
        <v>44.25</v>
      </c>
    </row>
    <row r="897" spans="1:10" x14ac:dyDescent="0.2">
      <c r="A897" s="218">
        <v>23930</v>
      </c>
      <c r="B897" s="218" t="s">
        <v>770</v>
      </c>
      <c r="C897" s="218" t="s">
        <v>757</v>
      </c>
      <c r="D897" s="219" t="s">
        <v>433</v>
      </c>
      <c r="E897" s="220">
        <v>59</v>
      </c>
      <c r="F897" s="220">
        <v>13</v>
      </c>
      <c r="G897" s="220">
        <v>15</v>
      </c>
      <c r="H897" s="220">
        <v>26</v>
      </c>
      <c r="I897" s="220">
        <v>5</v>
      </c>
      <c r="J897" s="220">
        <v>44.25</v>
      </c>
    </row>
    <row r="898" spans="1:10" x14ac:dyDescent="0.2">
      <c r="A898" s="218">
        <v>23934</v>
      </c>
      <c r="B898" s="218" t="s">
        <v>769</v>
      </c>
      <c r="C898" s="218" t="s">
        <v>742</v>
      </c>
      <c r="D898" s="219" t="s">
        <v>433</v>
      </c>
      <c r="E898" s="220">
        <v>59</v>
      </c>
      <c r="F898" s="220">
        <v>13</v>
      </c>
      <c r="G898" s="220">
        <v>15</v>
      </c>
      <c r="H898" s="220">
        <v>26</v>
      </c>
      <c r="I898" s="220">
        <v>5</v>
      </c>
      <c r="J898" s="220">
        <v>44.25</v>
      </c>
    </row>
    <row r="899" spans="1:10" x14ac:dyDescent="0.2">
      <c r="A899" s="218">
        <v>23936</v>
      </c>
      <c r="B899" s="218" t="s">
        <v>768</v>
      </c>
      <c r="C899" s="218" t="s">
        <v>470</v>
      </c>
      <c r="D899" s="219" t="s">
        <v>433</v>
      </c>
      <c r="E899" s="220">
        <v>59</v>
      </c>
      <c r="F899" s="220">
        <v>13</v>
      </c>
      <c r="G899" s="220">
        <v>15</v>
      </c>
      <c r="H899" s="220">
        <v>26</v>
      </c>
      <c r="I899" s="220">
        <v>5</v>
      </c>
      <c r="J899" s="220">
        <v>44.25</v>
      </c>
    </row>
    <row r="900" spans="1:10" x14ac:dyDescent="0.2">
      <c r="A900" s="218">
        <v>23937</v>
      </c>
      <c r="B900" s="218" t="s">
        <v>767</v>
      </c>
      <c r="C900" s="218" t="s">
        <v>742</v>
      </c>
      <c r="D900" s="219" t="s">
        <v>433</v>
      </c>
      <c r="E900" s="220">
        <v>59</v>
      </c>
      <c r="F900" s="220">
        <v>13</v>
      </c>
      <c r="G900" s="220">
        <v>15</v>
      </c>
      <c r="H900" s="220">
        <v>26</v>
      </c>
      <c r="I900" s="220">
        <v>5</v>
      </c>
      <c r="J900" s="220">
        <v>44.25</v>
      </c>
    </row>
    <row r="901" spans="1:10" x14ac:dyDescent="0.2">
      <c r="A901" s="218">
        <v>23938</v>
      </c>
      <c r="B901" s="218" t="s">
        <v>766</v>
      </c>
      <c r="C901" s="218" t="s">
        <v>744</v>
      </c>
      <c r="D901" s="219" t="s">
        <v>433</v>
      </c>
      <c r="E901" s="220">
        <v>59</v>
      </c>
      <c r="F901" s="220">
        <v>13</v>
      </c>
      <c r="G901" s="220">
        <v>15</v>
      </c>
      <c r="H901" s="220">
        <v>26</v>
      </c>
      <c r="I901" s="220">
        <v>5</v>
      </c>
      <c r="J901" s="220">
        <v>44.25</v>
      </c>
    </row>
    <row r="902" spans="1:10" x14ac:dyDescent="0.2">
      <c r="A902" s="218">
        <v>23939</v>
      </c>
      <c r="B902" s="218" t="s">
        <v>765</v>
      </c>
      <c r="C902" s="218" t="s">
        <v>479</v>
      </c>
      <c r="D902" s="219" t="s">
        <v>433</v>
      </c>
      <c r="E902" s="220">
        <v>59</v>
      </c>
      <c r="F902" s="220">
        <v>13</v>
      </c>
      <c r="G902" s="220">
        <v>15</v>
      </c>
      <c r="H902" s="220">
        <v>26</v>
      </c>
      <c r="I902" s="220">
        <v>5</v>
      </c>
      <c r="J902" s="220">
        <v>44.25</v>
      </c>
    </row>
    <row r="903" spans="1:10" x14ac:dyDescent="0.2">
      <c r="A903" s="218">
        <v>23941</v>
      </c>
      <c r="B903" s="218" t="s">
        <v>764</v>
      </c>
      <c r="C903" s="218" t="s">
        <v>744</v>
      </c>
      <c r="D903" s="219" t="s">
        <v>433</v>
      </c>
      <c r="E903" s="220">
        <v>59</v>
      </c>
      <c r="F903" s="220">
        <v>13</v>
      </c>
      <c r="G903" s="220">
        <v>15</v>
      </c>
      <c r="H903" s="220">
        <v>26</v>
      </c>
      <c r="I903" s="220">
        <v>5</v>
      </c>
      <c r="J903" s="220">
        <v>44.25</v>
      </c>
    </row>
    <row r="904" spans="1:10" x14ac:dyDescent="0.2">
      <c r="A904" s="218">
        <v>23942</v>
      </c>
      <c r="B904" s="218" t="s">
        <v>763</v>
      </c>
      <c r="C904" s="218" t="s">
        <v>749</v>
      </c>
      <c r="D904" s="219" t="s">
        <v>433</v>
      </c>
      <c r="E904" s="220">
        <v>59</v>
      </c>
      <c r="F904" s="220">
        <v>13</v>
      </c>
      <c r="G904" s="220">
        <v>15</v>
      </c>
      <c r="H904" s="220">
        <v>26</v>
      </c>
      <c r="I904" s="220">
        <v>5</v>
      </c>
      <c r="J904" s="220">
        <v>44.25</v>
      </c>
    </row>
    <row r="905" spans="1:10" x14ac:dyDescent="0.2">
      <c r="A905" s="218">
        <v>23943</v>
      </c>
      <c r="B905" s="218" t="s">
        <v>762</v>
      </c>
      <c r="C905" s="218" t="s">
        <v>749</v>
      </c>
      <c r="D905" s="219" t="s">
        <v>433</v>
      </c>
      <c r="E905" s="220">
        <v>59</v>
      </c>
      <c r="F905" s="220">
        <v>13</v>
      </c>
      <c r="G905" s="220">
        <v>15</v>
      </c>
      <c r="H905" s="220">
        <v>26</v>
      </c>
      <c r="I905" s="220">
        <v>5</v>
      </c>
      <c r="J905" s="220">
        <v>44.25</v>
      </c>
    </row>
    <row r="906" spans="1:10" x14ac:dyDescent="0.2">
      <c r="A906" s="218">
        <v>23944</v>
      </c>
      <c r="B906" s="218" t="s">
        <v>761</v>
      </c>
      <c r="C906" s="218" t="s">
        <v>744</v>
      </c>
      <c r="D906" s="219" t="s">
        <v>433</v>
      </c>
      <c r="E906" s="220">
        <v>59</v>
      </c>
      <c r="F906" s="220">
        <v>13</v>
      </c>
      <c r="G906" s="220">
        <v>15</v>
      </c>
      <c r="H906" s="220">
        <v>26</v>
      </c>
      <c r="I906" s="220">
        <v>5</v>
      </c>
      <c r="J906" s="220">
        <v>44.25</v>
      </c>
    </row>
    <row r="907" spans="1:10" x14ac:dyDescent="0.2">
      <c r="A907" s="218">
        <v>23947</v>
      </c>
      <c r="B907" s="218" t="s">
        <v>760</v>
      </c>
      <c r="C907" s="218" t="s">
        <v>742</v>
      </c>
      <c r="D907" s="219" t="s">
        <v>433</v>
      </c>
      <c r="E907" s="220">
        <v>59</v>
      </c>
      <c r="F907" s="220">
        <v>13</v>
      </c>
      <c r="G907" s="220">
        <v>15</v>
      </c>
      <c r="H907" s="220">
        <v>26</v>
      </c>
      <c r="I907" s="220">
        <v>5</v>
      </c>
      <c r="J907" s="220">
        <v>44.25</v>
      </c>
    </row>
    <row r="908" spans="1:10" x14ac:dyDescent="0.2">
      <c r="A908" s="218">
        <v>23950</v>
      </c>
      <c r="B908" s="218" t="s">
        <v>759</v>
      </c>
      <c r="C908" s="218" t="s">
        <v>486</v>
      </c>
      <c r="D908" s="219" t="s">
        <v>433</v>
      </c>
      <c r="E908" s="220">
        <v>59</v>
      </c>
      <c r="F908" s="220">
        <v>13</v>
      </c>
      <c r="G908" s="220">
        <v>15</v>
      </c>
      <c r="H908" s="220">
        <v>26</v>
      </c>
      <c r="I908" s="220">
        <v>5</v>
      </c>
      <c r="J908" s="220">
        <v>44.25</v>
      </c>
    </row>
    <row r="909" spans="1:10" x14ac:dyDescent="0.2">
      <c r="A909" s="218">
        <v>23952</v>
      </c>
      <c r="B909" s="218" t="s">
        <v>744</v>
      </c>
      <c r="C909" s="218" t="s">
        <v>744</v>
      </c>
      <c r="D909" s="219" t="s">
        <v>433</v>
      </c>
      <c r="E909" s="220">
        <v>59</v>
      </c>
      <c r="F909" s="220">
        <v>13</v>
      </c>
      <c r="G909" s="220">
        <v>15</v>
      </c>
      <c r="H909" s="220">
        <v>26</v>
      </c>
      <c r="I909" s="220">
        <v>5</v>
      </c>
      <c r="J909" s="220">
        <v>44.25</v>
      </c>
    </row>
    <row r="910" spans="1:10" x14ac:dyDescent="0.2">
      <c r="A910" s="218">
        <v>23954</v>
      </c>
      <c r="B910" s="218" t="s">
        <v>758</v>
      </c>
      <c r="C910" s="218" t="s">
        <v>749</v>
      </c>
      <c r="D910" s="219" t="s">
        <v>433</v>
      </c>
      <c r="E910" s="220">
        <v>59</v>
      </c>
      <c r="F910" s="220">
        <v>13</v>
      </c>
      <c r="G910" s="220">
        <v>15</v>
      </c>
      <c r="H910" s="220">
        <v>26</v>
      </c>
      <c r="I910" s="220">
        <v>5</v>
      </c>
      <c r="J910" s="220">
        <v>44.25</v>
      </c>
    </row>
    <row r="911" spans="1:10" x14ac:dyDescent="0.2">
      <c r="A911" s="218">
        <v>23955</v>
      </c>
      <c r="B911" s="218" t="s">
        <v>757</v>
      </c>
      <c r="C911" s="218" t="s">
        <v>757</v>
      </c>
      <c r="D911" s="219" t="s">
        <v>433</v>
      </c>
      <c r="E911" s="220">
        <v>59</v>
      </c>
      <c r="F911" s="220">
        <v>13</v>
      </c>
      <c r="G911" s="220">
        <v>15</v>
      </c>
      <c r="H911" s="220">
        <v>26</v>
      </c>
      <c r="I911" s="220">
        <v>5</v>
      </c>
      <c r="J911" s="220">
        <v>44.25</v>
      </c>
    </row>
    <row r="912" spans="1:10" x14ac:dyDescent="0.2">
      <c r="A912" s="218">
        <v>23958</v>
      </c>
      <c r="B912" s="218" t="s">
        <v>756</v>
      </c>
      <c r="C912" s="218" t="s">
        <v>479</v>
      </c>
      <c r="D912" s="219" t="s">
        <v>433</v>
      </c>
      <c r="E912" s="220">
        <v>59</v>
      </c>
      <c r="F912" s="220">
        <v>13</v>
      </c>
      <c r="G912" s="220">
        <v>15</v>
      </c>
      <c r="H912" s="220">
        <v>26</v>
      </c>
      <c r="I912" s="220">
        <v>5</v>
      </c>
      <c r="J912" s="220">
        <v>44.25</v>
      </c>
    </row>
    <row r="913" spans="1:10" x14ac:dyDescent="0.2">
      <c r="A913" s="218">
        <v>23959</v>
      </c>
      <c r="B913" s="218" t="s">
        <v>755</v>
      </c>
      <c r="C913" s="218" t="s">
        <v>742</v>
      </c>
      <c r="D913" s="219" t="s">
        <v>433</v>
      </c>
      <c r="E913" s="220">
        <v>59</v>
      </c>
      <c r="F913" s="220">
        <v>13</v>
      </c>
      <c r="G913" s="220">
        <v>15</v>
      </c>
      <c r="H913" s="220">
        <v>26</v>
      </c>
      <c r="I913" s="220">
        <v>5</v>
      </c>
      <c r="J913" s="220">
        <v>44.25</v>
      </c>
    </row>
    <row r="914" spans="1:10" x14ac:dyDescent="0.2">
      <c r="A914" s="218">
        <v>23960</v>
      </c>
      <c r="B914" s="218" t="s">
        <v>754</v>
      </c>
      <c r="C914" s="218" t="s">
        <v>749</v>
      </c>
      <c r="D914" s="219" t="s">
        <v>433</v>
      </c>
      <c r="E914" s="220">
        <v>59</v>
      </c>
      <c r="F914" s="220">
        <v>13</v>
      </c>
      <c r="G914" s="220">
        <v>15</v>
      </c>
      <c r="H914" s="220">
        <v>26</v>
      </c>
      <c r="I914" s="220">
        <v>5</v>
      </c>
      <c r="J914" s="220">
        <v>44.25</v>
      </c>
    </row>
    <row r="915" spans="1:10" x14ac:dyDescent="0.2">
      <c r="A915" s="218">
        <v>23962</v>
      </c>
      <c r="B915" s="218" t="s">
        <v>753</v>
      </c>
      <c r="C915" s="218" t="s">
        <v>742</v>
      </c>
      <c r="D915" s="219" t="s">
        <v>433</v>
      </c>
      <c r="E915" s="220">
        <v>59</v>
      </c>
      <c r="F915" s="220">
        <v>13</v>
      </c>
      <c r="G915" s="220">
        <v>15</v>
      </c>
      <c r="H915" s="220">
        <v>26</v>
      </c>
      <c r="I915" s="220">
        <v>5</v>
      </c>
      <c r="J915" s="220">
        <v>44.25</v>
      </c>
    </row>
    <row r="916" spans="1:10" x14ac:dyDescent="0.2">
      <c r="A916" s="218">
        <v>23963</v>
      </c>
      <c r="B916" s="218" t="s">
        <v>752</v>
      </c>
      <c r="C916" s="218" t="s">
        <v>742</v>
      </c>
      <c r="D916" s="219" t="s">
        <v>433</v>
      </c>
      <c r="E916" s="220">
        <v>59</v>
      </c>
      <c r="F916" s="220">
        <v>13</v>
      </c>
      <c r="G916" s="220">
        <v>15</v>
      </c>
      <c r="H916" s="220">
        <v>26</v>
      </c>
      <c r="I916" s="220">
        <v>5</v>
      </c>
      <c r="J916" s="220">
        <v>44.25</v>
      </c>
    </row>
    <row r="917" spans="1:10" x14ac:dyDescent="0.2">
      <c r="A917" s="218">
        <v>23964</v>
      </c>
      <c r="B917" s="218" t="s">
        <v>751</v>
      </c>
      <c r="C917" s="218" t="s">
        <v>742</v>
      </c>
      <c r="D917" s="219" t="s">
        <v>433</v>
      </c>
      <c r="E917" s="220">
        <v>59</v>
      </c>
      <c r="F917" s="220">
        <v>13</v>
      </c>
      <c r="G917" s="220">
        <v>15</v>
      </c>
      <c r="H917" s="220">
        <v>26</v>
      </c>
      <c r="I917" s="220">
        <v>5</v>
      </c>
      <c r="J917" s="220">
        <v>44.25</v>
      </c>
    </row>
    <row r="918" spans="1:10" x14ac:dyDescent="0.2">
      <c r="A918" s="218">
        <v>23966</v>
      </c>
      <c r="B918" s="218" t="s">
        <v>750</v>
      </c>
      <c r="C918" s="218" t="s">
        <v>749</v>
      </c>
      <c r="D918" s="219" t="s">
        <v>433</v>
      </c>
      <c r="E918" s="220">
        <v>59</v>
      </c>
      <c r="F918" s="220">
        <v>13</v>
      </c>
      <c r="G918" s="220">
        <v>15</v>
      </c>
      <c r="H918" s="220">
        <v>26</v>
      </c>
      <c r="I918" s="220">
        <v>5</v>
      </c>
      <c r="J918" s="220">
        <v>44.25</v>
      </c>
    </row>
    <row r="919" spans="1:10" x14ac:dyDescent="0.2">
      <c r="A919" s="218">
        <v>23967</v>
      </c>
      <c r="B919" s="218" t="s">
        <v>748</v>
      </c>
      <c r="C919" s="218" t="s">
        <v>742</v>
      </c>
      <c r="D919" s="219" t="s">
        <v>433</v>
      </c>
      <c r="E919" s="220">
        <v>59</v>
      </c>
      <c r="F919" s="220">
        <v>13</v>
      </c>
      <c r="G919" s="220">
        <v>15</v>
      </c>
      <c r="H919" s="220">
        <v>26</v>
      </c>
      <c r="I919" s="220">
        <v>5</v>
      </c>
      <c r="J919" s="220">
        <v>44.25</v>
      </c>
    </row>
    <row r="920" spans="1:10" x14ac:dyDescent="0.2">
      <c r="A920" s="218">
        <v>23968</v>
      </c>
      <c r="B920" s="218" t="s">
        <v>747</v>
      </c>
      <c r="C920" s="218" t="s">
        <v>486</v>
      </c>
      <c r="D920" s="219" t="s">
        <v>433</v>
      </c>
      <c r="E920" s="220">
        <v>59</v>
      </c>
      <c r="F920" s="220">
        <v>13</v>
      </c>
      <c r="G920" s="220">
        <v>15</v>
      </c>
      <c r="H920" s="220">
        <v>26</v>
      </c>
      <c r="I920" s="220">
        <v>5</v>
      </c>
      <c r="J920" s="220">
        <v>44.25</v>
      </c>
    </row>
    <row r="921" spans="1:10" x14ac:dyDescent="0.2">
      <c r="A921" s="218">
        <v>23970</v>
      </c>
      <c r="B921" s="218" t="s">
        <v>746</v>
      </c>
      <c r="C921" s="218" t="s">
        <v>486</v>
      </c>
      <c r="D921" s="219" t="s">
        <v>433</v>
      </c>
      <c r="E921" s="220">
        <v>59</v>
      </c>
      <c r="F921" s="220">
        <v>13</v>
      </c>
      <c r="G921" s="220">
        <v>15</v>
      </c>
      <c r="H921" s="220">
        <v>26</v>
      </c>
      <c r="I921" s="220">
        <v>5</v>
      </c>
      <c r="J921" s="220">
        <v>44.25</v>
      </c>
    </row>
    <row r="922" spans="1:10" x14ac:dyDescent="0.2">
      <c r="A922" s="218">
        <v>23974</v>
      </c>
      <c r="B922" s="218" t="s">
        <v>745</v>
      </c>
      <c r="C922" s="218" t="s">
        <v>744</v>
      </c>
      <c r="D922" s="219" t="s">
        <v>433</v>
      </c>
      <c r="E922" s="220">
        <v>59</v>
      </c>
      <c r="F922" s="220">
        <v>13</v>
      </c>
      <c r="G922" s="220">
        <v>15</v>
      </c>
      <c r="H922" s="220">
        <v>26</v>
      </c>
      <c r="I922" s="220">
        <v>5</v>
      </c>
      <c r="J922" s="220">
        <v>44.25</v>
      </c>
    </row>
    <row r="923" spans="1:10" x14ac:dyDescent="0.2">
      <c r="A923" s="218">
        <v>23976</v>
      </c>
      <c r="B923" s="218" t="s">
        <v>743</v>
      </c>
      <c r="C923" s="218" t="s">
        <v>742</v>
      </c>
      <c r="D923" s="219" t="s">
        <v>433</v>
      </c>
      <c r="E923" s="220">
        <v>59</v>
      </c>
      <c r="F923" s="220">
        <v>13</v>
      </c>
      <c r="G923" s="220">
        <v>15</v>
      </c>
      <c r="H923" s="220">
        <v>26</v>
      </c>
      <c r="I923" s="220">
        <v>5</v>
      </c>
      <c r="J923" s="220">
        <v>44.25</v>
      </c>
    </row>
    <row r="924" spans="1:10" x14ac:dyDescent="0.2">
      <c r="A924" s="218">
        <v>24018</v>
      </c>
      <c r="B924" s="218" t="s">
        <v>673</v>
      </c>
      <c r="C924" s="218" t="s">
        <v>673</v>
      </c>
      <c r="D924" s="219" t="s">
        <v>433</v>
      </c>
      <c r="E924" s="220">
        <v>59</v>
      </c>
      <c r="F924" s="220">
        <v>13</v>
      </c>
      <c r="G924" s="220">
        <v>15</v>
      </c>
      <c r="H924" s="220">
        <v>26</v>
      </c>
      <c r="I924" s="220">
        <v>5</v>
      </c>
      <c r="J924" s="220">
        <v>44.25</v>
      </c>
    </row>
    <row r="925" spans="1:10" x14ac:dyDescent="0.2">
      <c r="A925" s="218">
        <v>24019</v>
      </c>
      <c r="B925" s="218" t="s">
        <v>673</v>
      </c>
      <c r="C925" s="218" t="s">
        <v>673</v>
      </c>
      <c r="D925" s="219" t="s">
        <v>433</v>
      </c>
      <c r="E925" s="220">
        <v>59</v>
      </c>
      <c r="F925" s="220">
        <v>13</v>
      </c>
      <c r="G925" s="220">
        <v>15</v>
      </c>
      <c r="H925" s="220">
        <v>26</v>
      </c>
      <c r="I925" s="220">
        <v>5</v>
      </c>
      <c r="J925" s="220">
        <v>44.25</v>
      </c>
    </row>
    <row r="926" spans="1:10" x14ac:dyDescent="0.2">
      <c r="A926" s="218">
        <v>24020</v>
      </c>
      <c r="B926" s="218" t="s">
        <v>673</v>
      </c>
      <c r="C926" s="218" t="s">
        <v>673</v>
      </c>
      <c r="D926" s="219" t="s">
        <v>433</v>
      </c>
      <c r="E926" s="220">
        <v>59</v>
      </c>
      <c r="F926" s="220">
        <v>13</v>
      </c>
      <c r="G926" s="220">
        <v>15</v>
      </c>
      <c r="H926" s="220">
        <v>26</v>
      </c>
      <c r="I926" s="220">
        <v>5</v>
      </c>
      <c r="J926" s="220">
        <v>44.25</v>
      </c>
    </row>
    <row r="927" spans="1:10" x14ac:dyDescent="0.2">
      <c r="A927" s="218">
        <v>24050</v>
      </c>
      <c r="B927" s="218" t="s">
        <v>673</v>
      </c>
      <c r="C927" s="218" t="s">
        <v>554</v>
      </c>
      <c r="D927" s="219" t="s">
        <v>433</v>
      </c>
      <c r="E927" s="220">
        <v>59</v>
      </c>
      <c r="F927" s="220">
        <v>13</v>
      </c>
      <c r="G927" s="220">
        <v>15</v>
      </c>
      <c r="H927" s="220">
        <v>26</v>
      </c>
      <c r="I927" s="220">
        <v>5</v>
      </c>
      <c r="J927" s="220">
        <v>44.25</v>
      </c>
    </row>
    <row r="928" spans="1:10" x14ac:dyDescent="0.2">
      <c r="A928" s="218">
        <v>24053</v>
      </c>
      <c r="B928" s="218" t="s">
        <v>741</v>
      </c>
      <c r="C928" s="218" t="s">
        <v>669</v>
      </c>
      <c r="D928" s="219" t="s">
        <v>433</v>
      </c>
      <c r="E928" s="220">
        <v>59</v>
      </c>
      <c r="F928" s="220">
        <v>13</v>
      </c>
      <c r="G928" s="220">
        <v>15</v>
      </c>
      <c r="H928" s="220">
        <v>26</v>
      </c>
      <c r="I928" s="220">
        <v>5</v>
      </c>
      <c r="J928" s="220">
        <v>44.25</v>
      </c>
    </row>
    <row r="929" spans="1:10" x14ac:dyDescent="0.2">
      <c r="A929" s="218">
        <v>24054</v>
      </c>
      <c r="B929" s="218" t="s">
        <v>740</v>
      </c>
      <c r="C929" s="218" t="s">
        <v>681</v>
      </c>
      <c r="D929" s="219" t="s">
        <v>433</v>
      </c>
      <c r="E929" s="220">
        <v>59</v>
      </c>
      <c r="F929" s="220">
        <v>13</v>
      </c>
      <c r="G929" s="220">
        <v>15</v>
      </c>
      <c r="H929" s="220">
        <v>26</v>
      </c>
      <c r="I929" s="220">
        <v>5</v>
      </c>
      <c r="J929" s="220">
        <v>44.25</v>
      </c>
    </row>
    <row r="930" spans="1:10" x14ac:dyDescent="0.2">
      <c r="A930" s="218">
        <v>24055</v>
      </c>
      <c r="B930" s="218" t="s">
        <v>739</v>
      </c>
      <c r="C930" s="218" t="s">
        <v>681</v>
      </c>
      <c r="D930" s="219" t="s">
        <v>433</v>
      </c>
      <c r="E930" s="220">
        <v>59</v>
      </c>
      <c r="F930" s="220">
        <v>13</v>
      </c>
      <c r="G930" s="220">
        <v>15</v>
      </c>
      <c r="H930" s="220">
        <v>26</v>
      </c>
      <c r="I930" s="220">
        <v>5</v>
      </c>
      <c r="J930" s="220">
        <v>44.25</v>
      </c>
    </row>
    <row r="931" spans="1:10" x14ac:dyDescent="0.2">
      <c r="A931" s="218">
        <v>24058</v>
      </c>
      <c r="B931" s="218" t="s">
        <v>738</v>
      </c>
      <c r="C931" s="218" t="s">
        <v>599</v>
      </c>
      <c r="D931" s="219" t="s">
        <v>433</v>
      </c>
      <c r="E931" s="220">
        <v>59</v>
      </c>
      <c r="F931" s="220">
        <v>13</v>
      </c>
      <c r="G931" s="220">
        <v>15</v>
      </c>
      <c r="H931" s="220">
        <v>26</v>
      </c>
      <c r="I931" s="220">
        <v>5</v>
      </c>
      <c r="J931" s="220">
        <v>44.25</v>
      </c>
    </row>
    <row r="932" spans="1:10" x14ac:dyDescent="0.2">
      <c r="A932" s="218">
        <v>24059</v>
      </c>
      <c r="B932" s="218" t="s">
        <v>737</v>
      </c>
      <c r="C932" s="218" t="s">
        <v>673</v>
      </c>
      <c r="D932" s="219" t="s">
        <v>433</v>
      </c>
      <c r="E932" s="220">
        <v>59</v>
      </c>
      <c r="F932" s="220">
        <v>13</v>
      </c>
      <c r="G932" s="220">
        <v>15</v>
      </c>
      <c r="H932" s="220">
        <v>26</v>
      </c>
      <c r="I932" s="220">
        <v>5</v>
      </c>
      <c r="J932" s="220">
        <v>44.25</v>
      </c>
    </row>
    <row r="933" spans="1:10" x14ac:dyDescent="0.2">
      <c r="A933" s="218">
        <v>24064</v>
      </c>
      <c r="B933" s="218" t="s">
        <v>736</v>
      </c>
      <c r="C933" s="218" t="s">
        <v>554</v>
      </c>
      <c r="D933" s="219" t="s">
        <v>433</v>
      </c>
      <c r="E933" s="220">
        <v>59</v>
      </c>
      <c r="F933" s="220">
        <v>13</v>
      </c>
      <c r="G933" s="220">
        <v>15</v>
      </c>
      <c r="H933" s="220">
        <v>26</v>
      </c>
      <c r="I933" s="220">
        <v>5</v>
      </c>
      <c r="J933" s="220">
        <v>44.25</v>
      </c>
    </row>
    <row r="934" spans="1:10" x14ac:dyDescent="0.2">
      <c r="A934" s="218">
        <v>24065</v>
      </c>
      <c r="B934" s="218" t="s">
        <v>735</v>
      </c>
      <c r="C934" s="218" t="s">
        <v>671</v>
      </c>
      <c r="D934" s="219" t="s">
        <v>433</v>
      </c>
      <c r="E934" s="220">
        <v>59</v>
      </c>
      <c r="F934" s="220">
        <v>13</v>
      </c>
      <c r="G934" s="220">
        <v>15</v>
      </c>
      <c r="H934" s="220">
        <v>26</v>
      </c>
      <c r="I934" s="220">
        <v>5</v>
      </c>
      <c r="J934" s="220">
        <v>44.25</v>
      </c>
    </row>
    <row r="935" spans="1:10" x14ac:dyDescent="0.2">
      <c r="A935" s="218">
        <v>24066</v>
      </c>
      <c r="B935" s="218" t="s">
        <v>434</v>
      </c>
      <c r="C935" s="218" t="s">
        <v>554</v>
      </c>
      <c r="D935" s="219" t="s">
        <v>433</v>
      </c>
      <c r="E935" s="220">
        <v>59</v>
      </c>
      <c r="F935" s="220">
        <v>13</v>
      </c>
      <c r="G935" s="220">
        <v>15</v>
      </c>
      <c r="H935" s="220">
        <v>26</v>
      </c>
      <c r="I935" s="220">
        <v>5</v>
      </c>
      <c r="J935" s="220">
        <v>44.25</v>
      </c>
    </row>
    <row r="936" spans="1:10" x14ac:dyDescent="0.2">
      <c r="A936" s="218">
        <v>24067</v>
      </c>
      <c r="B936" s="218" t="s">
        <v>734</v>
      </c>
      <c r="C936" s="218" t="s">
        <v>671</v>
      </c>
      <c r="D936" s="219" t="s">
        <v>433</v>
      </c>
      <c r="E936" s="220">
        <v>59</v>
      </c>
      <c r="F936" s="220">
        <v>13</v>
      </c>
      <c r="G936" s="220">
        <v>15</v>
      </c>
      <c r="H936" s="220">
        <v>26</v>
      </c>
      <c r="I936" s="220">
        <v>5</v>
      </c>
      <c r="J936" s="220">
        <v>44.25</v>
      </c>
    </row>
    <row r="937" spans="1:10" x14ac:dyDescent="0.2">
      <c r="A937" s="218">
        <v>24069</v>
      </c>
      <c r="B937" s="218" t="s">
        <v>733</v>
      </c>
      <c r="C937" s="218" t="s">
        <v>477</v>
      </c>
      <c r="D937" s="219" t="s">
        <v>433</v>
      </c>
      <c r="E937" s="220">
        <v>59</v>
      </c>
      <c r="F937" s="220">
        <v>13</v>
      </c>
      <c r="G937" s="220">
        <v>15</v>
      </c>
      <c r="H937" s="220">
        <v>26</v>
      </c>
      <c r="I937" s="220">
        <v>5</v>
      </c>
      <c r="J937" s="220">
        <v>44.25</v>
      </c>
    </row>
    <row r="938" spans="1:10" x14ac:dyDescent="0.2">
      <c r="A938" s="218">
        <v>24070</v>
      </c>
      <c r="B938" s="218" t="s">
        <v>732</v>
      </c>
      <c r="C938" s="218" t="s">
        <v>673</v>
      </c>
      <c r="D938" s="219" t="s">
        <v>433</v>
      </c>
      <c r="E938" s="220">
        <v>59</v>
      </c>
      <c r="F938" s="220">
        <v>13</v>
      </c>
      <c r="G938" s="220">
        <v>15</v>
      </c>
      <c r="H938" s="220">
        <v>26</v>
      </c>
      <c r="I938" s="220">
        <v>5</v>
      </c>
      <c r="J938" s="220">
        <v>44.25</v>
      </c>
    </row>
    <row r="939" spans="1:10" x14ac:dyDescent="0.2">
      <c r="A939" s="218">
        <v>24072</v>
      </c>
      <c r="B939" s="218" t="s">
        <v>731</v>
      </c>
      <c r="C939" s="218" t="s">
        <v>578</v>
      </c>
      <c r="D939" s="219" t="s">
        <v>433</v>
      </c>
      <c r="E939" s="220">
        <v>59</v>
      </c>
      <c r="F939" s="220">
        <v>13</v>
      </c>
      <c r="G939" s="220">
        <v>15</v>
      </c>
      <c r="H939" s="220">
        <v>26</v>
      </c>
      <c r="I939" s="220">
        <v>5</v>
      </c>
      <c r="J939" s="220">
        <v>44.25</v>
      </c>
    </row>
    <row r="940" spans="1:10" x14ac:dyDescent="0.2">
      <c r="A940" s="218">
        <v>24076</v>
      </c>
      <c r="B940" s="218" t="s">
        <v>730</v>
      </c>
      <c r="C940" s="218" t="s">
        <v>669</v>
      </c>
      <c r="D940" s="219" t="s">
        <v>433</v>
      </c>
      <c r="E940" s="220">
        <v>59</v>
      </c>
      <c r="F940" s="220">
        <v>13</v>
      </c>
      <c r="G940" s="220">
        <v>15</v>
      </c>
      <c r="H940" s="220">
        <v>26</v>
      </c>
      <c r="I940" s="220">
        <v>5</v>
      </c>
      <c r="J940" s="220">
        <v>44.25</v>
      </c>
    </row>
    <row r="941" spans="1:10" x14ac:dyDescent="0.2">
      <c r="A941" s="218">
        <v>24077</v>
      </c>
      <c r="B941" s="218" t="s">
        <v>729</v>
      </c>
      <c r="C941" s="218" t="s">
        <v>554</v>
      </c>
      <c r="D941" s="219" t="s">
        <v>433</v>
      </c>
      <c r="E941" s="220">
        <v>59</v>
      </c>
      <c r="F941" s="220">
        <v>13</v>
      </c>
      <c r="G941" s="220">
        <v>15</v>
      </c>
      <c r="H941" s="220">
        <v>26</v>
      </c>
      <c r="I941" s="220">
        <v>5</v>
      </c>
      <c r="J941" s="220">
        <v>44.25</v>
      </c>
    </row>
    <row r="942" spans="1:10" x14ac:dyDescent="0.2">
      <c r="A942" s="218">
        <v>24078</v>
      </c>
      <c r="B942" s="218" t="s">
        <v>728</v>
      </c>
      <c r="C942" s="218" t="s">
        <v>681</v>
      </c>
      <c r="D942" s="219" t="s">
        <v>433</v>
      </c>
      <c r="E942" s="220">
        <v>59</v>
      </c>
      <c r="F942" s="220">
        <v>13</v>
      </c>
      <c r="G942" s="220">
        <v>15</v>
      </c>
      <c r="H942" s="220">
        <v>26</v>
      </c>
      <c r="I942" s="220">
        <v>5</v>
      </c>
      <c r="J942" s="220">
        <v>44.25</v>
      </c>
    </row>
    <row r="943" spans="1:10" x14ac:dyDescent="0.2">
      <c r="A943" s="218">
        <v>24079</v>
      </c>
      <c r="B943" s="218" t="s">
        <v>727</v>
      </c>
      <c r="C943" s="218" t="s">
        <v>578</v>
      </c>
      <c r="D943" s="219" t="s">
        <v>433</v>
      </c>
      <c r="E943" s="220">
        <v>59</v>
      </c>
      <c r="F943" s="220">
        <v>13</v>
      </c>
      <c r="G943" s="220">
        <v>15</v>
      </c>
      <c r="H943" s="220">
        <v>26</v>
      </c>
      <c r="I943" s="220">
        <v>5</v>
      </c>
      <c r="J943" s="220">
        <v>44.25</v>
      </c>
    </row>
    <row r="944" spans="1:10" x14ac:dyDescent="0.2">
      <c r="A944" s="218">
        <v>24082</v>
      </c>
      <c r="B944" s="218" t="s">
        <v>726</v>
      </c>
      <c r="C944" s="218" t="s">
        <v>669</v>
      </c>
      <c r="D944" s="219" t="s">
        <v>433</v>
      </c>
      <c r="E944" s="220">
        <v>59</v>
      </c>
      <c r="F944" s="220">
        <v>13</v>
      </c>
      <c r="G944" s="220">
        <v>15</v>
      </c>
      <c r="H944" s="220">
        <v>26</v>
      </c>
      <c r="I944" s="220">
        <v>5</v>
      </c>
      <c r="J944" s="220">
        <v>44.25</v>
      </c>
    </row>
    <row r="945" spans="1:10" x14ac:dyDescent="0.2">
      <c r="A945" s="218">
        <v>24083</v>
      </c>
      <c r="B945" s="218" t="s">
        <v>725</v>
      </c>
      <c r="C945" s="218" t="s">
        <v>554</v>
      </c>
      <c r="D945" s="219" t="s">
        <v>433</v>
      </c>
      <c r="E945" s="220">
        <v>59</v>
      </c>
      <c r="F945" s="220">
        <v>13</v>
      </c>
      <c r="G945" s="220">
        <v>15</v>
      </c>
      <c r="H945" s="220">
        <v>26</v>
      </c>
      <c r="I945" s="220">
        <v>5</v>
      </c>
      <c r="J945" s="220">
        <v>44.25</v>
      </c>
    </row>
    <row r="946" spans="1:10" x14ac:dyDescent="0.2">
      <c r="A946" s="218">
        <v>24084</v>
      </c>
      <c r="B946" s="218" t="s">
        <v>724</v>
      </c>
      <c r="C946" s="218" t="s">
        <v>599</v>
      </c>
      <c r="D946" s="219" t="s">
        <v>433</v>
      </c>
      <c r="E946" s="220">
        <v>59</v>
      </c>
      <c r="F946" s="220">
        <v>13</v>
      </c>
      <c r="G946" s="220">
        <v>15</v>
      </c>
      <c r="H946" s="220">
        <v>26</v>
      </c>
      <c r="I946" s="220">
        <v>5</v>
      </c>
      <c r="J946" s="220">
        <v>44.25</v>
      </c>
    </row>
    <row r="947" spans="1:10" x14ac:dyDescent="0.2">
      <c r="A947" s="218">
        <v>24085</v>
      </c>
      <c r="B947" s="218" t="s">
        <v>723</v>
      </c>
      <c r="C947" s="218" t="s">
        <v>554</v>
      </c>
      <c r="D947" s="219" t="s">
        <v>433</v>
      </c>
      <c r="E947" s="220">
        <v>59</v>
      </c>
      <c r="F947" s="220">
        <v>13</v>
      </c>
      <c r="G947" s="220">
        <v>15</v>
      </c>
      <c r="H947" s="220">
        <v>26</v>
      </c>
      <c r="I947" s="220">
        <v>5</v>
      </c>
      <c r="J947" s="220">
        <v>44.25</v>
      </c>
    </row>
    <row r="948" spans="1:10" x14ac:dyDescent="0.2">
      <c r="A948" s="218">
        <v>24086</v>
      </c>
      <c r="B948" s="218" t="s">
        <v>722</v>
      </c>
      <c r="C948" s="218" t="s">
        <v>683</v>
      </c>
      <c r="D948" s="219" t="s">
        <v>433</v>
      </c>
      <c r="E948" s="220">
        <v>59</v>
      </c>
      <c r="F948" s="220">
        <v>13</v>
      </c>
      <c r="G948" s="220">
        <v>15</v>
      </c>
      <c r="H948" s="220">
        <v>26</v>
      </c>
      <c r="I948" s="220">
        <v>5</v>
      </c>
      <c r="J948" s="220">
        <v>44.25</v>
      </c>
    </row>
    <row r="949" spans="1:10" x14ac:dyDescent="0.2">
      <c r="A949" s="218">
        <v>24088</v>
      </c>
      <c r="B949" s="218" t="s">
        <v>721</v>
      </c>
      <c r="C949" s="218" t="s">
        <v>671</v>
      </c>
      <c r="D949" s="219" t="s">
        <v>433</v>
      </c>
      <c r="E949" s="220">
        <v>59</v>
      </c>
      <c r="F949" s="220">
        <v>13</v>
      </c>
      <c r="G949" s="220">
        <v>15</v>
      </c>
      <c r="H949" s="220">
        <v>26</v>
      </c>
      <c r="I949" s="220">
        <v>5</v>
      </c>
      <c r="J949" s="220">
        <v>44.25</v>
      </c>
    </row>
    <row r="950" spans="1:10" x14ac:dyDescent="0.2">
      <c r="A950" s="218">
        <v>24089</v>
      </c>
      <c r="B950" s="218" t="s">
        <v>720</v>
      </c>
      <c r="C950" s="218" t="s">
        <v>681</v>
      </c>
      <c r="D950" s="219" t="s">
        <v>433</v>
      </c>
      <c r="E950" s="220">
        <v>59</v>
      </c>
      <c r="F950" s="220">
        <v>13</v>
      </c>
      <c r="G950" s="220">
        <v>15</v>
      </c>
      <c r="H950" s="220">
        <v>26</v>
      </c>
      <c r="I950" s="220">
        <v>5</v>
      </c>
      <c r="J950" s="220">
        <v>44.25</v>
      </c>
    </row>
    <row r="951" spans="1:10" x14ac:dyDescent="0.2">
      <c r="A951" s="218">
        <v>24090</v>
      </c>
      <c r="B951" s="218" t="s">
        <v>719</v>
      </c>
      <c r="C951" s="218" t="s">
        <v>554</v>
      </c>
      <c r="D951" s="219" t="s">
        <v>433</v>
      </c>
      <c r="E951" s="220">
        <v>59</v>
      </c>
      <c r="F951" s="220">
        <v>13</v>
      </c>
      <c r="G951" s="220">
        <v>15</v>
      </c>
      <c r="H951" s="220">
        <v>26</v>
      </c>
      <c r="I951" s="220">
        <v>5</v>
      </c>
      <c r="J951" s="220">
        <v>44.25</v>
      </c>
    </row>
    <row r="952" spans="1:10" x14ac:dyDescent="0.2">
      <c r="A952" s="218">
        <v>24091</v>
      </c>
      <c r="B952" s="218" t="s">
        <v>578</v>
      </c>
      <c r="C952" s="218" t="s">
        <v>578</v>
      </c>
      <c r="D952" s="219" t="s">
        <v>433</v>
      </c>
      <c r="E952" s="220">
        <v>59</v>
      </c>
      <c r="F952" s="220">
        <v>13</v>
      </c>
      <c r="G952" s="220">
        <v>15</v>
      </c>
      <c r="H952" s="220">
        <v>26</v>
      </c>
      <c r="I952" s="220">
        <v>5</v>
      </c>
      <c r="J952" s="220">
        <v>44.25</v>
      </c>
    </row>
    <row r="953" spans="1:10" x14ac:dyDescent="0.2">
      <c r="A953" s="218">
        <v>24092</v>
      </c>
      <c r="B953" s="218" t="s">
        <v>718</v>
      </c>
      <c r="C953" s="218" t="s">
        <v>671</v>
      </c>
      <c r="D953" s="219" t="s">
        <v>433</v>
      </c>
      <c r="E953" s="220">
        <v>59</v>
      </c>
      <c r="F953" s="220">
        <v>13</v>
      </c>
      <c r="G953" s="220">
        <v>15</v>
      </c>
      <c r="H953" s="220">
        <v>26</v>
      </c>
      <c r="I953" s="220">
        <v>5</v>
      </c>
      <c r="J953" s="220">
        <v>44.25</v>
      </c>
    </row>
    <row r="954" spans="1:10" x14ac:dyDescent="0.2">
      <c r="A954" s="218">
        <v>24093</v>
      </c>
      <c r="B954" s="218" t="s">
        <v>717</v>
      </c>
      <c r="C954" s="218" t="s">
        <v>683</v>
      </c>
      <c r="D954" s="219" t="s">
        <v>433</v>
      </c>
      <c r="E954" s="220">
        <v>59</v>
      </c>
      <c r="F954" s="220">
        <v>13</v>
      </c>
      <c r="G954" s="220">
        <v>15</v>
      </c>
      <c r="H954" s="220">
        <v>26</v>
      </c>
      <c r="I954" s="220">
        <v>5</v>
      </c>
      <c r="J954" s="220">
        <v>44.25</v>
      </c>
    </row>
    <row r="955" spans="1:10" x14ac:dyDescent="0.2">
      <c r="A955" s="218">
        <v>24095</v>
      </c>
      <c r="B955" s="218" t="s">
        <v>716</v>
      </c>
      <c r="C955" s="218" t="s">
        <v>493</v>
      </c>
      <c r="D955" s="219" t="s">
        <v>433</v>
      </c>
      <c r="E955" s="220">
        <v>59</v>
      </c>
      <c r="F955" s="220">
        <v>13</v>
      </c>
      <c r="G955" s="220">
        <v>15</v>
      </c>
      <c r="H955" s="220">
        <v>26</v>
      </c>
      <c r="I955" s="220">
        <v>5</v>
      </c>
      <c r="J955" s="220">
        <v>44.25</v>
      </c>
    </row>
    <row r="956" spans="1:10" x14ac:dyDescent="0.2">
      <c r="A956" s="218">
        <v>24101</v>
      </c>
      <c r="B956" s="218" t="s">
        <v>715</v>
      </c>
      <c r="C956" s="218" t="s">
        <v>671</v>
      </c>
      <c r="D956" s="219" t="s">
        <v>433</v>
      </c>
      <c r="E956" s="220">
        <v>59</v>
      </c>
      <c r="F956" s="220">
        <v>13</v>
      </c>
      <c r="G956" s="220">
        <v>15</v>
      </c>
      <c r="H956" s="220">
        <v>26</v>
      </c>
      <c r="I956" s="220">
        <v>5</v>
      </c>
      <c r="J956" s="220">
        <v>44.25</v>
      </c>
    </row>
    <row r="957" spans="1:10" x14ac:dyDescent="0.2">
      <c r="A957" s="218">
        <v>24102</v>
      </c>
      <c r="B957" s="218" t="s">
        <v>681</v>
      </c>
      <c r="C957" s="218" t="s">
        <v>671</v>
      </c>
      <c r="D957" s="219" t="s">
        <v>433</v>
      </c>
      <c r="E957" s="220">
        <v>59</v>
      </c>
      <c r="F957" s="220">
        <v>13</v>
      </c>
      <c r="G957" s="220">
        <v>15</v>
      </c>
      <c r="H957" s="220">
        <v>26</v>
      </c>
      <c r="I957" s="220">
        <v>5</v>
      </c>
      <c r="J957" s="220">
        <v>44.25</v>
      </c>
    </row>
    <row r="958" spans="1:10" x14ac:dyDescent="0.2">
      <c r="A958" s="218">
        <v>24104</v>
      </c>
      <c r="B958" s="218" t="s">
        <v>714</v>
      </c>
      <c r="C958" s="218" t="s">
        <v>493</v>
      </c>
      <c r="D958" s="219" t="s">
        <v>433</v>
      </c>
      <c r="E958" s="220">
        <v>59</v>
      </c>
      <c r="F958" s="220">
        <v>13</v>
      </c>
      <c r="G958" s="220">
        <v>15</v>
      </c>
      <c r="H958" s="220">
        <v>26</v>
      </c>
      <c r="I958" s="220">
        <v>5</v>
      </c>
      <c r="J958" s="220">
        <v>44.25</v>
      </c>
    </row>
    <row r="959" spans="1:10" x14ac:dyDescent="0.2">
      <c r="A959" s="218">
        <v>24105</v>
      </c>
      <c r="B959" s="218" t="s">
        <v>713</v>
      </c>
      <c r="C959" s="218" t="s">
        <v>578</v>
      </c>
      <c r="D959" s="219" t="s">
        <v>433</v>
      </c>
      <c r="E959" s="220">
        <v>59</v>
      </c>
      <c r="F959" s="220">
        <v>13</v>
      </c>
      <c r="G959" s="220">
        <v>15</v>
      </c>
      <c r="H959" s="220">
        <v>26</v>
      </c>
      <c r="I959" s="220">
        <v>5</v>
      </c>
      <c r="J959" s="220">
        <v>44.25</v>
      </c>
    </row>
    <row r="960" spans="1:10" x14ac:dyDescent="0.2">
      <c r="A960" s="218">
        <v>24112</v>
      </c>
      <c r="B960" s="218" t="s">
        <v>712</v>
      </c>
      <c r="C960" s="218" t="s">
        <v>711</v>
      </c>
      <c r="D960" s="219" t="s">
        <v>433</v>
      </c>
      <c r="E960" s="220">
        <v>59</v>
      </c>
      <c r="F960" s="220">
        <v>13</v>
      </c>
      <c r="G960" s="220">
        <v>15</v>
      </c>
      <c r="H960" s="220">
        <v>26</v>
      </c>
      <c r="I960" s="220">
        <v>5</v>
      </c>
      <c r="J960" s="220">
        <v>44.25</v>
      </c>
    </row>
    <row r="961" spans="1:10" x14ac:dyDescent="0.2">
      <c r="A961" s="218">
        <v>24113</v>
      </c>
      <c r="B961" s="218" t="s">
        <v>712</v>
      </c>
      <c r="C961" s="218" t="s">
        <v>711</v>
      </c>
      <c r="D961" s="219" t="s">
        <v>433</v>
      </c>
      <c r="E961" s="220">
        <v>59</v>
      </c>
      <c r="F961" s="220">
        <v>13</v>
      </c>
      <c r="G961" s="220">
        <v>15</v>
      </c>
      <c r="H961" s="220">
        <v>26</v>
      </c>
      <c r="I961" s="220">
        <v>5</v>
      </c>
      <c r="J961" s="220">
        <v>44.25</v>
      </c>
    </row>
    <row r="962" spans="1:10" x14ac:dyDescent="0.2">
      <c r="A962" s="218">
        <v>24114</v>
      </c>
      <c r="B962" s="218" t="s">
        <v>712</v>
      </c>
      <c r="C962" s="218" t="s">
        <v>711</v>
      </c>
      <c r="D962" s="219" t="s">
        <v>433</v>
      </c>
      <c r="E962" s="220">
        <v>59</v>
      </c>
      <c r="F962" s="220">
        <v>13</v>
      </c>
      <c r="G962" s="220">
        <v>15</v>
      </c>
      <c r="H962" s="220">
        <v>26</v>
      </c>
      <c r="I962" s="220">
        <v>5</v>
      </c>
      <c r="J962" s="220">
        <v>44.25</v>
      </c>
    </row>
    <row r="963" spans="1:10" x14ac:dyDescent="0.2">
      <c r="A963" s="218">
        <v>24115</v>
      </c>
      <c r="B963" s="218" t="s">
        <v>712</v>
      </c>
      <c r="C963" s="218" t="s">
        <v>711</v>
      </c>
      <c r="D963" s="219" t="s">
        <v>433</v>
      </c>
      <c r="E963" s="220">
        <v>59</v>
      </c>
      <c r="F963" s="220">
        <v>13</v>
      </c>
      <c r="G963" s="220">
        <v>15</v>
      </c>
      <c r="H963" s="220">
        <v>26</v>
      </c>
      <c r="I963" s="220">
        <v>5</v>
      </c>
      <c r="J963" s="220">
        <v>44.25</v>
      </c>
    </row>
    <row r="964" spans="1:10" x14ac:dyDescent="0.2">
      <c r="A964" s="218">
        <v>24120</v>
      </c>
      <c r="B964" s="218" t="s">
        <v>710</v>
      </c>
      <c r="C964" s="218" t="s">
        <v>669</v>
      </c>
      <c r="D964" s="219" t="s">
        <v>433</v>
      </c>
      <c r="E964" s="220">
        <v>59</v>
      </c>
      <c r="F964" s="220">
        <v>13</v>
      </c>
      <c r="G964" s="220">
        <v>15</v>
      </c>
      <c r="H964" s="220">
        <v>26</v>
      </c>
      <c r="I964" s="220">
        <v>5</v>
      </c>
      <c r="J964" s="220">
        <v>44.25</v>
      </c>
    </row>
    <row r="965" spans="1:10" x14ac:dyDescent="0.2">
      <c r="A965" s="218">
        <v>24121</v>
      </c>
      <c r="B965" s="218" t="s">
        <v>709</v>
      </c>
      <c r="C965" s="218" t="s">
        <v>493</v>
      </c>
      <c r="D965" s="219" t="s">
        <v>433</v>
      </c>
      <c r="E965" s="220">
        <v>59</v>
      </c>
      <c r="F965" s="220">
        <v>13</v>
      </c>
      <c r="G965" s="220">
        <v>15</v>
      </c>
      <c r="H965" s="220">
        <v>26</v>
      </c>
      <c r="I965" s="220">
        <v>5</v>
      </c>
      <c r="J965" s="220">
        <v>44.25</v>
      </c>
    </row>
    <row r="966" spans="1:10" x14ac:dyDescent="0.2">
      <c r="A966" s="218">
        <v>24122</v>
      </c>
      <c r="B966" s="218" t="s">
        <v>708</v>
      </c>
      <c r="C966" s="218" t="s">
        <v>493</v>
      </c>
      <c r="D966" s="219" t="s">
        <v>433</v>
      </c>
      <c r="E966" s="220">
        <v>59</v>
      </c>
      <c r="F966" s="220">
        <v>13</v>
      </c>
      <c r="G966" s="220">
        <v>15</v>
      </c>
      <c r="H966" s="220">
        <v>26</v>
      </c>
      <c r="I966" s="220">
        <v>5</v>
      </c>
      <c r="J966" s="220">
        <v>44.25</v>
      </c>
    </row>
    <row r="967" spans="1:10" x14ac:dyDescent="0.2">
      <c r="A967" s="218">
        <v>24124</v>
      </c>
      <c r="B967" s="218" t="s">
        <v>707</v>
      </c>
      <c r="C967" s="218" t="s">
        <v>683</v>
      </c>
      <c r="D967" s="219" t="s">
        <v>433</v>
      </c>
      <c r="E967" s="220">
        <v>59</v>
      </c>
      <c r="F967" s="220">
        <v>13</v>
      </c>
      <c r="G967" s="220">
        <v>15</v>
      </c>
      <c r="H967" s="220">
        <v>26</v>
      </c>
      <c r="I967" s="220">
        <v>5</v>
      </c>
      <c r="J967" s="220">
        <v>44.25</v>
      </c>
    </row>
    <row r="968" spans="1:10" x14ac:dyDescent="0.2">
      <c r="A968" s="218">
        <v>24126</v>
      </c>
      <c r="B968" s="218" t="s">
        <v>706</v>
      </c>
      <c r="C968" s="218" t="s">
        <v>599</v>
      </c>
      <c r="D968" s="219" t="s">
        <v>433</v>
      </c>
      <c r="E968" s="220">
        <v>59</v>
      </c>
      <c r="F968" s="220">
        <v>13</v>
      </c>
      <c r="G968" s="220">
        <v>15</v>
      </c>
      <c r="H968" s="220">
        <v>26</v>
      </c>
      <c r="I968" s="220">
        <v>5</v>
      </c>
      <c r="J968" s="220">
        <v>44.25</v>
      </c>
    </row>
    <row r="969" spans="1:10" x14ac:dyDescent="0.2">
      <c r="A969" s="218">
        <v>24127</v>
      </c>
      <c r="B969" s="218" t="s">
        <v>705</v>
      </c>
      <c r="C969" s="218" t="s">
        <v>700</v>
      </c>
      <c r="D969" s="219" t="s">
        <v>433</v>
      </c>
      <c r="E969" s="220">
        <v>59</v>
      </c>
      <c r="F969" s="220">
        <v>13</v>
      </c>
      <c r="G969" s="220">
        <v>15</v>
      </c>
      <c r="H969" s="220">
        <v>26</v>
      </c>
      <c r="I969" s="220">
        <v>5</v>
      </c>
      <c r="J969" s="220">
        <v>44.25</v>
      </c>
    </row>
    <row r="970" spans="1:10" x14ac:dyDescent="0.2">
      <c r="A970" s="218">
        <v>24128</v>
      </c>
      <c r="B970" s="218" t="s">
        <v>704</v>
      </c>
      <c r="C970" s="218" t="s">
        <v>683</v>
      </c>
      <c r="D970" s="219" t="s">
        <v>433</v>
      </c>
      <c r="E970" s="220">
        <v>59</v>
      </c>
      <c r="F970" s="220">
        <v>13</v>
      </c>
      <c r="G970" s="220">
        <v>15</v>
      </c>
      <c r="H970" s="220">
        <v>26</v>
      </c>
      <c r="I970" s="220">
        <v>5</v>
      </c>
      <c r="J970" s="220">
        <v>44.25</v>
      </c>
    </row>
    <row r="971" spans="1:10" x14ac:dyDescent="0.2">
      <c r="A971" s="218">
        <v>24129</v>
      </c>
      <c r="B971" s="218" t="s">
        <v>703</v>
      </c>
      <c r="C971" s="218" t="s">
        <v>599</v>
      </c>
      <c r="D971" s="219" t="s">
        <v>433</v>
      </c>
      <c r="E971" s="220">
        <v>59</v>
      </c>
      <c r="F971" s="220">
        <v>13</v>
      </c>
      <c r="G971" s="220">
        <v>15</v>
      </c>
      <c r="H971" s="220">
        <v>26</v>
      </c>
      <c r="I971" s="220">
        <v>5</v>
      </c>
      <c r="J971" s="220">
        <v>44.25</v>
      </c>
    </row>
    <row r="972" spans="1:10" x14ac:dyDescent="0.2">
      <c r="A972" s="218">
        <v>24130</v>
      </c>
      <c r="B972" s="218" t="s">
        <v>702</v>
      </c>
      <c r="C972" s="218" t="s">
        <v>554</v>
      </c>
      <c r="D972" s="219" t="s">
        <v>433</v>
      </c>
      <c r="E972" s="220">
        <v>59</v>
      </c>
      <c r="F972" s="220">
        <v>13</v>
      </c>
      <c r="G972" s="220">
        <v>15</v>
      </c>
      <c r="H972" s="220">
        <v>26</v>
      </c>
      <c r="I972" s="220">
        <v>5</v>
      </c>
      <c r="J972" s="220">
        <v>44.25</v>
      </c>
    </row>
    <row r="973" spans="1:10" x14ac:dyDescent="0.2">
      <c r="A973" s="218">
        <v>24131</v>
      </c>
      <c r="B973" s="218" t="s">
        <v>701</v>
      </c>
      <c r="C973" s="218" t="s">
        <v>700</v>
      </c>
      <c r="D973" s="219" t="s">
        <v>433</v>
      </c>
      <c r="E973" s="220">
        <v>59</v>
      </c>
      <c r="F973" s="220">
        <v>13</v>
      </c>
      <c r="G973" s="220">
        <v>15</v>
      </c>
      <c r="H973" s="220">
        <v>26</v>
      </c>
      <c r="I973" s="220">
        <v>5</v>
      </c>
      <c r="J973" s="220">
        <v>44.25</v>
      </c>
    </row>
    <row r="974" spans="1:10" x14ac:dyDescent="0.2">
      <c r="A974" s="218">
        <v>24132</v>
      </c>
      <c r="B974" s="218" t="s">
        <v>699</v>
      </c>
      <c r="C974" s="218" t="s">
        <v>599</v>
      </c>
      <c r="D974" s="219" t="s">
        <v>433</v>
      </c>
      <c r="E974" s="220">
        <v>59</v>
      </c>
      <c r="F974" s="220">
        <v>13</v>
      </c>
      <c r="G974" s="220">
        <v>15</v>
      </c>
      <c r="H974" s="220">
        <v>26</v>
      </c>
      <c r="I974" s="220">
        <v>5</v>
      </c>
      <c r="J974" s="220">
        <v>44.25</v>
      </c>
    </row>
    <row r="975" spans="1:10" x14ac:dyDescent="0.2">
      <c r="A975" s="218">
        <v>24133</v>
      </c>
      <c r="B975" s="218" t="s">
        <v>698</v>
      </c>
      <c r="C975" s="218" t="s">
        <v>669</v>
      </c>
      <c r="D975" s="219" t="s">
        <v>433</v>
      </c>
      <c r="E975" s="220">
        <v>59</v>
      </c>
      <c r="F975" s="220">
        <v>13</v>
      </c>
      <c r="G975" s="220">
        <v>15</v>
      </c>
      <c r="H975" s="220">
        <v>26</v>
      </c>
      <c r="I975" s="220">
        <v>5</v>
      </c>
      <c r="J975" s="220">
        <v>44.25</v>
      </c>
    </row>
    <row r="976" spans="1:10" x14ac:dyDescent="0.2">
      <c r="A976" s="218">
        <v>24134</v>
      </c>
      <c r="B976" s="218" t="s">
        <v>697</v>
      </c>
      <c r="C976" s="218" t="s">
        <v>683</v>
      </c>
      <c r="D976" s="219" t="s">
        <v>433</v>
      </c>
      <c r="E976" s="220">
        <v>59</v>
      </c>
      <c r="F976" s="220">
        <v>13</v>
      </c>
      <c r="G976" s="220">
        <v>15</v>
      </c>
      <c r="H976" s="220">
        <v>26</v>
      </c>
      <c r="I976" s="220">
        <v>5</v>
      </c>
      <c r="J976" s="220">
        <v>44.25</v>
      </c>
    </row>
    <row r="977" spans="1:10" x14ac:dyDescent="0.2">
      <c r="A977" s="218">
        <v>24136</v>
      </c>
      <c r="B977" s="218" t="s">
        <v>696</v>
      </c>
      <c r="C977" s="218" t="s">
        <v>683</v>
      </c>
      <c r="D977" s="219" t="s">
        <v>433</v>
      </c>
      <c r="E977" s="220">
        <v>59</v>
      </c>
      <c r="F977" s="220">
        <v>13</v>
      </c>
      <c r="G977" s="220">
        <v>15</v>
      </c>
      <c r="H977" s="220">
        <v>26</v>
      </c>
      <c r="I977" s="220">
        <v>5</v>
      </c>
      <c r="J977" s="220">
        <v>44.25</v>
      </c>
    </row>
    <row r="978" spans="1:10" x14ac:dyDescent="0.2">
      <c r="A978" s="218">
        <v>24137</v>
      </c>
      <c r="B978" s="218" t="s">
        <v>695</v>
      </c>
      <c r="C978" s="218" t="s">
        <v>671</v>
      </c>
      <c r="D978" s="219" t="s">
        <v>433</v>
      </c>
      <c r="E978" s="220">
        <v>59</v>
      </c>
      <c r="F978" s="220">
        <v>13</v>
      </c>
      <c r="G978" s="220">
        <v>15</v>
      </c>
      <c r="H978" s="220">
        <v>26</v>
      </c>
      <c r="I978" s="220">
        <v>5</v>
      </c>
      <c r="J978" s="220">
        <v>44.25</v>
      </c>
    </row>
    <row r="979" spans="1:10" x14ac:dyDescent="0.2">
      <c r="A979" s="218">
        <v>24139</v>
      </c>
      <c r="B979" s="218" t="s">
        <v>694</v>
      </c>
      <c r="C979" s="218" t="s">
        <v>477</v>
      </c>
      <c r="D979" s="219" t="s">
        <v>433</v>
      </c>
      <c r="E979" s="220">
        <v>59</v>
      </c>
      <c r="F979" s="220">
        <v>13</v>
      </c>
      <c r="G979" s="220">
        <v>15</v>
      </c>
      <c r="H979" s="220">
        <v>26</v>
      </c>
      <c r="I979" s="220">
        <v>5</v>
      </c>
      <c r="J979" s="220">
        <v>44.25</v>
      </c>
    </row>
    <row r="980" spans="1:10" x14ac:dyDescent="0.2">
      <c r="A980" s="218">
        <v>24141</v>
      </c>
      <c r="B980" s="218" t="s">
        <v>693</v>
      </c>
      <c r="C980" s="218" t="s">
        <v>693</v>
      </c>
      <c r="D980" s="219" t="s">
        <v>433</v>
      </c>
      <c r="E980" s="220">
        <v>59</v>
      </c>
      <c r="F980" s="220">
        <v>13</v>
      </c>
      <c r="G980" s="220">
        <v>15</v>
      </c>
      <c r="H980" s="220">
        <v>26</v>
      </c>
      <c r="I980" s="220">
        <v>5</v>
      </c>
      <c r="J980" s="220">
        <v>44.25</v>
      </c>
    </row>
    <row r="981" spans="1:10" x14ac:dyDescent="0.2">
      <c r="A981" s="218">
        <v>24142</v>
      </c>
      <c r="B981" s="218" t="s">
        <v>693</v>
      </c>
      <c r="C981" s="218" t="s">
        <v>693</v>
      </c>
      <c r="D981" s="219" t="s">
        <v>433</v>
      </c>
      <c r="E981" s="220">
        <v>59</v>
      </c>
      <c r="F981" s="220">
        <v>13</v>
      </c>
      <c r="G981" s="220">
        <v>15</v>
      </c>
      <c r="H981" s="220">
        <v>26</v>
      </c>
      <c r="I981" s="220">
        <v>5</v>
      </c>
      <c r="J981" s="220">
        <v>44.25</v>
      </c>
    </row>
    <row r="982" spans="1:10" x14ac:dyDescent="0.2">
      <c r="A982" s="218">
        <v>24143</v>
      </c>
      <c r="B982" s="218" t="s">
        <v>693</v>
      </c>
      <c r="C982" s="218" t="s">
        <v>693</v>
      </c>
      <c r="D982" s="219" t="s">
        <v>433</v>
      </c>
      <c r="E982" s="220">
        <v>59</v>
      </c>
      <c r="F982" s="220">
        <v>13</v>
      </c>
      <c r="G982" s="220">
        <v>15</v>
      </c>
      <c r="H982" s="220">
        <v>26</v>
      </c>
      <c r="I982" s="220">
        <v>5</v>
      </c>
      <c r="J982" s="220">
        <v>44.25</v>
      </c>
    </row>
    <row r="983" spans="1:10" x14ac:dyDescent="0.2">
      <c r="A983" s="218">
        <v>24146</v>
      </c>
      <c r="B983" s="218" t="s">
        <v>692</v>
      </c>
      <c r="C983" s="218" t="s">
        <v>671</v>
      </c>
      <c r="D983" s="219" t="s">
        <v>433</v>
      </c>
      <c r="E983" s="220">
        <v>59</v>
      </c>
      <c r="F983" s="220">
        <v>13</v>
      </c>
      <c r="G983" s="220">
        <v>15</v>
      </c>
      <c r="H983" s="220">
        <v>26</v>
      </c>
      <c r="I983" s="220">
        <v>5</v>
      </c>
      <c r="J983" s="220">
        <v>44.25</v>
      </c>
    </row>
    <row r="984" spans="1:10" x14ac:dyDescent="0.2">
      <c r="A984" s="218">
        <v>24147</v>
      </c>
      <c r="B984" s="218" t="s">
        <v>691</v>
      </c>
      <c r="C984" s="218" t="s">
        <v>683</v>
      </c>
      <c r="D984" s="219" t="s">
        <v>433</v>
      </c>
      <c r="E984" s="220">
        <v>59</v>
      </c>
      <c r="F984" s="220">
        <v>13</v>
      </c>
      <c r="G984" s="220">
        <v>15</v>
      </c>
      <c r="H984" s="220">
        <v>26</v>
      </c>
      <c r="I984" s="220">
        <v>5</v>
      </c>
      <c r="J984" s="220">
        <v>44.25</v>
      </c>
    </row>
    <row r="985" spans="1:10" x14ac:dyDescent="0.2">
      <c r="A985" s="218">
        <v>24148</v>
      </c>
      <c r="B985" s="218" t="s">
        <v>690</v>
      </c>
      <c r="C985" s="218" t="s">
        <v>681</v>
      </c>
      <c r="D985" s="219" t="s">
        <v>433</v>
      </c>
      <c r="E985" s="220">
        <v>59</v>
      </c>
      <c r="F985" s="220">
        <v>13</v>
      </c>
      <c r="G985" s="220">
        <v>15</v>
      </c>
      <c r="H985" s="220">
        <v>26</v>
      </c>
      <c r="I985" s="220">
        <v>5</v>
      </c>
      <c r="J985" s="220">
        <v>44.25</v>
      </c>
    </row>
    <row r="986" spans="1:10" x14ac:dyDescent="0.2">
      <c r="A986" s="218">
        <v>24150</v>
      </c>
      <c r="B986" s="218" t="s">
        <v>689</v>
      </c>
      <c r="C986" s="218" t="s">
        <v>683</v>
      </c>
      <c r="D986" s="219" t="s">
        <v>433</v>
      </c>
      <c r="E986" s="220">
        <v>59</v>
      </c>
      <c r="F986" s="220">
        <v>13</v>
      </c>
      <c r="G986" s="220">
        <v>15</v>
      </c>
      <c r="H986" s="220">
        <v>26</v>
      </c>
      <c r="I986" s="220">
        <v>5</v>
      </c>
      <c r="J986" s="220">
        <v>44.25</v>
      </c>
    </row>
    <row r="987" spans="1:10" x14ac:dyDescent="0.2">
      <c r="A987" s="218">
        <v>24151</v>
      </c>
      <c r="B987" s="218" t="s">
        <v>688</v>
      </c>
      <c r="C987" s="218" t="s">
        <v>671</v>
      </c>
      <c r="D987" s="219" t="s">
        <v>433</v>
      </c>
      <c r="E987" s="220">
        <v>59</v>
      </c>
      <c r="F987" s="220">
        <v>13</v>
      </c>
      <c r="G987" s="220">
        <v>15</v>
      </c>
      <c r="H987" s="220">
        <v>26</v>
      </c>
      <c r="I987" s="220">
        <v>5</v>
      </c>
      <c r="J987" s="220">
        <v>44.25</v>
      </c>
    </row>
    <row r="988" spans="1:10" x14ac:dyDescent="0.2">
      <c r="A988" s="218">
        <v>24153</v>
      </c>
      <c r="B988" s="218" t="s">
        <v>687</v>
      </c>
      <c r="C988" s="218" t="s">
        <v>687</v>
      </c>
      <c r="D988" s="219" t="s">
        <v>433</v>
      </c>
      <c r="E988" s="220">
        <v>59</v>
      </c>
      <c r="F988" s="220">
        <v>13</v>
      </c>
      <c r="G988" s="220">
        <v>15</v>
      </c>
      <c r="H988" s="220">
        <v>26</v>
      </c>
      <c r="I988" s="220">
        <v>5</v>
      </c>
      <c r="J988" s="220">
        <v>44.25</v>
      </c>
    </row>
    <row r="989" spans="1:10" x14ac:dyDescent="0.2">
      <c r="A989" s="218">
        <v>24155</v>
      </c>
      <c r="B989" s="218" t="s">
        <v>673</v>
      </c>
      <c r="C989" s="218" t="s">
        <v>687</v>
      </c>
      <c r="D989" s="219" t="s">
        <v>433</v>
      </c>
      <c r="E989" s="220">
        <v>59</v>
      </c>
      <c r="F989" s="220">
        <v>13</v>
      </c>
      <c r="G989" s="220">
        <v>15</v>
      </c>
      <c r="H989" s="220">
        <v>26</v>
      </c>
      <c r="I989" s="220">
        <v>5</v>
      </c>
      <c r="J989" s="220">
        <v>44.25</v>
      </c>
    </row>
    <row r="990" spans="1:10" x14ac:dyDescent="0.2">
      <c r="A990" s="218">
        <v>24157</v>
      </c>
      <c r="B990" s="218" t="s">
        <v>673</v>
      </c>
      <c r="C990" s="218" t="s">
        <v>687</v>
      </c>
      <c r="D990" s="219" t="s">
        <v>433</v>
      </c>
      <c r="E990" s="220">
        <v>59</v>
      </c>
      <c r="F990" s="220">
        <v>13</v>
      </c>
      <c r="G990" s="220">
        <v>15</v>
      </c>
      <c r="H990" s="220">
        <v>26</v>
      </c>
      <c r="I990" s="220">
        <v>5</v>
      </c>
      <c r="J990" s="220">
        <v>44.25</v>
      </c>
    </row>
    <row r="991" spans="1:10" x14ac:dyDescent="0.2">
      <c r="A991" s="218">
        <v>24161</v>
      </c>
      <c r="B991" s="218" t="s">
        <v>686</v>
      </c>
      <c r="C991" s="218" t="s">
        <v>477</v>
      </c>
      <c r="D991" s="219" t="s">
        <v>433</v>
      </c>
      <c r="E991" s="220">
        <v>59</v>
      </c>
      <c r="F991" s="220">
        <v>13</v>
      </c>
      <c r="G991" s="220">
        <v>15</v>
      </c>
      <c r="H991" s="220">
        <v>26</v>
      </c>
      <c r="I991" s="220">
        <v>5</v>
      </c>
      <c r="J991" s="220">
        <v>44.25</v>
      </c>
    </row>
    <row r="992" spans="1:10" x14ac:dyDescent="0.2">
      <c r="A992" s="218">
        <v>24165</v>
      </c>
      <c r="B992" s="218" t="s">
        <v>685</v>
      </c>
      <c r="C992" s="218" t="s">
        <v>681</v>
      </c>
      <c r="D992" s="219" t="s">
        <v>433</v>
      </c>
      <c r="E992" s="220">
        <v>59</v>
      </c>
      <c r="F992" s="220">
        <v>13</v>
      </c>
      <c r="G992" s="220">
        <v>15</v>
      </c>
      <c r="H992" s="220">
        <v>26</v>
      </c>
      <c r="I992" s="220">
        <v>5</v>
      </c>
      <c r="J992" s="220">
        <v>44.25</v>
      </c>
    </row>
    <row r="993" spans="1:10" x14ac:dyDescent="0.2">
      <c r="A993" s="218">
        <v>24167</v>
      </c>
      <c r="B993" s="218" t="s">
        <v>684</v>
      </c>
      <c r="C993" s="218" t="s">
        <v>683</v>
      </c>
      <c r="D993" s="219" t="s">
        <v>433</v>
      </c>
      <c r="E993" s="220">
        <v>59</v>
      </c>
      <c r="F993" s="220">
        <v>13</v>
      </c>
      <c r="G993" s="220">
        <v>15</v>
      </c>
      <c r="H993" s="220">
        <v>26</v>
      </c>
      <c r="I993" s="220">
        <v>5</v>
      </c>
      <c r="J993" s="220">
        <v>44.25</v>
      </c>
    </row>
    <row r="994" spans="1:10" x14ac:dyDescent="0.2">
      <c r="A994" s="218">
        <v>24168</v>
      </c>
      <c r="B994" s="218" t="s">
        <v>682</v>
      </c>
      <c r="C994" s="218" t="s">
        <v>681</v>
      </c>
      <c r="D994" s="219" t="s">
        <v>433</v>
      </c>
      <c r="E994" s="220">
        <v>59</v>
      </c>
      <c r="F994" s="220">
        <v>13</v>
      </c>
      <c r="G994" s="220">
        <v>15</v>
      </c>
      <c r="H994" s="220">
        <v>26</v>
      </c>
      <c r="I994" s="220">
        <v>5</v>
      </c>
      <c r="J994" s="220">
        <v>44.25</v>
      </c>
    </row>
    <row r="995" spans="1:10" x14ac:dyDescent="0.2">
      <c r="A995" s="218">
        <v>24171</v>
      </c>
      <c r="B995" s="218" t="s">
        <v>680</v>
      </c>
      <c r="C995" s="218" t="s">
        <v>669</v>
      </c>
      <c r="D995" s="219" t="s">
        <v>433</v>
      </c>
      <c r="E995" s="220">
        <v>59</v>
      </c>
      <c r="F995" s="220">
        <v>13</v>
      </c>
      <c r="G995" s="220">
        <v>15</v>
      </c>
      <c r="H995" s="220">
        <v>26</v>
      </c>
      <c r="I995" s="220">
        <v>5</v>
      </c>
      <c r="J995" s="220">
        <v>44.25</v>
      </c>
    </row>
    <row r="996" spans="1:10" x14ac:dyDescent="0.2">
      <c r="A996" s="218">
        <v>24174</v>
      </c>
      <c r="B996" s="218" t="s">
        <v>679</v>
      </c>
      <c r="C996" s="218" t="s">
        <v>493</v>
      </c>
      <c r="D996" s="219" t="s">
        <v>433</v>
      </c>
      <c r="E996" s="220">
        <v>59</v>
      </c>
      <c r="F996" s="220">
        <v>13</v>
      </c>
      <c r="G996" s="220">
        <v>15</v>
      </c>
      <c r="H996" s="220">
        <v>26</v>
      </c>
      <c r="I996" s="220">
        <v>5</v>
      </c>
      <c r="J996" s="220">
        <v>44.25</v>
      </c>
    </row>
    <row r="997" spans="1:10" x14ac:dyDescent="0.2">
      <c r="A997" s="218">
        <v>24175</v>
      </c>
      <c r="B997" s="218" t="s">
        <v>678</v>
      </c>
      <c r="C997" s="218" t="s">
        <v>554</v>
      </c>
      <c r="D997" s="219" t="s">
        <v>433</v>
      </c>
      <c r="E997" s="220">
        <v>59</v>
      </c>
      <c r="F997" s="220">
        <v>13</v>
      </c>
      <c r="G997" s="220">
        <v>15</v>
      </c>
      <c r="H997" s="220">
        <v>26</v>
      </c>
      <c r="I997" s="220">
        <v>5</v>
      </c>
      <c r="J997" s="220">
        <v>44.25</v>
      </c>
    </row>
    <row r="998" spans="1:10" x14ac:dyDescent="0.2">
      <c r="A998" s="218">
        <v>24176</v>
      </c>
      <c r="B998" s="218" t="s">
        <v>677</v>
      </c>
      <c r="C998" s="218" t="s">
        <v>671</v>
      </c>
      <c r="D998" s="219" t="s">
        <v>433</v>
      </c>
      <c r="E998" s="220">
        <v>59</v>
      </c>
      <c r="F998" s="220">
        <v>13</v>
      </c>
      <c r="G998" s="220">
        <v>15</v>
      </c>
      <c r="H998" s="220">
        <v>26</v>
      </c>
      <c r="I998" s="220">
        <v>5</v>
      </c>
      <c r="J998" s="220">
        <v>44.25</v>
      </c>
    </row>
    <row r="999" spans="1:10" x14ac:dyDescent="0.2">
      <c r="A999" s="218">
        <v>24177</v>
      </c>
      <c r="B999" s="218" t="s">
        <v>676</v>
      </c>
      <c r="C999" s="218" t="s">
        <v>669</v>
      </c>
      <c r="D999" s="219" t="s">
        <v>433</v>
      </c>
      <c r="E999" s="220">
        <v>59</v>
      </c>
      <c r="F999" s="220">
        <v>13</v>
      </c>
      <c r="G999" s="220">
        <v>15</v>
      </c>
      <c r="H999" s="220">
        <v>26</v>
      </c>
      <c r="I999" s="220">
        <v>5</v>
      </c>
      <c r="J999" s="220">
        <v>44.25</v>
      </c>
    </row>
    <row r="1000" spans="1:10" x14ac:dyDescent="0.2">
      <c r="A1000" s="218">
        <v>24178</v>
      </c>
      <c r="B1000" s="218" t="s">
        <v>675</v>
      </c>
      <c r="C1000" s="218" t="s">
        <v>493</v>
      </c>
      <c r="D1000" s="219" t="s">
        <v>433</v>
      </c>
      <c r="E1000" s="220">
        <v>59</v>
      </c>
      <c r="F1000" s="220">
        <v>13</v>
      </c>
      <c r="G1000" s="220">
        <v>15</v>
      </c>
      <c r="H1000" s="220">
        <v>26</v>
      </c>
      <c r="I1000" s="220">
        <v>5</v>
      </c>
      <c r="J1000" s="220">
        <v>44.25</v>
      </c>
    </row>
    <row r="1001" spans="1:10" x14ac:dyDescent="0.2">
      <c r="A1001" s="218">
        <v>24179</v>
      </c>
      <c r="B1001" s="218" t="s">
        <v>674</v>
      </c>
      <c r="C1001" s="218" t="s">
        <v>673</v>
      </c>
      <c r="D1001" s="219" t="s">
        <v>433</v>
      </c>
      <c r="E1001" s="220">
        <v>59</v>
      </c>
      <c r="F1001" s="220">
        <v>13</v>
      </c>
      <c r="G1001" s="220">
        <v>15</v>
      </c>
      <c r="H1001" s="220">
        <v>26</v>
      </c>
      <c r="I1001" s="220">
        <v>5</v>
      </c>
      <c r="J1001" s="220">
        <v>44.25</v>
      </c>
    </row>
    <row r="1002" spans="1:10" x14ac:dyDescent="0.2">
      <c r="A1002" s="218">
        <v>24184</v>
      </c>
      <c r="B1002" s="218" t="s">
        <v>672</v>
      </c>
      <c r="C1002" s="218" t="s">
        <v>671</v>
      </c>
      <c r="D1002" s="219" t="s">
        <v>433</v>
      </c>
      <c r="E1002" s="220">
        <v>59</v>
      </c>
      <c r="F1002" s="220">
        <v>13</v>
      </c>
      <c r="G1002" s="220">
        <v>15</v>
      </c>
      <c r="H1002" s="220">
        <v>26</v>
      </c>
      <c r="I1002" s="220">
        <v>5</v>
      </c>
      <c r="J1002" s="220">
        <v>44.25</v>
      </c>
    </row>
    <row r="1003" spans="1:10" x14ac:dyDescent="0.2">
      <c r="A1003" s="218">
        <v>24185</v>
      </c>
      <c r="B1003" s="218" t="s">
        <v>670</v>
      </c>
      <c r="C1003" s="218" t="s">
        <v>669</v>
      </c>
      <c r="D1003" s="219" t="s">
        <v>433</v>
      </c>
      <c r="E1003" s="220">
        <v>59</v>
      </c>
      <c r="F1003" s="220">
        <v>13</v>
      </c>
      <c r="G1003" s="220">
        <v>15</v>
      </c>
      <c r="H1003" s="220">
        <v>26</v>
      </c>
      <c r="I1003" s="220">
        <v>5</v>
      </c>
      <c r="J1003" s="220">
        <v>44.25</v>
      </c>
    </row>
    <row r="1004" spans="1:10" x14ac:dyDescent="0.2">
      <c r="A1004" s="218">
        <v>24201</v>
      </c>
      <c r="B1004" s="218" t="s">
        <v>668</v>
      </c>
      <c r="C1004" s="218" t="s">
        <v>667</v>
      </c>
      <c r="D1004" s="219" t="s">
        <v>433</v>
      </c>
      <c r="E1004" s="220">
        <v>59</v>
      </c>
      <c r="F1004" s="220">
        <v>13</v>
      </c>
      <c r="G1004" s="220">
        <v>15</v>
      </c>
      <c r="H1004" s="220">
        <v>26</v>
      </c>
      <c r="I1004" s="220">
        <v>5</v>
      </c>
      <c r="J1004" s="220">
        <v>44.25</v>
      </c>
    </row>
    <row r="1005" spans="1:10" x14ac:dyDescent="0.2">
      <c r="A1005" s="218">
        <v>24202</v>
      </c>
      <c r="B1005" s="218" t="s">
        <v>668</v>
      </c>
      <c r="C1005" s="218" t="s">
        <v>591</v>
      </c>
      <c r="D1005" s="219" t="s">
        <v>433</v>
      </c>
      <c r="E1005" s="220">
        <v>59</v>
      </c>
      <c r="F1005" s="220">
        <v>13</v>
      </c>
      <c r="G1005" s="220">
        <v>15</v>
      </c>
      <c r="H1005" s="220">
        <v>26</v>
      </c>
      <c r="I1005" s="220">
        <v>5</v>
      </c>
      <c r="J1005" s="220">
        <v>44.25</v>
      </c>
    </row>
    <row r="1006" spans="1:10" x14ac:dyDescent="0.2">
      <c r="A1006" s="218">
        <v>24203</v>
      </c>
      <c r="B1006" s="218" t="s">
        <v>668</v>
      </c>
      <c r="C1006" s="218" t="s">
        <v>667</v>
      </c>
      <c r="D1006" s="219" t="s">
        <v>433</v>
      </c>
      <c r="E1006" s="220">
        <v>59</v>
      </c>
      <c r="F1006" s="220">
        <v>13</v>
      </c>
      <c r="G1006" s="220">
        <v>15</v>
      </c>
      <c r="H1006" s="220">
        <v>26</v>
      </c>
      <c r="I1006" s="220">
        <v>5</v>
      </c>
      <c r="J1006" s="220">
        <v>44.25</v>
      </c>
    </row>
    <row r="1007" spans="1:10" x14ac:dyDescent="0.2">
      <c r="A1007" s="218">
        <v>24205</v>
      </c>
      <c r="B1007" s="218" t="s">
        <v>668</v>
      </c>
      <c r="C1007" s="218" t="s">
        <v>667</v>
      </c>
      <c r="D1007" s="219" t="s">
        <v>433</v>
      </c>
      <c r="E1007" s="220">
        <v>59</v>
      </c>
      <c r="F1007" s="220">
        <v>13</v>
      </c>
      <c r="G1007" s="220">
        <v>15</v>
      </c>
      <c r="H1007" s="220">
        <v>26</v>
      </c>
      <c r="I1007" s="220">
        <v>5</v>
      </c>
      <c r="J1007" s="220">
        <v>44.25</v>
      </c>
    </row>
    <row r="1008" spans="1:10" x14ac:dyDescent="0.2">
      <c r="A1008" s="218">
        <v>24209</v>
      </c>
      <c r="B1008" s="218" t="s">
        <v>668</v>
      </c>
      <c r="C1008" s="218" t="s">
        <v>667</v>
      </c>
      <c r="D1008" s="219" t="s">
        <v>433</v>
      </c>
      <c r="E1008" s="220">
        <v>59</v>
      </c>
      <c r="F1008" s="220">
        <v>13</v>
      </c>
      <c r="G1008" s="220">
        <v>15</v>
      </c>
      <c r="H1008" s="220">
        <v>26</v>
      </c>
      <c r="I1008" s="220">
        <v>5</v>
      </c>
      <c r="J1008" s="220">
        <v>44.25</v>
      </c>
    </row>
    <row r="1009" spans="1:10" x14ac:dyDescent="0.2">
      <c r="A1009" s="218">
        <v>24210</v>
      </c>
      <c r="B1009" s="218" t="s">
        <v>666</v>
      </c>
      <c r="C1009" s="218" t="s">
        <v>591</v>
      </c>
      <c r="D1009" s="219" t="s">
        <v>433</v>
      </c>
      <c r="E1009" s="220">
        <v>59</v>
      </c>
      <c r="F1009" s="220">
        <v>13</v>
      </c>
      <c r="G1009" s="220">
        <v>15</v>
      </c>
      <c r="H1009" s="220">
        <v>26</v>
      </c>
      <c r="I1009" s="220">
        <v>5</v>
      </c>
      <c r="J1009" s="220">
        <v>44.25</v>
      </c>
    </row>
    <row r="1010" spans="1:10" x14ac:dyDescent="0.2">
      <c r="A1010" s="218">
        <v>24211</v>
      </c>
      <c r="B1010" s="218" t="s">
        <v>666</v>
      </c>
      <c r="C1010" s="218" t="s">
        <v>591</v>
      </c>
      <c r="D1010" s="219" t="s">
        <v>433</v>
      </c>
      <c r="E1010" s="220">
        <v>59</v>
      </c>
      <c r="F1010" s="220">
        <v>13</v>
      </c>
      <c r="G1010" s="220">
        <v>15</v>
      </c>
      <c r="H1010" s="220">
        <v>26</v>
      </c>
      <c r="I1010" s="220">
        <v>5</v>
      </c>
      <c r="J1010" s="220">
        <v>44.25</v>
      </c>
    </row>
    <row r="1011" spans="1:10" x14ac:dyDescent="0.2">
      <c r="A1011" s="218">
        <v>24212</v>
      </c>
      <c r="B1011" s="218" t="s">
        <v>666</v>
      </c>
      <c r="C1011" s="218" t="s">
        <v>591</v>
      </c>
      <c r="D1011" s="219" t="s">
        <v>433</v>
      </c>
      <c r="E1011" s="220">
        <v>59</v>
      </c>
      <c r="F1011" s="220">
        <v>13</v>
      </c>
      <c r="G1011" s="220">
        <v>15</v>
      </c>
      <c r="H1011" s="220">
        <v>26</v>
      </c>
      <c r="I1011" s="220">
        <v>5</v>
      </c>
      <c r="J1011" s="220">
        <v>44.25</v>
      </c>
    </row>
    <row r="1012" spans="1:10" x14ac:dyDescent="0.2">
      <c r="A1012" s="218">
        <v>24215</v>
      </c>
      <c r="B1012" s="218" t="s">
        <v>665</v>
      </c>
      <c r="C1012" s="218" t="s">
        <v>621</v>
      </c>
      <c r="D1012" s="219" t="s">
        <v>433</v>
      </c>
      <c r="E1012" s="220">
        <v>59</v>
      </c>
      <c r="F1012" s="220">
        <v>13</v>
      </c>
      <c r="G1012" s="220">
        <v>15</v>
      </c>
      <c r="H1012" s="220">
        <v>26</v>
      </c>
      <c r="I1012" s="220">
        <v>5</v>
      </c>
      <c r="J1012" s="220">
        <v>44.25</v>
      </c>
    </row>
    <row r="1013" spans="1:10" x14ac:dyDescent="0.2">
      <c r="A1013" s="218">
        <v>24216</v>
      </c>
      <c r="B1013" s="218" t="s">
        <v>664</v>
      </c>
      <c r="C1013" s="218" t="s">
        <v>621</v>
      </c>
      <c r="D1013" s="219" t="s">
        <v>433</v>
      </c>
      <c r="E1013" s="220">
        <v>59</v>
      </c>
      <c r="F1013" s="220">
        <v>13</v>
      </c>
      <c r="G1013" s="220">
        <v>15</v>
      </c>
      <c r="H1013" s="220">
        <v>26</v>
      </c>
      <c r="I1013" s="220">
        <v>5</v>
      </c>
      <c r="J1013" s="220">
        <v>44.25</v>
      </c>
    </row>
    <row r="1014" spans="1:10" x14ac:dyDescent="0.2">
      <c r="A1014" s="218">
        <v>24217</v>
      </c>
      <c r="B1014" s="218" t="s">
        <v>663</v>
      </c>
      <c r="C1014" s="218" t="s">
        <v>462</v>
      </c>
      <c r="D1014" s="219" t="s">
        <v>433</v>
      </c>
      <c r="E1014" s="220">
        <v>59</v>
      </c>
      <c r="F1014" s="220">
        <v>13</v>
      </c>
      <c r="G1014" s="220">
        <v>15</v>
      </c>
      <c r="H1014" s="220">
        <v>26</v>
      </c>
      <c r="I1014" s="220">
        <v>5</v>
      </c>
      <c r="J1014" s="220">
        <v>44.25</v>
      </c>
    </row>
    <row r="1015" spans="1:10" x14ac:dyDescent="0.2">
      <c r="A1015" s="218">
        <v>24218</v>
      </c>
      <c r="B1015" s="218" t="s">
        <v>662</v>
      </c>
      <c r="C1015" s="218" t="s">
        <v>626</v>
      </c>
      <c r="D1015" s="219" t="s">
        <v>433</v>
      </c>
      <c r="E1015" s="220">
        <v>59</v>
      </c>
      <c r="F1015" s="220">
        <v>13</v>
      </c>
      <c r="G1015" s="220">
        <v>15</v>
      </c>
      <c r="H1015" s="220">
        <v>26</v>
      </c>
      <c r="I1015" s="220">
        <v>5</v>
      </c>
      <c r="J1015" s="220">
        <v>44.25</v>
      </c>
    </row>
    <row r="1016" spans="1:10" x14ac:dyDescent="0.2">
      <c r="A1016" s="218">
        <v>24219</v>
      </c>
      <c r="B1016" s="218" t="s">
        <v>661</v>
      </c>
      <c r="C1016" s="218" t="s">
        <v>621</v>
      </c>
      <c r="D1016" s="219" t="s">
        <v>433</v>
      </c>
      <c r="E1016" s="220">
        <v>59</v>
      </c>
      <c r="F1016" s="220">
        <v>13</v>
      </c>
      <c r="G1016" s="220">
        <v>15</v>
      </c>
      <c r="H1016" s="220">
        <v>26</v>
      </c>
      <c r="I1016" s="220">
        <v>5</v>
      </c>
      <c r="J1016" s="220">
        <v>44.25</v>
      </c>
    </row>
    <row r="1017" spans="1:10" x14ac:dyDescent="0.2">
      <c r="A1017" s="218">
        <v>24220</v>
      </c>
      <c r="B1017" s="218" t="s">
        <v>660</v>
      </c>
      <c r="C1017" s="218" t="s">
        <v>462</v>
      </c>
      <c r="D1017" s="219" t="s">
        <v>433</v>
      </c>
      <c r="E1017" s="220">
        <v>59</v>
      </c>
      <c r="F1017" s="220">
        <v>13</v>
      </c>
      <c r="G1017" s="220">
        <v>15</v>
      </c>
      <c r="H1017" s="220">
        <v>26</v>
      </c>
      <c r="I1017" s="220">
        <v>5</v>
      </c>
      <c r="J1017" s="220">
        <v>44.25</v>
      </c>
    </row>
    <row r="1018" spans="1:10" x14ac:dyDescent="0.2">
      <c r="A1018" s="218">
        <v>24221</v>
      </c>
      <c r="B1018" s="218" t="s">
        <v>659</v>
      </c>
      <c r="C1018" s="218" t="s">
        <v>626</v>
      </c>
      <c r="D1018" s="219" t="s">
        <v>433</v>
      </c>
      <c r="E1018" s="220">
        <v>59</v>
      </c>
      <c r="F1018" s="220">
        <v>13</v>
      </c>
      <c r="G1018" s="220">
        <v>15</v>
      </c>
      <c r="H1018" s="220">
        <v>26</v>
      </c>
      <c r="I1018" s="220">
        <v>5</v>
      </c>
      <c r="J1018" s="220">
        <v>44.25</v>
      </c>
    </row>
    <row r="1019" spans="1:10" x14ac:dyDescent="0.2">
      <c r="A1019" s="218">
        <v>24224</v>
      </c>
      <c r="B1019" s="218" t="s">
        <v>658</v>
      </c>
      <c r="C1019" s="218" t="s">
        <v>439</v>
      </c>
      <c r="D1019" s="219" t="s">
        <v>433</v>
      </c>
      <c r="E1019" s="220">
        <v>59</v>
      </c>
      <c r="F1019" s="220">
        <v>13</v>
      </c>
      <c r="G1019" s="220">
        <v>15</v>
      </c>
      <c r="H1019" s="220">
        <v>26</v>
      </c>
      <c r="I1019" s="220">
        <v>5</v>
      </c>
      <c r="J1019" s="220">
        <v>44.25</v>
      </c>
    </row>
    <row r="1020" spans="1:10" x14ac:dyDescent="0.2">
      <c r="A1020" s="218">
        <v>24225</v>
      </c>
      <c r="B1020" s="218" t="s">
        <v>657</v>
      </c>
      <c r="C1020" s="218" t="s">
        <v>439</v>
      </c>
      <c r="D1020" s="219" t="s">
        <v>433</v>
      </c>
      <c r="E1020" s="220">
        <v>59</v>
      </c>
      <c r="F1020" s="220">
        <v>13</v>
      </c>
      <c r="G1020" s="220">
        <v>15</v>
      </c>
      <c r="H1020" s="220">
        <v>26</v>
      </c>
      <c r="I1020" s="220">
        <v>5</v>
      </c>
      <c r="J1020" s="220">
        <v>44.25</v>
      </c>
    </row>
    <row r="1021" spans="1:10" x14ac:dyDescent="0.2">
      <c r="A1021" s="218">
        <v>24226</v>
      </c>
      <c r="B1021" s="218" t="s">
        <v>656</v>
      </c>
      <c r="C1021" s="218" t="s">
        <v>462</v>
      </c>
      <c r="D1021" s="219" t="s">
        <v>433</v>
      </c>
      <c r="E1021" s="220">
        <v>59</v>
      </c>
      <c r="F1021" s="220">
        <v>13</v>
      </c>
      <c r="G1021" s="220">
        <v>15</v>
      </c>
      <c r="H1021" s="220">
        <v>26</v>
      </c>
      <c r="I1021" s="220">
        <v>5</v>
      </c>
      <c r="J1021" s="220">
        <v>44.25</v>
      </c>
    </row>
    <row r="1022" spans="1:10" x14ac:dyDescent="0.2">
      <c r="A1022" s="218">
        <v>24228</v>
      </c>
      <c r="B1022" s="218" t="s">
        <v>655</v>
      </c>
      <c r="C1022" s="218" t="s">
        <v>462</v>
      </c>
      <c r="D1022" s="219" t="s">
        <v>433</v>
      </c>
      <c r="E1022" s="220">
        <v>59</v>
      </c>
      <c r="F1022" s="220">
        <v>13</v>
      </c>
      <c r="G1022" s="220">
        <v>15</v>
      </c>
      <c r="H1022" s="220">
        <v>26</v>
      </c>
      <c r="I1022" s="220">
        <v>5</v>
      </c>
      <c r="J1022" s="220">
        <v>44.25</v>
      </c>
    </row>
    <row r="1023" spans="1:10" x14ac:dyDescent="0.2">
      <c r="A1023" s="218">
        <v>24230</v>
      </c>
      <c r="B1023" s="218" t="s">
        <v>654</v>
      </c>
      <c r="C1023" s="218" t="s">
        <v>621</v>
      </c>
      <c r="D1023" s="219" t="s">
        <v>433</v>
      </c>
      <c r="E1023" s="220">
        <v>59</v>
      </c>
      <c r="F1023" s="220">
        <v>13</v>
      </c>
      <c r="G1023" s="220">
        <v>15</v>
      </c>
      <c r="H1023" s="220">
        <v>26</v>
      </c>
      <c r="I1023" s="220">
        <v>5</v>
      </c>
      <c r="J1023" s="220">
        <v>44.25</v>
      </c>
    </row>
    <row r="1024" spans="1:10" x14ac:dyDescent="0.2">
      <c r="A1024" s="218">
        <v>24236</v>
      </c>
      <c r="B1024" s="218" t="s">
        <v>653</v>
      </c>
      <c r="C1024" s="218" t="s">
        <v>591</v>
      </c>
      <c r="D1024" s="219" t="s">
        <v>433</v>
      </c>
      <c r="E1024" s="220">
        <v>59</v>
      </c>
      <c r="F1024" s="220">
        <v>13</v>
      </c>
      <c r="G1024" s="220">
        <v>15</v>
      </c>
      <c r="H1024" s="220">
        <v>26</v>
      </c>
      <c r="I1024" s="220">
        <v>5</v>
      </c>
      <c r="J1024" s="220">
        <v>44.25</v>
      </c>
    </row>
    <row r="1025" spans="1:10" x14ac:dyDescent="0.2">
      <c r="A1025" s="218">
        <v>24237</v>
      </c>
      <c r="B1025" s="218" t="s">
        <v>652</v>
      </c>
      <c r="C1025" s="218" t="s">
        <v>439</v>
      </c>
      <c r="D1025" s="219" t="s">
        <v>433</v>
      </c>
      <c r="E1025" s="220">
        <v>59</v>
      </c>
      <c r="F1025" s="220">
        <v>13</v>
      </c>
      <c r="G1025" s="220">
        <v>15</v>
      </c>
      <c r="H1025" s="220">
        <v>26</v>
      </c>
      <c r="I1025" s="220">
        <v>5</v>
      </c>
      <c r="J1025" s="220">
        <v>44.25</v>
      </c>
    </row>
    <row r="1026" spans="1:10" x14ac:dyDescent="0.2">
      <c r="A1026" s="218">
        <v>24239</v>
      </c>
      <c r="B1026" s="218" t="s">
        <v>651</v>
      </c>
      <c r="C1026" s="218" t="s">
        <v>434</v>
      </c>
      <c r="D1026" s="219" t="s">
        <v>433</v>
      </c>
      <c r="E1026" s="220">
        <v>59</v>
      </c>
      <c r="F1026" s="220">
        <v>13</v>
      </c>
      <c r="G1026" s="220">
        <v>15</v>
      </c>
      <c r="H1026" s="220">
        <v>26</v>
      </c>
      <c r="I1026" s="220">
        <v>5</v>
      </c>
      <c r="J1026" s="220">
        <v>44.25</v>
      </c>
    </row>
    <row r="1027" spans="1:10" x14ac:dyDescent="0.2">
      <c r="A1027" s="218">
        <v>24243</v>
      </c>
      <c r="B1027" s="218" t="s">
        <v>650</v>
      </c>
      <c r="C1027" s="218" t="s">
        <v>626</v>
      </c>
      <c r="D1027" s="219" t="s">
        <v>433</v>
      </c>
      <c r="E1027" s="220">
        <v>59</v>
      </c>
      <c r="F1027" s="220">
        <v>13</v>
      </c>
      <c r="G1027" s="220">
        <v>15</v>
      </c>
      <c r="H1027" s="220">
        <v>26</v>
      </c>
      <c r="I1027" s="220">
        <v>5</v>
      </c>
      <c r="J1027" s="220">
        <v>44.25</v>
      </c>
    </row>
    <row r="1028" spans="1:10" x14ac:dyDescent="0.2">
      <c r="A1028" s="218">
        <v>24244</v>
      </c>
      <c r="B1028" s="218" t="s">
        <v>649</v>
      </c>
      <c r="C1028" s="218" t="s">
        <v>623</v>
      </c>
      <c r="D1028" s="219" t="s">
        <v>433</v>
      </c>
      <c r="E1028" s="220">
        <v>59</v>
      </c>
      <c r="F1028" s="220">
        <v>13</v>
      </c>
      <c r="G1028" s="220">
        <v>15</v>
      </c>
      <c r="H1028" s="220">
        <v>26</v>
      </c>
      <c r="I1028" s="220">
        <v>5</v>
      </c>
      <c r="J1028" s="220">
        <v>44.25</v>
      </c>
    </row>
    <row r="1029" spans="1:10" x14ac:dyDescent="0.2">
      <c r="A1029" s="218">
        <v>24245</v>
      </c>
      <c r="B1029" s="218" t="s">
        <v>648</v>
      </c>
      <c r="C1029" s="218" t="s">
        <v>623</v>
      </c>
      <c r="D1029" s="219" t="s">
        <v>433</v>
      </c>
      <c r="E1029" s="220">
        <v>59</v>
      </c>
      <c r="F1029" s="220">
        <v>13</v>
      </c>
      <c r="G1029" s="220">
        <v>15</v>
      </c>
      <c r="H1029" s="220">
        <v>26</v>
      </c>
      <c r="I1029" s="220">
        <v>5</v>
      </c>
      <c r="J1029" s="220">
        <v>44.25</v>
      </c>
    </row>
    <row r="1030" spans="1:10" x14ac:dyDescent="0.2">
      <c r="A1030" s="218">
        <v>24246</v>
      </c>
      <c r="B1030" s="218" t="s">
        <v>647</v>
      </c>
      <c r="C1030" s="218" t="s">
        <v>621</v>
      </c>
      <c r="D1030" s="219" t="s">
        <v>433</v>
      </c>
      <c r="E1030" s="220">
        <v>59</v>
      </c>
      <c r="F1030" s="220">
        <v>13</v>
      </c>
      <c r="G1030" s="220">
        <v>15</v>
      </c>
      <c r="H1030" s="220">
        <v>26</v>
      </c>
      <c r="I1030" s="220">
        <v>5</v>
      </c>
      <c r="J1030" s="220">
        <v>44.25</v>
      </c>
    </row>
    <row r="1031" spans="1:10" x14ac:dyDescent="0.2">
      <c r="A1031" s="218">
        <v>24248</v>
      </c>
      <c r="B1031" s="218" t="s">
        <v>646</v>
      </c>
      <c r="C1031" s="218" t="s">
        <v>626</v>
      </c>
      <c r="D1031" s="219" t="s">
        <v>433</v>
      </c>
      <c r="E1031" s="220">
        <v>59</v>
      </c>
      <c r="F1031" s="220">
        <v>13</v>
      </c>
      <c r="G1031" s="220">
        <v>15</v>
      </c>
      <c r="H1031" s="220">
        <v>26</v>
      </c>
      <c r="I1031" s="220">
        <v>5</v>
      </c>
      <c r="J1031" s="220">
        <v>44.25</v>
      </c>
    </row>
    <row r="1032" spans="1:10" x14ac:dyDescent="0.2">
      <c r="A1032" s="218">
        <v>24250</v>
      </c>
      <c r="B1032" s="218" t="s">
        <v>645</v>
      </c>
      <c r="C1032" s="218" t="s">
        <v>623</v>
      </c>
      <c r="D1032" s="219" t="s">
        <v>433</v>
      </c>
      <c r="E1032" s="220">
        <v>59</v>
      </c>
      <c r="F1032" s="220">
        <v>13</v>
      </c>
      <c r="G1032" s="220">
        <v>15</v>
      </c>
      <c r="H1032" s="220">
        <v>26</v>
      </c>
      <c r="I1032" s="220">
        <v>5</v>
      </c>
      <c r="J1032" s="220">
        <v>44.25</v>
      </c>
    </row>
    <row r="1033" spans="1:10" x14ac:dyDescent="0.2">
      <c r="A1033" s="218">
        <v>24251</v>
      </c>
      <c r="B1033" s="218" t="s">
        <v>644</v>
      </c>
      <c r="C1033" s="218" t="s">
        <v>623</v>
      </c>
      <c r="D1033" s="219" t="s">
        <v>433</v>
      </c>
      <c r="E1033" s="220">
        <v>59</v>
      </c>
      <c r="F1033" s="220">
        <v>13</v>
      </c>
      <c r="G1033" s="220">
        <v>15</v>
      </c>
      <c r="H1033" s="220">
        <v>26</v>
      </c>
      <c r="I1033" s="220">
        <v>5</v>
      </c>
      <c r="J1033" s="220">
        <v>44.25</v>
      </c>
    </row>
    <row r="1034" spans="1:10" x14ac:dyDescent="0.2">
      <c r="A1034" s="218">
        <v>24256</v>
      </c>
      <c r="B1034" s="218" t="s">
        <v>643</v>
      </c>
      <c r="C1034" s="218" t="s">
        <v>462</v>
      </c>
      <c r="D1034" s="219" t="s">
        <v>433</v>
      </c>
      <c r="E1034" s="220">
        <v>59</v>
      </c>
      <c r="F1034" s="220">
        <v>13</v>
      </c>
      <c r="G1034" s="220">
        <v>15</v>
      </c>
      <c r="H1034" s="220">
        <v>26</v>
      </c>
      <c r="I1034" s="220">
        <v>5</v>
      </c>
      <c r="J1034" s="220">
        <v>44.25</v>
      </c>
    </row>
    <row r="1035" spans="1:10" x14ac:dyDescent="0.2">
      <c r="A1035" s="218">
        <v>24258</v>
      </c>
      <c r="B1035" s="218" t="s">
        <v>642</v>
      </c>
      <c r="C1035" s="218" t="s">
        <v>623</v>
      </c>
      <c r="D1035" s="219" t="s">
        <v>433</v>
      </c>
      <c r="E1035" s="220">
        <v>59</v>
      </c>
      <c r="F1035" s="220">
        <v>13</v>
      </c>
      <c r="G1035" s="220">
        <v>15</v>
      </c>
      <c r="H1035" s="220">
        <v>26</v>
      </c>
      <c r="I1035" s="220">
        <v>5</v>
      </c>
      <c r="J1035" s="220">
        <v>44.25</v>
      </c>
    </row>
    <row r="1036" spans="1:10" x14ac:dyDescent="0.2">
      <c r="A1036" s="218">
        <v>24260</v>
      </c>
      <c r="B1036" s="218" t="s">
        <v>641</v>
      </c>
      <c r="C1036" s="218" t="s">
        <v>439</v>
      </c>
      <c r="D1036" s="219" t="s">
        <v>433</v>
      </c>
      <c r="E1036" s="220">
        <v>59</v>
      </c>
      <c r="F1036" s="220">
        <v>13</v>
      </c>
      <c r="G1036" s="220">
        <v>15</v>
      </c>
      <c r="H1036" s="220">
        <v>26</v>
      </c>
      <c r="I1036" s="220">
        <v>5</v>
      </c>
      <c r="J1036" s="220">
        <v>44.25</v>
      </c>
    </row>
    <row r="1037" spans="1:10" x14ac:dyDescent="0.2">
      <c r="A1037" s="218">
        <v>24263</v>
      </c>
      <c r="B1037" s="218" t="s">
        <v>640</v>
      </c>
      <c r="C1037" s="218" t="s">
        <v>626</v>
      </c>
      <c r="D1037" s="219" t="s">
        <v>433</v>
      </c>
      <c r="E1037" s="220">
        <v>59</v>
      </c>
      <c r="F1037" s="220">
        <v>13</v>
      </c>
      <c r="G1037" s="220">
        <v>15</v>
      </c>
      <c r="H1037" s="220">
        <v>26</v>
      </c>
      <c r="I1037" s="220">
        <v>5</v>
      </c>
      <c r="J1037" s="220">
        <v>44.25</v>
      </c>
    </row>
    <row r="1038" spans="1:10" x14ac:dyDescent="0.2">
      <c r="A1038" s="218">
        <v>24265</v>
      </c>
      <c r="B1038" s="218" t="s">
        <v>639</v>
      </c>
      <c r="C1038" s="218" t="s">
        <v>626</v>
      </c>
      <c r="D1038" s="219" t="s">
        <v>433</v>
      </c>
      <c r="E1038" s="220">
        <v>59</v>
      </c>
      <c r="F1038" s="220">
        <v>13</v>
      </c>
      <c r="G1038" s="220">
        <v>15</v>
      </c>
      <c r="H1038" s="220">
        <v>26</v>
      </c>
      <c r="I1038" s="220">
        <v>5</v>
      </c>
      <c r="J1038" s="220">
        <v>44.25</v>
      </c>
    </row>
    <row r="1039" spans="1:10" x14ac:dyDescent="0.2">
      <c r="A1039" s="218">
        <v>24266</v>
      </c>
      <c r="B1039" s="218" t="s">
        <v>638</v>
      </c>
      <c r="C1039" s="218" t="s">
        <v>439</v>
      </c>
      <c r="D1039" s="219" t="s">
        <v>433</v>
      </c>
      <c r="E1039" s="220">
        <v>59</v>
      </c>
      <c r="F1039" s="220">
        <v>13</v>
      </c>
      <c r="G1039" s="220">
        <v>15</v>
      </c>
      <c r="H1039" s="220">
        <v>26</v>
      </c>
      <c r="I1039" s="220">
        <v>5</v>
      </c>
      <c r="J1039" s="220">
        <v>44.25</v>
      </c>
    </row>
    <row r="1040" spans="1:10" x14ac:dyDescent="0.2">
      <c r="A1040" s="218">
        <v>24269</v>
      </c>
      <c r="B1040" s="218" t="s">
        <v>637</v>
      </c>
      <c r="C1040" s="218" t="s">
        <v>462</v>
      </c>
      <c r="D1040" s="219" t="s">
        <v>433</v>
      </c>
      <c r="E1040" s="220">
        <v>59</v>
      </c>
      <c r="F1040" s="220">
        <v>13</v>
      </c>
      <c r="G1040" s="220">
        <v>15</v>
      </c>
      <c r="H1040" s="220">
        <v>26</v>
      </c>
      <c r="I1040" s="220">
        <v>5</v>
      </c>
      <c r="J1040" s="220">
        <v>44.25</v>
      </c>
    </row>
    <row r="1041" spans="1:10" x14ac:dyDescent="0.2">
      <c r="A1041" s="218">
        <v>24270</v>
      </c>
      <c r="B1041" s="218" t="s">
        <v>636</v>
      </c>
      <c r="C1041" s="218" t="s">
        <v>591</v>
      </c>
      <c r="D1041" s="219" t="s">
        <v>433</v>
      </c>
      <c r="E1041" s="220">
        <v>59</v>
      </c>
      <c r="F1041" s="220">
        <v>13</v>
      </c>
      <c r="G1041" s="220">
        <v>15</v>
      </c>
      <c r="H1041" s="220">
        <v>26</v>
      </c>
      <c r="I1041" s="220">
        <v>5</v>
      </c>
      <c r="J1041" s="220">
        <v>44.25</v>
      </c>
    </row>
    <row r="1042" spans="1:10" x14ac:dyDescent="0.2">
      <c r="A1042" s="218">
        <v>24271</v>
      </c>
      <c r="B1042" s="218" t="s">
        <v>635</v>
      </c>
      <c r="C1042" s="218" t="s">
        <v>623</v>
      </c>
      <c r="D1042" s="219" t="s">
        <v>433</v>
      </c>
      <c r="E1042" s="220">
        <v>59</v>
      </c>
      <c r="F1042" s="220">
        <v>13</v>
      </c>
      <c r="G1042" s="220">
        <v>15</v>
      </c>
      <c r="H1042" s="220">
        <v>26</v>
      </c>
      <c r="I1042" s="220">
        <v>5</v>
      </c>
      <c r="J1042" s="220">
        <v>44.25</v>
      </c>
    </row>
    <row r="1043" spans="1:10" x14ac:dyDescent="0.2">
      <c r="A1043" s="218">
        <v>24272</v>
      </c>
      <c r="B1043" s="218" t="s">
        <v>634</v>
      </c>
      <c r="C1043" s="218" t="s">
        <v>462</v>
      </c>
      <c r="D1043" s="219" t="s">
        <v>433</v>
      </c>
      <c r="E1043" s="220">
        <v>59</v>
      </c>
      <c r="F1043" s="220">
        <v>13</v>
      </c>
      <c r="G1043" s="220">
        <v>15</v>
      </c>
      <c r="H1043" s="220">
        <v>26</v>
      </c>
      <c r="I1043" s="220">
        <v>5</v>
      </c>
      <c r="J1043" s="220">
        <v>44.25</v>
      </c>
    </row>
    <row r="1044" spans="1:10" x14ac:dyDescent="0.2">
      <c r="A1044" s="218">
        <v>24273</v>
      </c>
      <c r="B1044" s="218" t="s">
        <v>633</v>
      </c>
      <c r="C1044" s="218" t="s">
        <v>632</v>
      </c>
      <c r="D1044" s="219" t="s">
        <v>433</v>
      </c>
      <c r="E1044" s="220">
        <v>59</v>
      </c>
      <c r="F1044" s="220">
        <v>13</v>
      </c>
      <c r="G1044" s="220">
        <v>15</v>
      </c>
      <c r="H1044" s="220">
        <v>26</v>
      </c>
      <c r="I1044" s="220">
        <v>5</v>
      </c>
      <c r="J1044" s="220">
        <v>44.25</v>
      </c>
    </row>
    <row r="1045" spans="1:10" x14ac:dyDescent="0.2">
      <c r="A1045" s="218">
        <v>24277</v>
      </c>
      <c r="B1045" s="218" t="s">
        <v>631</v>
      </c>
      <c r="C1045" s="218" t="s">
        <v>626</v>
      </c>
      <c r="D1045" s="219" t="s">
        <v>433</v>
      </c>
      <c r="E1045" s="220">
        <v>59</v>
      </c>
      <c r="F1045" s="220">
        <v>13</v>
      </c>
      <c r="G1045" s="220">
        <v>15</v>
      </c>
      <c r="H1045" s="220">
        <v>26</v>
      </c>
      <c r="I1045" s="220">
        <v>5</v>
      </c>
      <c r="J1045" s="220">
        <v>44.25</v>
      </c>
    </row>
    <row r="1046" spans="1:10" x14ac:dyDescent="0.2">
      <c r="A1046" s="218">
        <v>24279</v>
      </c>
      <c r="B1046" s="218" t="s">
        <v>630</v>
      </c>
      <c r="C1046" s="218" t="s">
        <v>621</v>
      </c>
      <c r="D1046" s="219" t="s">
        <v>433</v>
      </c>
      <c r="E1046" s="220">
        <v>59</v>
      </c>
      <c r="F1046" s="220">
        <v>13</v>
      </c>
      <c r="G1046" s="220">
        <v>15</v>
      </c>
      <c r="H1046" s="220">
        <v>26</v>
      </c>
      <c r="I1046" s="220">
        <v>5</v>
      </c>
      <c r="J1046" s="220">
        <v>44.25</v>
      </c>
    </row>
    <row r="1047" spans="1:10" x14ac:dyDescent="0.2">
      <c r="A1047" s="218">
        <v>24280</v>
      </c>
      <c r="B1047" s="218" t="s">
        <v>629</v>
      </c>
      <c r="C1047" s="218" t="s">
        <v>439</v>
      </c>
      <c r="D1047" s="219" t="s">
        <v>433</v>
      </c>
      <c r="E1047" s="220">
        <v>59</v>
      </c>
      <c r="F1047" s="220">
        <v>13</v>
      </c>
      <c r="G1047" s="220">
        <v>15</v>
      </c>
      <c r="H1047" s="220">
        <v>26</v>
      </c>
      <c r="I1047" s="220">
        <v>5</v>
      </c>
      <c r="J1047" s="220">
        <v>44.25</v>
      </c>
    </row>
    <row r="1048" spans="1:10" x14ac:dyDescent="0.2">
      <c r="A1048" s="218">
        <v>24281</v>
      </c>
      <c r="B1048" s="218" t="s">
        <v>628</v>
      </c>
      <c r="C1048" s="218" t="s">
        <v>626</v>
      </c>
      <c r="D1048" s="219" t="s">
        <v>433</v>
      </c>
      <c r="E1048" s="220">
        <v>59</v>
      </c>
      <c r="F1048" s="220">
        <v>13</v>
      </c>
      <c r="G1048" s="220">
        <v>15</v>
      </c>
      <c r="H1048" s="220">
        <v>26</v>
      </c>
      <c r="I1048" s="220">
        <v>5</v>
      </c>
      <c r="J1048" s="220">
        <v>44.25</v>
      </c>
    </row>
    <row r="1049" spans="1:10" x14ac:dyDescent="0.2">
      <c r="A1049" s="218">
        <v>24282</v>
      </c>
      <c r="B1049" s="218" t="s">
        <v>627</v>
      </c>
      <c r="C1049" s="218" t="s">
        <v>626</v>
      </c>
      <c r="D1049" s="219" t="s">
        <v>433</v>
      </c>
      <c r="E1049" s="220">
        <v>59</v>
      </c>
      <c r="F1049" s="220">
        <v>13</v>
      </c>
      <c r="G1049" s="220">
        <v>15</v>
      </c>
      <c r="H1049" s="220">
        <v>26</v>
      </c>
      <c r="I1049" s="220">
        <v>5</v>
      </c>
      <c r="J1049" s="220">
        <v>44.25</v>
      </c>
    </row>
    <row r="1050" spans="1:10" x14ac:dyDescent="0.2">
      <c r="A1050" s="218">
        <v>24283</v>
      </c>
      <c r="B1050" s="218" t="s">
        <v>625</v>
      </c>
      <c r="C1050" s="218" t="s">
        <v>621</v>
      </c>
      <c r="D1050" s="219" t="s">
        <v>433</v>
      </c>
      <c r="E1050" s="220">
        <v>59</v>
      </c>
      <c r="F1050" s="220">
        <v>13</v>
      </c>
      <c r="G1050" s="220">
        <v>15</v>
      </c>
      <c r="H1050" s="220">
        <v>26</v>
      </c>
      <c r="I1050" s="220">
        <v>5</v>
      </c>
      <c r="J1050" s="220">
        <v>44.25</v>
      </c>
    </row>
    <row r="1051" spans="1:10" x14ac:dyDescent="0.2">
      <c r="A1051" s="218">
        <v>24290</v>
      </c>
      <c r="B1051" s="218" t="s">
        <v>624</v>
      </c>
      <c r="C1051" s="218" t="s">
        <v>623</v>
      </c>
      <c r="D1051" s="219" t="s">
        <v>433</v>
      </c>
      <c r="E1051" s="220">
        <v>59</v>
      </c>
      <c r="F1051" s="220">
        <v>13</v>
      </c>
      <c r="G1051" s="220">
        <v>15</v>
      </c>
      <c r="H1051" s="220">
        <v>26</v>
      </c>
      <c r="I1051" s="220">
        <v>5</v>
      </c>
      <c r="J1051" s="220">
        <v>44.25</v>
      </c>
    </row>
    <row r="1052" spans="1:10" x14ac:dyDescent="0.2">
      <c r="A1052" s="218">
        <v>24292</v>
      </c>
      <c r="B1052" s="218" t="s">
        <v>622</v>
      </c>
      <c r="C1052" s="218" t="s">
        <v>580</v>
      </c>
      <c r="D1052" s="219" t="s">
        <v>433</v>
      </c>
      <c r="E1052" s="220">
        <v>59</v>
      </c>
      <c r="F1052" s="220">
        <v>13</v>
      </c>
      <c r="G1052" s="220">
        <v>15</v>
      </c>
      <c r="H1052" s="220">
        <v>26</v>
      </c>
      <c r="I1052" s="220">
        <v>5</v>
      </c>
      <c r="J1052" s="220">
        <v>44.25</v>
      </c>
    </row>
    <row r="1053" spans="1:10" x14ac:dyDescent="0.2">
      <c r="A1053" s="218">
        <v>24293</v>
      </c>
      <c r="B1053" s="218" t="s">
        <v>621</v>
      </c>
      <c r="C1053" s="218" t="s">
        <v>621</v>
      </c>
      <c r="D1053" s="219" t="s">
        <v>433</v>
      </c>
      <c r="E1053" s="220">
        <v>59</v>
      </c>
      <c r="F1053" s="220">
        <v>13</v>
      </c>
      <c r="G1053" s="220">
        <v>15</v>
      </c>
      <c r="H1053" s="220">
        <v>26</v>
      </c>
      <c r="I1053" s="220">
        <v>5</v>
      </c>
      <c r="J1053" s="220">
        <v>44.25</v>
      </c>
    </row>
    <row r="1054" spans="1:10" x14ac:dyDescent="0.2">
      <c r="A1054" s="218">
        <v>24301</v>
      </c>
      <c r="B1054" s="218" t="s">
        <v>599</v>
      </c>
      <c r="C1054" s="218" t="s">
        <v>599</v>
      </c>
      <c r="D1054" s="219" t="s">
        <v>433</v>
      </c>
      <c r="E1054" s="220">
        <v>59</v>
      </c>
      <c r="F1054" s="220">
        <v>13</v>
      </c>
      <c r="G1054" s="220">
        <v>15</v>
      </c>
      <c r="H1054" s="220">
        <v>26</v>
      </c>
      <c r="I1054" s="220">
        <v>5</v>
      </c>
      <c r="J1054" s="220">
        <v>44.25</v>
      </c>
    </row>
    <row r="1055" spans="1:10" x14ac:dyDescent="0.2">
      <c r="A1055" s="218">
        <v>24311</v>
      </c>
      <c r="B1055" s="218" t="s">
        <v>620</v>
      </c>
      <c r="C1055" s="218" t="s">
        <v>583</v>
      </c>
      <c r="D1055" s="219" t="s">
        <v>433</v>
      </c>
      <c r="E1055" s="220">
        <v>59</v>
      </c>
      <c r="F1055" s="220">
        <v>13</v>
      </c>
      <c r="G1055" s="220">
        <v>15</v>
      </c>
      <c r="H1055" s="220">
        <v>26</v>
      </c>
      <c r="I1055" s="220">
        <v>5</v>
      </c>
      <c r="J1055" s="220">
        <v>44.25</v>
      </c>
    </row>
    <row r="1056" spans="1:10" x14ac:dyDescent="0.2">
      <c r="A1056" s="218">
        <v>24312</v>
      </c>
      <c r="B1056" s="218" t="s">
        <v>619</v>
      </c>
      <c r="C1056" s="218" t="s">
        <v>574</v>
      </c>
      <c r="D1056" s="219" t="s">
        <v>433</v>
      </c>
      <c r="E1056" s="220">
        <v>59</v>
      </c>
      <c r="F1056" s="220">
        <v>13</v>
      </c>
      <c r="G1056" s="220">
        <v>15</v>
      </c>
      <c r="H1056" s="220">
        <v>26</v>
      </c>
      <c r="I1056" s="220">
        <v>5</v>
      </c>
      <c r="J1056" s="220">
        <v>44.25</v>
      </c>
    </row>
    <row r="1057" spans="1:10" x14ac:dyDescent="0.2">
      <c r="A1057" s="218">
        <v>24313</v>
      </c>
      <c r="B1057" s="218" t="s">
        <v>618</v>
      </c>
      <c r="C1057" s="218" t="s">
        <v>574</v>
      </c>
      <c r="D1057" s="219" t="s">
        <v>433</v>
      </c>
      <c r="E1057" s="220">
        <v>59</v>
      </c>
      <c r="F1057" s="220">
        <v>13</v>
      </c>
      <c r="G1057" s="220">
        <v>15</v>
      </c>
      <c r="H1057" s="220">
        <v>26</v>
      </c>
      <c r="I1057" s="220">
        <v>5</v>
      </c>
      <c r="J1057" s="220">
        <v>44.25</v>
      </c>
    </row>
    <row r="1058" spans="1:10" x14ac:dyDescent="0.2">
      <c r="A1058" s="218">
        <v>24314</v>
      </c>
      <c r="B1058" s="218" t="s">
        <v>617</v>
      </c>
      <c r="C1058" s="218" t="s">
        <v>588</v>
      </c>
      <c r="D1058" s="219" t="s">
        <v>433</v>
      </c>
      <c r="E1058" s="220">
        <v>59</v>
      </c>
      <c r="F1058" s="220">
        <v>13</v>
      </c>
      <c r="G1058" s="220">
        <v>15</v>
      </c>
      <c r="H1058" s="220">
        <v>26</v>
      </c>
      <c r="I1058" s="220">
        <v>5</v>
      </c>
      <c r="J1058" s="220">
        <v>44.25</v>
      </c>
    </row>
    <row r="1059" spans="1:10" x14ac:dyDescent="0.2">
      <c r="A1059" s="218">
        <v>24315</v>
      </c>
      <c r="B1059" s="218" t="s">
        <v>588</v>
      </c>
      <c r="C1059" s="218" t="s">
        <v>588</v>
      </c>
      <c r="D1059" s="219" t="s">
        <v>433</v>
      </c>
      <c r="E1059" s="220">
        <v>59</v>
      </c>
      <c r="F1059" s="220">
        <v>13</v>
      </c>
      <c r="G1059" s="220">
        <v>15</v>
      </c>
      <c r="H1059" s="220">
        <v>26</v>
      </c>
      <c r="I1059" s="220">
        <v>5</v>
      </c>
      <c r="J1059" s="220">
        <v>44.25</v>
      </c>
    </row>
    <row r="1060" spans="1:10" x14ac:dyDescent="0.2">
      <c r="A1060" s="218">
        <v>24316</v>
      </c>
      <c r="B1060" s="218" t="s">
        <v>616</v>
      </c>
      <c r="C1060" s="218" t="s">
        <v>438</v>
      </c>
      <c r="D1060" s="219" t="s">
        <v>433</v>
      </c>
      <c r="E1060" s="220">
        <v>59</v>
      </c>
      <c r="F1060" s="220">
        <v>13</v>
      </c>
      <c r="G1060" s="220">
        <v>15</v>
      </c>
      <c r="H1060" s="220">
        <v>26</v>
      </c>
      <c r="I1060" s="220">
        <v>5</v>
      </c>
      <c r="J1060" s="220">
        <v>44.25</v>
      </c>
    </row>
    <row r="1061" spans="1:10" x14ac:dyDescent="0.2">
      <c r="A1061" s="218">
        <v>24317</v>
      </c>
      <c r="B1061" s="218" t="s">
        <v>615</v>
      </c>
      <c r="C1061" s="218" t="s">
        <v>576</v>
      </c>
      <c r="D1061" s="219" t="s">
        <v>433</v>
      </c>
      <c r="E1061" s="220">
        <v>59</v>
      </c>
      <c r="F1061" s="220">
        <v>13</v>
      </c>
      <c r="G1061" s="220">
        <v>15</v>
      </c>
      <c r="H1061" s="220">
        <v>26</v>
      </c>
      <c r="I1061" s="220">
        <v>5</v>
      </c>
      <c r="J1061" s="220">
        <v>44.25</v>
      </c>
    </row>
    <row r="1062" spans="1:10" x14ac:dyDescent="0.2">
      <c r="A1062" s="218">
        <v>24318</v>
      </c>
      <c r="B1062" s="218" t="s">
        <v>614</v>
      </c>
      <c r="C1062" s="218" t="s">
        <v>588</v>
      </c>
      <c r="D1062" s="219" t="s">
        <v>433</v>
      </c>
      <c r="E1062" s="220">
        <v>59</v>
      </c>
      <c r="F1062" s="220">
        <v>13</v>
      </c>
      <c r="G1062" s="220">
        <v>15</v>
      </c>
      <c r="H1062" s="220">
        <v>26</v>
      </c>
      <c r="I1062" s="220">
        <v>5</v>
      </c>
      <c r="J1062" s="220">
        <v>44.25</v>
      </c>
    </row>
    <row r="1063" spans="1:10" x14ac:dyDescent="0.2">
      <c r="A1063" s="218">
        <v>24319</v>
      </c>
      <c r="B1063" s="218" t="s">
        <v>613</v>
      </c>
      <c r="C1063" s="218" t="s">
        <v>583</v>
      </c>
      <c r="D1063" s="219" t="s">
        <v>433</v>
      </c>
      <c r="E1063" s="220">
        <v>59</v>
      </c>
      <c r="F1063" s="220">
        <v>13</v>
      </c>
      <c r="G1063" s="220">
        <v>15</v>
      </c>
      <c r="H1063" s="220">
        <v>26</v>
      </c>
      <c r="I1063" s="220">
        <v>5</v>
      </c>
      <c r="J1063" s="220">
        <v>44.25</v>
      </c>
    </row>
    <row r="1064" spans="1:10" x14ac:dyDescent="0.2">
      <c r="A1064" s="218">
        <v>24322</v>
      </c>
      <c r="B1064" s="218" t="s">
        <v>612</v>
      </c>
      <c r="C1064" s="218" t="s">
        <v>574</v>
      </c>
      <c r="D1064" s="219" t="s">
        <v>433</v>
      </c>
      <c r="E1064" s="220">
        <v>59</v>
      </c>
      <c r="F1064" s="220">
        <v>13</v>
      </c>
      <c r="G1064" s="220">
        <v>15</v>
      </c>
      <c r="H1064" s="220">
        <v>26</v>
      </c>
      <c r="I1064" s="220">
        <v>5</v>
      </c>
      <c r="J1064" s="220">
        <v>44.25</v>
      </c>
    </row>
    <row r="1065" spans="1:10" x14ac:dyDescent="0.2">
      <c r="A1065" s="218">
        <v>24323</v>
      </c>
      <c r="B1065" s="218" t="s">
        <v>611</v>
      </c>
      <c r="C1065" s="218" t="s">
        <v>574</v>
      </c>
      <c r="D1065" s="219" t="s">
        <v>433</v>
      </c>
      <c r="E1065" s="220">
        <v>59</v>
      </c>
      <c r="F1065" s="220">
        <v>13</v>
      </c>
      <c r="G1065" s="220">
        <v>15</v>
      </c>
      <c r="H1065" s="220">
        <v>26</v>
      </c>
      <c r="I1065" s="220">
        <v>5</v>
      </c>
      <c r="J1065" s="220">
        <v>44.25</v>
      </c>
    </row>
    <row r="1066" spans="1:10" x14ac:dyDescent="0.2">
      <c r="A1066" s="218">
        <v>24324</v>
      </c>
      <c r="B1066" s="218" t="s">
        <v>610</v>
      </c>
      <c r="C1066" s="218" t="s">
        <v>599</v>
      </c>
      <c r="D1066" s="219" t="s">
        <v>433</v>
      </c>
      <c r="E1066" s="220">
        <v>59</v>
      </c>
      <c r="F1066" s="220">
        <v>13</v>
      </c>
      <c r="G1066" s="220">
        <v>15</v>
      </c>
      <c r="H1066" s="220">
        <v>26</v>
      </c>
      <c r="I1066" s="220">
        <v>5</v>
      </c>
      <c r="J1066" s="220">
        <v>44.25</v>
      </c>
    </row>
    <row r="1067" spans="1:10" x14ac:dyDescent="0.2">
      <c r="A1067" s="218">
        <v>24325</v>
      </c>
      <c r="B1067" s="218" t="s">
        <v>609</v>
      </c>
      <c r="C1067" s="218" t="s">
        <v>576</v>
      </c>
      <c r="D1067" s="219" t="s">
        <v>433</v>
      </c>
      <c r="E1067" s="220">
        <v>59</v>
      </c>
      <c r="F1067" s="220">
        <v>13</v>
      </c>
      <c r="G1067" s="220">
        <v>15</v>
      </c>
      <c r="H1067" s="220">
        <v>26</v>
      </c>
      <c r="I1067" s="220">
        <v>5</v>
      </c>
      <c r="J1067" s="220">
        <v>44.25</v>
      </c>
    </row>
    <row r="1068" spans="1:10" x14ac:dyDescent="0.2">
      <c r="A1068" s="218">
        <v>24326</v>
      </c>
      <c r="B1068" s="218" t="s">
        <v>608</v>
      </c>
      <c r="C1068" s="218" t="s">
        <v>580</v>
      </c>
      <c r="D1068" s="219" t="s">
        <v>433</v>
      </c>
      <c r="E1068" s="220">
        <v>59</v>
      </c>
      <c r="F1068" s="220">
        <v>13</v>
      </c>
      <c r="G1068" s="220">
        <v>15</v>
      </c>
      <c r="H1068" s="220">
        <v>26</v>
      </c>
      <c r="I1068" s="220">
        <v>5</v>
      </c>
      <c r="J1068" s="220">
        <v>44.25</v>
      </c>
    </row>
    <row r="1069" spans="1:10" x14ac:dyDescent="0.2">
      <c r="A1069" s="218">
        <v>24327</v>
      </c>
      <c r="B1069" s="218" t="s">
        <v>607</v>
      </c>
      <c r="C1069" s="218" t="s">
        <v>591</v>
      </c>
      <c r="D1069" s="219" t="s">
        <v>433</v>
      </c>
      <c r="E1069" s="220">
        <v>59</v>
      </c>
      <c r="F1069" s="220">
        <v>13</v>
      </c>
      <c r="G1069" s="220">
        <v>15</v>
      </c>
      <c r="H1069" s="220">
        <v>26</v>
      </c>
      <c r="I1069" s="220">
        <v>5</v>
      </c>
      <c r="J1069" s="220">
        <v>44.25</v>
      </c>
    </row>
    <row r="1070" spans="1:10" x14ac:dyDescent="0.2">
      <c r="A1070" s="218">
        <v>24328</v>
      </c>
      <c r="B1070" s="218" t="s">
        <v>606</v>
      </c>
      <c r="C1070" s="218" t="s">
        <v>576</v>
      </c>
      <c r="D1070" s="219" t="s">
        <v>433</v>
      </c>
      <c r="E1070" s="220">
        <v>59</v>
      </c>
      <c r="F1070" s="220">
        <v>13</v>
      </c>
      <c r="G1070" s="220">
        <v>15</v>
      </c>
      <c r="H1070" s="220">
        <v>26</v>
      </c>
      <c r="I1070" s="220">
        <v>5</v>
      </c>
      <c r="J1070" s="220">
        <v>44.25</v>
      </c>
    </row>
    <row r="1071" spans="1:10" x14ac:dyDescent="0.2">
      <c r="A1071" s="218">
        <v>24330</v>
      </c>
      <c r="B1071" s="218" t="s">
        <v>605</v>
      </c>
      <c r="C1071" s="218" t="s">
        <v>580</v>
      </c>
      <c r="D1071" s="219" t="s">
        <v>433</v>
      </c>
      <c r="E1071" s="220">
        <v>59</v>
      </c>
      <c r="F1071" s="220">
        <v>13</v>
      </c>
      <c r="G1071" s="220">
        <v>15</v>
      </c>
      <c r="H1071" s="220">
        <v>26</v>
      </c>
      <c r="I1071" s="220">
        <v>5</v>
      </c>
      <c r="J1071" s="220">
        <v>44.25</v>
      </c>
    </row>
    <row r="1072" spans="1:10" x14ac:dyDescent="0.2">
      <c r="A1072" s="218">
        <v>24333</v>
      </c>
      <c r="B1072" s="218" t="s">
        <v>604</v>
      </c>
      <c r="C1072" s="218" t="s">
        <v>603</v>
      </c>
      <c r="D1072" s="219" t="s">
        <v>433</v>
      </c>
      <c r="E1072" s="220">
        <v>59</v>
      </c>
      <c r="F1072" s="220">
        <v>13</v>
      </c>
      <c r="G1072" s="220">
        <v>15</v>
      </c>
      <c r="H1072" s="220">
        <v>26</v>
      </c>
      <c r="I1072" s="220">
        <v>5</v>
      </c>
      <c r="J1072" s="220">
        <v>44.25</v>
      </c>
    </row>
    <row r="1073" spans="1:10" x14ac:dyDescent="0.2">
      <c r="A1073" s="218">
        <v>24340</v>
      </c>
      <c r="B1073" s="218" t="s">
        <v>602</v>
      </c>
      <c r="C1073" s="218" t="s">
        <v>591</v>
      </c>
      <c r="D1073" s="219" t="s">
        <v>433</v>
      </c>
      <c r="E1073" s="220">
        <v>59</v>
      </c>
      <c r="F1073" s="220">
        <v>13</v>
      </c>
      <c r="G1073" s="220">
        <v>15</v>
      </c>
      <c r="H1073" s="220">
        <v>26</v>
      </c>
      <c r="I1073" s="220">
        <v>5</v>
      </c>
      <c r="J1073" s="220">
        <v>44.25</v>
      </c>
    </row>
    <row r="1074" spans="1:10" x14ac:dyDescent="0.2">
      <c r="A1074" s="218">
        <v>24343</v>
      </c>
      <c r="B1074" s="218" t="s">
        <v>601</v>
      </c>
      <c r="C1074" s="218" t="s">
        <v>576</v>
      </c>
      <c r="D1074" s="219" t="s">
        <v>433</v>
      </c>
      <c r="E1074" s="220">
        <v>59</v>
      </c>
      <c r="F1074" s="220">
        <v>13</v>
      </c>
      <c r="G1074" s="220">
        <v>15</v>
      </c>
      <c r="H1074" s="220">
        <v>26</v>
      </c>
      <c r="I1074" s="220">
        <v>5</v>
      </c>
      <c r="J1074" s="220">
        <v>44.25</v>
      </c>
    </row>
    <row r="1075" spans="1:10" x14ac:dyDescent="0.2">
      <c r="A1075" s="218">
        <v>24347</v>
      </c>
      <c r="B1075" s="218" t="s">
        <v>600</v>
      </c>
      <c r="C1075" s="218" t="s">
        <v>599</v>
      </c>
      <c r="D1075" s="219" t="s">
        <v>433</v>
      </c>
      <c r="E1075" s="220">
        <v>59</v>
      </c>
      <c r="F1075" s="220">
        <v>13</v>
      </c>
      <c r="G1075" s="220">
        <v>15</v>
      </c>
      <c r="H1075" s="220">
        <v>26</v>
      </c>
      <c r="I1075" s="220">
        <v>5</v>
      </c>
      <c r="J1075" s="220">
        <v>44.25</v>
      </c>
    </row>
    <row r="1076" spans="1:10" x14ac:dyDescent="0.2">
      <c r="A1076" s="218">
        <v>24348</v>
      </c>
      <c r="B1076" s="218" t="s">
        <v>598</v>
      </c>
      <c r="C1076" s="218" t="s">
        <v>580</v>
      </c>
      <c r="D1076" s="219" t="s">
        <v>433</v>
      </c>
      <c r="E1076" s="220">
        <v>59</v>
      </c>
      <c r="F1076" s="220">
        <v>13</v>
      </c>
      <c r="G1076" s="220">
        <v>15</v>
      </c>
      <c r="H1076" s="220">
        <v>26</v>
      </c>
      <c r="I1076" s="220">
        <v>5</v>
      </c>
      <c r="J1076" s="220">
        <v>44.25</v>
      </c>
    </row>
    <row r="1077" spans="1:10" x14ac:dyDescent="0.2">
      <c r="A1077" s="218">
        <v>24350</v>
      </c>
      <c r="B1077" s="218" t="s">
        <v>597</v>
      </c>
      <c r="C1077" s="218" t="s">
        <v>574</v>
      </c>
      <c r="D1077" s="219" t="s">
        <v>433</v>
      </c>
      <c r="E1077" s="220">
        <v>59</v>
      </c>
      <c r="F1077" s="220">
        <v>13</v>
      </c>
      <c r="G1077" s="220">
        <v>15</v>
      </c>
      <c r="H1077" s="220">
        <v>26</v>
      </c>
      <c r="I1077" s="220">
        <v>5</v>
      </c>
      <c r="J1077" s="220">
        <v>44.25</v>
      </c>
    </row>
    <row r="1078" spans="1:10" x14ac:dyDescent="0.2">
      <c r="A1078" s="218">
        <v>24351</v>
      </c>
      <c r="B1078" s="218" t="s">
        <v>596</v>
      </c>
      <c r="C1078" s="218" t="s">
        <v>576</v>
      </c>
      <c r="D1078" s="219" t="s">
        <v>433</v>
      </c>
      <c r="E1078" s="220">
        <v>59</v>
      </c>
      <c r="F1078" s="220">
        <v>13</v>
      </c>
      <c r="G1078" s="220">
        <v>15</v>
      </c>
      <c r="H1078" s="220">
        <v>26</v>
      </c>
      <c r="I1078" s="220">
        <v>5</v>
      </c>
      <c r="J1078" s="220">
        <v>44.25</v>
      </c>
    </row>
    <row r="1079" spans="1:10" x14ac:dyDescent="0.2">
      <c r="A1079" s="218">
        <v>24352</v>
      </c>
      <c r="B1079" s="218" t="s">
        <v>595</v>
      </c>
      <c r="C1079" s="218" t="s">
        <v>576</v>
      </c>
      <c r="D1079" s="219" t="s">
        <v>433</v>
      </c>
      <c r="E1079" s="220">
        <v>59</v>
      </c>
      <c r="F1079" s="220">
        <v>13</v>
      </c>
      <c r="G1079" s="220">
        <v>15</v>
      </c>
      <c r="H1079" s="220">
        <v>26</v>
      </c>
      <c r="I1079" s="220">
        <v>5</v>
      </c>
      <c r="J1079" s="220">
        <v>44.25</v>
      </c>
    </row>
    <row r="1080" spans="1:10" x14ac:dyDescent="0.2">
      <c r="A1080" s="218">
        <v>24354</v>
      </c>
      <c r="B1080" s="218" t="s">
        <v>594</v>
      </c>
      <c r="C1080" s="218" t="s">
        <v>583</v>
      </c>
      <c r="D1080" s="219" t="s">
        <v>433</v>
      </c>
      <c r="E1080" s="220">
        <v>59</v>
      </c>
      <c r="F1080" s="220">
        <v>13</v>
      </c>
      <c r="G1080" s="220">
        <v>15</v>
      </c>
      <c r="H1080" s="220">
        <v>26</v>
      </c>
      <c r="I1080" s="220">
        <v>5</v>
      </c>
      <c r="J1080" s="220">
        <v>44.25</v>
      </c>
    </row>
    <row r="1081" spans="1:10" x14ac:dyDescent="0.2">
      <c r="A1081" s="218">
        <v>24360</v>
      </c>
      <c r="B1081" s="218" t="s">
        <v>593</v>
      </c>
      <c r="C1081" s="218" t="s">
        <v>574</v>
      </c>
      <c r="D1081" s="219" t="s">
        <v>433</v>
      </c>
      <c r="E1081" s="220">
        <v>59</v>
      </c>
      <c r="F1081" s="220">
        <v>13</v>
      </c>
      <c r="G1081" s="220">
        <v>15</v>
      </c>
      <c r="H1081" s="220">
        <v>26</v>
      </c>
      <c r="I1081" s="220">
        <v>5</v>
      </c>
      <c r="J1081" s="220">
        <v>44.25</v>
      </c>
    </row>
    <row r="1082" spans="1:10" x14ac:dyDescent="0.2">
      <c r="A1082" s="218">
        <v>24361</v>
      </c>
      <c r="B1082" s="218" t="s">
        <v>592</v>
      </c>
      <c r="C1082" s="218" t="s">
        <v>591</v>
      </c>
      <c r="D1082" s="219" t="s">
        <v>433</v>
      </c>
      <c r="E1082" s="220">
        <v>59</v>
      </c>
      <c r="F1082" s="220">
        <v>13</v>
      </c>
      <c r="G1082" s="220">
        <v>15</v>
      </c>
      <c r="H1082" s="220">
        <v>26</v>
      </c>
      <c r="I1082" s="220">
        <v>5</v>
      </c>
      <c r="J1082" s="220">
        <v>44.25</v>
      </c>
    </row>
    <row r="1083" spans="1:10" x14ac:dyDescent="0.2">
      <c r="A1083" s="218">
        <v>24363</v>
      </c>
      <c r="B1083" s="218" t="s">
        <v>590</v>
      </c>
      <c r="C1083" s="218" t="s">
        <v>580</v>
      </c>
      <c r="D1083" s="219" t="s">
        <v>433</v>
      </c>
      <c r="E1083" s="220">
        <v>59</v>
      </c>
      <c r="F1083" s="220">
        <v>13</v>
      </c>
      <c r="G1083" s="220">
        <v>15</v>
      </c>
      <c r="H1083" s="220">
        <v>26</v>
      </c>
      <c r="I1083" s="220">
        <v>5</v>
      </c>
      <c r="J1083" s="220">
        <v>44.25</v>
      </c>
    </row>
    <row r="1084" spans="1:10" x14ac:dyDescent="0.2">
      <c r="A1084" s="218">
        <v>24366</v>
      </c>
      <c r="B1084" s="218" t="s">
        <v>589</v>
      </c>
      <c r="C1084" s="218" t="s">
        <v>588</v>
      </c>
      <c r="D1084" s="219" t="s">
        <v>433</v>
      </c>
      <c r="E1084" s="220">
        <v>59</v>
      </c>
      <c r="F1084" s="220">
        <v>13</v>
      </c>
      <c r="G1084" s="220">
        <v>15</v>
      </c>
      <c r="H1084" s="220">
        <v>26</v>
      </c>
      <c r="I1084" s="220">
        <v>5</v>
      </c>
      <c r="J1084" s="220">
        <v>44.25</v>
      </c>
    </row>
    <row r="1085" spans="1:10" x14ac:dyDescent="0.2">
      <c r="A1085" s="218">
        <v>24368</v>
      </c>
      <c r="B1085" s="218" t="s">
        <v>587</v>
      </c>
      <c r="C1085" s="218" t="s">
        <v>574</v>
      </c>
      <c r="D1085" s="219" t="s">
        <v>433</v>
      </c>
      <c r="E1085" s="220">
        <v>59</v>
      </c>
      <c r="F1085" s="220">
        <v>13</v>
      </c>
      <c r="G1085" s="220">
        <v>15</v>
      </c>
      <c r="H1085" s="220">
        <v>26</v>
      </c>
      <c r="I1085" s="220">
        <v>5</v>
      </c>
      <c r="J1085" s="220">
        <v>44.25</v>
      </c>
    </row>
    <row r="1086" spans="1:10" x14ac:dyDescent="0.2">
      <c r="A1086" s="218">
        <v>24370</v>
      </c>
      <c r="B1086" s="218" t="s">
        <v>586</v>
      </c>
      <c r="C1086" s="218" t="s">
        <v>583</v>
      </c>
      <c r="D1086" s="219" t="s">
        <v>433</v>
      </c>
      <c r="E1086" s="220">
        <v>59</v>
      </c>
      <c r="F1086" s="220">
        <v>13</v>
      </c>
      <c r="G1086" s="220">
        <v>15</v>
      </c>
      <c r="H1086" s="220">
        <v>26</v>
      </c>
      <c r="I1086" s="220">
        <v>5</v>
      </c>
      <c r="J1086" s="220">
        <v>44.25</v>
      </c>
    </row>
    <row r="1087" spans="1:10" x14ac:dyDescent="0.2">
      <c r="A1087" s="218">
        <v>24374</v>
      </c>
      <c r="B1087" s="218" t="s">
        <v>585</v>
      </c>
      <c r="C1087" s="218" t="s">
        <v>574</v>
      </c>
      <c r="D1087" s="219" t="s">
        <v>433</v>
      </c>
      <c r="E1087" s="220">
        <v>59</v>
      </c>
      <c r="F1087" s="220">
        <v>13</v>
      </c>
      <c r="G1087" s="220">
        <v>15</v>
      </c>
      <c r="H1087" s="220">
        <v>26</v>
      </c>
      <c r="I1087" s="220">
        <v>5</v>
      </c>
      <c r="J1087" s="220">
        <v>44.25</v>
      </c>
    </row>
    <row r="1088" spans="1:10" x14ac:dyDescent="0.2">
      <c r="A1088" s="218">
        <v>24375</v>
      </c>
      <c r="B1088" s="218" t="s">
        <v>584</v>
      </c>
      <c r="C1088" s="218" t="s">
        <v>583</v>
      </c>
      <c r="D1088" s="219" t="s">
        <v>433</v>
      </c>
      <c r="E1088" s="220">
        <v>59</v>
      </c>
      <c r="F1088" s="220">
        <v>13</v>
      </c>
      <c r="G1088" s="220">
        <v>15</v>
      </c>
      <c r="H1088" s="220">
        <v>26</v>
      </c>
      <c r="I1088" s="220">
        <v>5</v>
      </c>
      <c r="J1088" s="220">
        <v>44.25</v>
      </c>
    </row>
    <row r="1089" spans="1:10" x14ac:dyDescent="0.2">
      <c r="A1089" s="218">
        <v>24377</v>
      </c>
      <c r="B1089" s="218" t="s">
        <v>582</v>
      </c>
      <c r="C1089" s="218" t="s">
        <v>438</v>
      </c>
      <c r="D1089" s="219" t="s">
        <v>433</v>
      </c>
      <c r="E1089" s="220">
        <v>59</v>
      </c>
      <c r="F1089" s="220">
        <v>13</v>
      </c>
      <c r="G1089" s="220">
        <v>15</v>
      </c>
      <c r="H1089" s="220">
        <v>26</v>
      </c>
      <c r="I1089" s="220">
        <v>5</v>
      </c>
      <c r="J1089" s="220">
        <v>44.25</v>
      </c>
    </row>
    <row r="1090" spans="1:10" x14ac:dyDescent="0.2">
      <c r="A1090" s="218">
        <v>24378</v>
      </c>
      <c r="B1090" s="218" t="s">
        <v>581</v>
      </c>
      <c r="C1090" s="218" t="s">
        <v>580</v>
      </c>
      <c r="D1090" s="219" t="s">
        <v>433</v>
      </c>
      <c r="E1090" s="220">
        <v>59</v>
      </c>
      <c r="F1090" s="220">
        <v>13</v>
      </c>
      <c r="G1090" s="220">
        <v>15</v>
      </c>
      <c r="H1090" s="220">
        <v>26</v>
      </c>
      <c r="I1090" s="220">
        <v>5</v>
      </c>
      <c r="J1090" s="220">
        <v>44.25</v>
      </c>
    </row>
    <row r="1091" spans="1:10" x14ac:dyDescent="0.2">
      <c r="A1091" s="218">
        <v>24380</v>
      </c>
      <c r="B1091" s="218" t="s">
        <v>579</v>
      </c>
      <c r="C1091" s="218" t="s">
        <v>578</v>
      </c>
      <c r="D1091" s="219" t="s">
        <v>433</v>
      </c>
      <c r="E1091" s="220">
        <v>59</v>
      </c>
      <c r="F1091" s="220">
        <v>13</v>
      </c>
      <c r="G1091" s="220">
        <v>15</v>
      </c>
      <c r="H1091" s="220">
        <v>26</v>
      </c>
      <c r="I1091" s="220">
        <v>5</v>
      </c>
      <c r="J1091" s="220">
        <v>44.25</v>
      </c>
    </row>
    <row r="1092" spans="1:10" x14ac:dyDescent="0.2">
      <c r="A1092" s="218">
        <v>24381</v>
      </c>
      <c r="B1092" s="218" t="s">
        <v>577</v>
      </c>
      <c r="C1092" s="218" t="s">
        <v>576</v>
      </c>
      <c r="D1092" s="219" t="s">
        <v>433</v>
      </c>
      <c r="E1092" s="220">
        <v>59</v>
      </c>
      <c r="F1092" s="220">
        <v>13</v>
      </c>
      <c r="G1092" s="220">
        <v>15</v>
      </c>
      <c r="H1092" s="220">
        <v>26</v>
      </c>
      <c r="I1092" s="220">
        <v>5</v>
      </c>
      <c r="J1092" s="220">
        <v>44.25</v>
      </c>
    </row>
    <row r="1093" spans="1:10" x14ac:dyDescent="0.2">
      <c r="A1093" s="218">
        <v>24382</v>
      </c>
      <c r="B1093" s="218" t="s">
        <v>575</v>
      </c>
      <c r="C1093" s="218" t="s">
        <v>574</v>
      </c>
      <c r="D1093" s="219" t="s">
        <v>433</v>
      </c>
      <c r="E1093" s="220">
        <v>59</v>
      </c>
      <c r="F1093" s="220">
        <v>13</v>
      </c>
      <c r="G1093" s="220">
        <v>15</v>
      </c>
      <c r="H1093" s="220">
        <v>26</v>
      </c>
      <c r="I1093" s="220">
        <v>5</v>
      </c>
      <c r="J1093" s="220">
        <v>44.25</v>
      </c>
    </row>
    <row r="1094" spans="1:10" x14ac:dyDescent="0.2">
      <c r="A1094" s="218">
        <v>24401</v>
      </c>
      <c r="B1094" s="218" t="s">
        <v>573</v>
      </c>
      <c r="C1094" s="218" t="s">
        <v>572</v>
      </c>
      <c r="D1094" s="219" t="s">
        <v>433</v>
      </c>
      <c r="E1094" s="220">
        <v>59</v>
      </c>
      <c r="F1094" s="220">
        <v>13</v>
      </c>
      <c r="G1094" s="220">
        <v>15</v>
      </c>
      <c r="H1094" s="220">
        <v>26</v>
      </c>
      <c r="I1094" s="220">
        <v>5</v>
      </c>
      <c r="J1094" s="220">
        <v>44.25</v>
      </c>
    </row>
    <row r="1095" spans="1:10" x14ac:dyDescent="0.2">
      <c r="A1095" s="218">
        <v>24402</v>
      </c>
      <c r="B1095" s="218" t="s">
        <v>573</v>
      </c>
      <c r="C1095" s="218" t="s">
        <v>572</v>
      </c>
      <c r="D1095" s="219" t="s">
        <v>433</v>
      </c>
      <c r="E1095" s="220">
        <v>59</v>
      </c>
      <c r="F1095" s="220">
        <v>13</v>
      </c>
      <c r="G1095" s="220">
        <v>15</v>
      </c>
      <c r="H1095" s="220">
        <v>26</v>
      </c>
      <c r="I1095" s="220">
        <v>5</v>
      </c>
      <c r="J1095" s="220">
        <v>44.25</v>
      </c>
    </row>
    <row r="1096" spans="1:10" x14ac:dyDescent="0.2">
      <c r="A1096" s="218">
        <v>24411</v>
      </c>
      <c r="B1096" s="218" t="s">
        <v>571</v>
      </c>
      <c r="C1096" s="218" t="s">
        <v>521</v>
      </c>
      <c r="D1096" s="219" t="s">
        <v>433</v>
      </c>
      <c r="E1096" s="220">
        <v>59</v>
      </c>
      <c r="F1096" s="220">
        <v>13</v>
      </c>
      <c r="G1096" s="220">
        <v>15</v>
      </c>
      <c r="H1096" s="220">
        <v>26</v>
      </c>
      <c r="I1096" s="220">
        <v>5</v>
      </c>
      <c r="J1096" s="220">
        <v>44.25</v>
      </c>
    </row>
    <row r="1097" spans="1:10" x14ac:dyDescent="0.2">
      <c r="A1097" s="218">
        <v>24412</v>
      </c>
      <c r="B1097" s="218" t="s">
        <v>570</v>
      </c>
      <c r="C1097" s="218" t="s">
        <v>519</v>
      </c>
      <c r="D1097" s="219" t="s">
        <v>433</v>
      </c>
      <c r="E1097" s="220">
        <v>59</v>
      </c>
      <c r="F1097" s="220">
        <v>13</v>
      </c>
      <c r="G1097" s="220">
        <v>15</v>
      </c>
      <c r="H1097" s="220">
        <v>26</v>
      </c>
      <c r="I1097" s="220">
        <v>5</v>
      </c>
      <c r="J1097" s="220">
        <v>44.25</v>
      </c>
    </row>
    <row r="1098" spans="1:10" x14ac:dyDescent="0.2">
      <c r="A1098" s="218">
        <v>24413</v>
      </c>
      <c r="B1098" s="218" t="s">
        <v>569</v>
      </c>
      <c r="C1098" s="218" t="s">
        <v>538</v>
      </c>
      <c r="D1098" s="219" t="s">
        <v>433</v>
      </c>
      <c r="E1098" s="220">
        <v>59</v>
      </c>
      <c r="F1098" s="220">
        <v>13</v>
      </c>
      <c r="G1098" s="220">
        <v>15</v>
      </c>
      <c r="H1098" s="220">
        <v>26</v>
      </c>
      <c r="I1098" s="220">
        <v>5</v>
      </c>
      <c r="J1098" s="220">
        <v>44.25</v>
      </c>
    </row>
    <row r="1099" spans="1:10" x14ac:dyDescent="0.2">
      <c r="A1099" s="218">
        <v>24415</v>
      </c>
      <c r="B1099" s="218" t="s">
        <v>568</v>
      </c>
      <c r="C1099" s="218" t="s">
        <v>487</v>
      </c>
      <c r="D1099" s="219" t="s">
        <v>433</v>
      </c>
      <c r="E1099" s="220">
        <v>59</v>
      </c>
      <c r="F1099" s="220">
        <v>13</v>
      </c>
      <c r="G1099" s="220">
        <v>15</v>
      </c>
      <c r="H1099" s="220">
        <v>26</v>
      </c>
      <c r="I1099" s="220">
        <v>5</v>
      </c>
      <c r="J1099" s="220">
        <v>44.25</v>
      </c>
    </row>
    <row r="1100" spans="1:10" x14ac:dyDescent="0.2">
      <c r="A1100" s="218">
        <v>24416</v>
      </c>
      <c r="B1100" s="218" t="s">
        <v>567</v>
      </c>
      <c r="C1100" s="218" t="s">
        <v>566</v>
      </c>
      <c r="D1100" s="219" t="s">
        <v>433</v>
      </c>
      <c r="E1100" s="220">
        <v>59</v>
      </c>
      <c r="F1100" s="220">
        <v>13</v>
      </c>
      <c r="G1100" s="220">
        <v>15</v>
      </c>
      <c r="H1100" s="220">
        <v>26</v>
      </c>
      <c r="I1100" s="220">
        <v>5</v>
      </c>
      <c r="J1100" s="220">
        <v>44.25</v>
      </c>
    </row>
    <row r="1101" spans="1:10" x14ac:dyDescent="0.2">
      <c r="A1101" s="218">
        <v>24421</v>
      </c>
      <c r="B1101" s="218" t="s">
        <v>565</v>
      </c>
      <c r="C1101" s="218" t="s">
        <v>521</v>
      </c>
      <c r="D1101" s="219" t="s">
        <v>433</v>
      </c>
      <c r="E1101" s="220">
        <v>59</v>
      </c>
      <c r="F1101" s="220">
        <v>13</v>
      </c>
      <c r="G1101" s="220">
        <v>15</v>
      </c>
      <c r="H1101" s="220">
        <v>26</v>
      </c>
      <c r="I1101" s="220">
        <v>5</v>
      </c>
      <c r="J1101" s="220">
        <v>44.25</v>
      </c>
    </row>
    <row r="1102" spans="1:10" x14ac:dyDescent="0.2">
      <c r="A1102" s="218">
        <v>24422</v>
      </c>
      <c r="B1102" s="218" t="s">
        <v>564</v>
      </c>
      <c r="C1102" s="218" t="s">
        <v>530</v>
      </c>
      <c r="D1102" s="219" t="s">
        <v>433</v>
      </c>
      <c r="E1102" s="220">
        <v>59</v>
      </c>
      <c r="F1102" s="220">
        <v>13</v>
      </c>
      <c r="G1102" s="220">
        <v>15</v>
      </c>
      <c r="H1102" s="220">
        <v>26</v>
      </c>
      <c r="I1102" s="220">
        <v>5</v>
      </c>
      <c r="J1102" s="220">
        <v>44.25</v>
      </c>
    </row>
    <row r="1103" spans="1:10" x14ac:dyDescent="0.2">
      <c r="A1103" s="218">
        <v>24426</v>
      </c>
      <c r="B1103" s="218" t="s">
        <v>563</v>
      </c>
      <c r="C1103" s="218" t="s">
        <v>562</v>
      </c>
      <c r="D1103" s="219" t="s">
        <v>433</v>
      </c>
      <c r="E1103" s="220">
        <v>59</v>
      </c>
      <c r="F1103" s="220">
        <v>13</v>
      </c>
      <c r="G1103" s="220">
        <v>15</v>
      </c>
      <c r="H1103" s="220">
        <v>26</v>
      </c>
      <c r="I1103" s="220">
        <v>5</v>
      </c>
      <c r="J1103" s="220">
        <v>44.25</v>
      </c>
    </row>
    <row r="1104" spans="1:10" x14ac:dyDescent="0.2">
      <c r="A1104" s="218">
        <v>24430</v>
      </c>
      <c r="B1104" s="218" t="s">
        <v>561</v>
      </c>
      <c r="C1104" s="218" t="s">
        <v>521</v>
      </c>
      <c r="D1104" s="219" t="s">
        <v>433</v>
      </c>
      <c r="E1104" s="220">
        <v>59</v>
      </c>
      <c r="F1104" s="220">
        <v>13</v>
      </c>
      <c r="G1104" s="220">
        <v>15</v>
      </c>
      <c r="H1104" s="220">
        <v>26</v>
      </c>
      <c r="I1104" s="220">
        <v>5</v>
      </c>
      <c r="J1104" s="220">
        <v>44.25</v>
      </c>
    </row>
    <row r="1105" spans="1:10" x14ac:dyDescent="0.2">
      <c r="A1105" s="218">
        <v>24431</v>
      </c>
      <c r="B1105" s="218" t="s">
        <v>560</v>
      </c>
      <c r="C1105" s="218" t="s">
        <v>521</v>
      </c>
      <c r="D1105" s="219" t="s">
        <v>433</v>
      </c>
      <c r="E1105" s="220">
        <v>59</v>
      </c>
      <c r="F1105" s="220">
        <v>13</v>
      </c>
      <c r="G1105" s="220">
        <v>15</v>
      </c>
      <c r="H1105" s="220">
        <v>26</v>
      </c>
      <c r="I1105" s="220">
        <v>5</v>
      </c>
      <c r="J1105" s="220">
        <v>44.25</v>
      </c>
    </row>
    <row r="1106" spans="1:10" x14ac:dyDescent="0.2">
      <c r="A1106" s="218">
        <v>24432</v>
      </c>
      <c r="B1106" s="218" t="s">
        <v>559</v>
      </c>
      <c r="C1106" s="218" t="s">
        <v>521</v>
      </c>
      <c r="D1106" s="219" t="s">
        <v>433</v>
      </c>
      <c r="E1106" s="220">
        <v>59</v>
      </c>
      <c r="F1106" s="220">
        <v>13</v>
      </c>
      <c r="G1106" s="220">
        <v>15</v>
      </c>
      <c r="H1106" s="220">
        <v>26</v>
      </c>
      <c r="I1106" s="220">
        <v>5</v>
      </c>
      <c r="J1106" s="220">
        <v>44.25</v>
      </c>
    </row>
    <row r="1107" spans="1:10" x14ac:dyDescent="0.2">
      <c r="A1107" s="218">
        <v>24433</v>
      </c>
      <c r="B1107" s="218" t="s">
        <v>558</v>
      </c>
      <c r="C1107" s="218" t="s">
        <v>538</v>
      </c>
      <c r="D1107" s="219" t="s">
        <v>433</v>
      </c>
      <c r="E1107" s="220">
        <v>59</v>
      </c>
      <c r="F1107" s="220">
        <v>13</v>
      </c>
      <c r="G1107" s="220">
        <v>15</v>
      </c>
      <c r="H1107" s="220">
        <v>26</v>
      </c>
      <c r="I1107" s="220">
        <v>5</v>
      </c>
      <c r="J1107" s="220">
        <v>44.25</v>
      </c>
    </row>
    <row r="1108" spans="1:10" x14ac:dyDescent="0.2">
      <c r="A1108" s="218">
        <v>24435</v>
      </c>
      <c r="B1108" s="218" t="s">
        <v>557</v>
      </c>
      <c r="C1108" s="218" t="s">
        <v>487</v>
      </c>
      <c r="D1108" s="219" t="s">
        <v>433</v>
      </c>
      <c r="E1108" s="220">
        <v>59</v>
      </c>
      <c r="F1108" s="220">
        <v>13</v>
      </c>
      <c r="G1108" s="220">
        <v>15</v>
      </c>
      <c r="H1108" s="220">
        <v>26</v>
      </c>
      <c r="I1108" s="220">
        <v>5</v>
      </c>
      <c r="J1108" s="220">
        <v>44.25</v>
      </c>
    </row>
    <row r="1109" spans="1:10" x14ac:dyDescent="0.2">
      <c r="A1109" s="218">
        <v>24437</v>
      </c>
      <c r="B1109" s="218" t="s">
        <v>556</v>
      </c>
      <c r="C1109" s="218" t="s">
        <v>521</v>
      </c>
      <c r="D1109" s="219" t="s">
        <v>433</v>
      </c>
      <c r="E1109" s="220">
        <v>59</v>
      </c>
      <c r="F1109" s="220">
        <v>13</v>
      </c>
      <c r="G1109" s="220">
        <v>15</v>
      </c>
      <c r="H1109" s="220">
        <v>26</v>
      </c>
      <c r="I1109" s="220">
        <v>5</v>
      </c>
      <c r="J1109" s="220">
        <v>44.25</v>
      </c>
    </row>
    <row r="1110" spans="1:10" x14ac:dyDescent="0.2">
      <c r="A1110" s="218">
        <v>24438</v>
      </c>
      <c r="B1110" s="218" t="s">
        <v>555</v>
      </c>
      <c r="C1110" s="218" t="s">
        <v>554</v>
      </c>
      <c r="D1110" s="219" t="s">
        <v>433</v>
      </c>
      <c r="E1110" s="220">
        <v>59</v>
      </c>
      <c r="F1110" s="220">
        <v>13</v>
      </c>
      <c r="G1110" s="220">
        <v>15</v>
      </c>
      <c r="H1110" s="220">
        <v>26</v>
      </c>
      <c r="I1110" s="220">
        <v>5</v>
      </c>
      <c r="J1110" s="220">
        <v>44.25</v>
      </c>
    </row>
    <row r="1111" spans="1:10" x14ac:dyDescent="0.2">
      <c r="A1111" s="218">
        <v>24439</v>
      </c>
      <c r="B1111" s="218" t="s">
        <v>553</v>
      </c>
      <c r="C1111" s="218" t="s">
        <v>487</v>
      </c>
      <c r="D1111" s="219" t="s">
        <v>433</v>
      </c>
      <c r="E1111" s="220">
        <v>59</v>
      </c>
      <c r="F1111" s="220">
        <v>13</v>
      </c>
      <c r="G1111" s="220">
        <v>15</v>
      </c>
      <c r="H1111" s="220">
        <v>26</v>
      </c>
      <c r="I1111" s="220">
        <v>5</v>
      </c>
      <c r="J1111" s="220">
        <v>44.25</v>
      </c>
    </row>
    <row r="1112" spans="1:10" x14ac:dyDescent="0.2">
      <c r="A1112" s="218">
        <v>24440</v>
      </c>
      <c r="B1112" s="218" t="s">
        <v>552</v>
      </c>
      <c r="C1112" s="218" t="s">
        <v>521</v>
      </c>
      <c r="D1112" s="219" t="s">
        <v>433</v>
      </c>
      <c r="E1112" s="220">
        <v>59</v>
      </c>
      <c r="F1112" s="220">
        <v>13</v>
      </c>
      <c r="G1112" s="220">
        <v>15</v>
      </c>
      <c r="H1112" s="220">
        <v>26</v>
      </c>
      <c r="I1112" s="220">
        <v>5</v>
      </c>
      <c r="J1112" s="220">
        <v>44.25</v>
      </c>
    </row>
    <row r="1113" spans="1:10" x14ac:dyDescent="0.2">
      <c r="A1113" s="218">
        <v>24441</v>
      </c>
      <c r="B1113" s="218" t="s">
        <v>551</v>
      </c>
      <c r="C1113" s="218" t="s">
        <v>534</v>
      </c>
      <c r="D1113" s="219" t="s">
        <v>433</v>
      </c>
      <c r="E1113" s="220">
        <v>59</v>
      </c>
      <c r="F1113" s="220">
        <v>13</v>
      </c>
      <c r="G1113" s="220">
        <v>15</v>
      </c>
      <c r="H1113" s="220">
        <v>26</v>
      </c>
      <c r="I1113" s="220">
        <v>5</v>
      </c>
      <c r="J1113" s="220">
        <v>44.25</v>
      </c>
    </row>
    <row r="1114" spans="1:10" x14ac:dyDescent="0.2">
      <c r="A1114" s="218">
        <v>24442</v>
      </c>
      <c r="B1114" s="218" t="s">
        <v>550</v>
      </c>
      <c r="C1114" s="218" t="s">
        <v>538</v>
      </c>
      <c r="D1114" s="219" t="s">
        <v>433</v>
      </c>
      <c r="E1114" s="220">
        <v>59</v>
      </c>
      <c r="F1114" s="220">
        <v>13</v>
      </c>
      <c r="G1114" s="220">
        <v>15</v>
      </c>
      <c r="H1114" s="220">
        <v>26</v>
      </c>
      <c r="I1114" s="220">
        <v>5</v>
      </c>
      <c r="J1114" s="220">
        <v>44.25</v>
      </c>
    </row>
    <row r="1115" spans="1:10" x14ac:dyDescent="0.2">
      <c r="A1115" s="218">
        <v>24445</v>
      </c>
      <c r="B1115" s="218" t="s">
        <v>549</v>
      </c>
      <c r="C1115" s="218" t="s">
        <v>519</v>
      </c>
      <c r="D1115" s="219" t="s">
        <v>433</v>
      </c>
      <c r="E1115" s="220">
        <v>59</v>
      </c>
      <c r="F1115" s="220">
        <v>13</v>
      </c>
      <c r="G1115" s="220">
        <v>15</v>
      </c>
      <c r="H1115" s="220">
        <v>26</v>
      </c>
      <c r="I1115" s="220">
        <v>5</v>
      </c>
      <c r="J1115" s="220">
        <v>44.25</v>
      </c>
    </row>
    <row r="1116" spans="1:10" x14ac:dyDescent="0.2">
      <c r="A1116" s="218">
        <v>24448</v>
      </c>
      <c r="B1116" s="218" t="s">
        <v>548</v>
      </c>
      <c r="C1116" s="218" t="s">
        <v>530</v>
      </c>
      <c r="D1116" s="219" t="s">
        <v>433</v>
      </c>
      <c r="E1116" s="220">
        <v>59</v>
      </c>
      <c r="F1116" s="220">
        <v>13</v>
      </c>
      <c r="G1116" s="220">
        <v>15</v>
      </c>
      <c r="H1116" s="220">
        <v>26</v>
      </c>
      <c r="I1116" s="220">
        <v>5</v>
      </c>
      <c r="J1116" s="220">
        <v>44.25</v>
      </c>
    </row>
    <row r="1117" spans="1:10" x14ac:dyDescent="0.2">
      <c r="A1117" s="218">
        <v>24450</v>
      </c>
      <c r="B1117" s="218" t="s">
        <v>547</v>
      </c>
      <c r="C1117" s="218" t="s">
        <v>546</v>
      </c>
      <c r="D1117" s="219" t="s">
        <v>433</v>
      </c>
      <c r="E1117" s="220">
        <v>59</v>
      </c>
      <c r="F1117" s="220">
        <v>13</v>
      </c>
      <c r="G1117" s="220">
        <v>15</v>
      </c>
      <c r="H1117" s="220">
        <v>26</v>
      </c>
      <c r="I1117" s="220">
        <v>5</v>
      </c>
      <c r="J1117" s="220">
        <v>44.25</v>
      </c>
    </row>
    <row r="1118" spans="1:10" x14ac:dyDescent="0.2">
      <c r="A1118" s="218">
        <v>24457</v>
      </c>
      <c r="B1118" s="218" t="s">
        <v>545</v>
      </c>
      <c r="C1118" s="218" t="s">
        <v>530</v>
      </c>
      <c r="D1118" s="219" t="s">
        <v>433</v>
      </c>
      <c r="E1118" s="220">
        <v>59</v>
      </c>
      <c r="F1118" s="220">
        <v>13</v>
      </c>
      <c r="G1118" s="220">
        <v>15</v>
      </c>
      <c r="H1118" s="220">
        <v>26</v>
      </c>
      <c r="I1118" s="220">
        <v>5</v>
      </c>
      <c r="J1118" s="220">
        <v>44.25</v>
      </c>
    </row>
    <row r="1119" spans="1:10" x14ac:dyDescent="0.2">
      <c r="A1119" s="218">
        <v>24458</v>
      </c>
      <c r="B1119" s="218" t="s">
        <v>544</v>
      </c>
      <c r="C1119" s="218" t="s">
        <v>538</v>
      </c>
      <c r="D1119" s="219" t="s">
        <v>433</v>
      </c>
      <c r="E1119" s="220">
        <v>59</v>
      </c>
      <c r="F1119" s="220">
        <v>13</v>
      </c>
      <c r="G1119" s="220">
        <v>15</v>
      </c>
      <c r="H1119" s="220">
        <v>26</v>
      </c>
      <c r="I1119" s="220">
        <v>5</v>
      </c>
      <c r="J1119" s="220">
        <v>44.25</v>
      </c>
    </row>
    <row r="1120" spans="1:10" x14ac:dyDescent="0.2">
      <c r="A1120" s="218">
        <v>24459</v>
      </c>
      <c r="B1120" s="218" t="s">
        <v>543</v>
      </c>
      <c r="C1120" s="218" t="s">
        <v>521</v>
      </c>
      <c r="D1120" s="219" t="s">
        <v>433</v>
      </c>
      <c r="E1120" s="220">
        <v>59</v>
      </c>
      <c r="F1120" s="220">
        <v>13</v>
      </c>
      <c r="G1120" s="220">
        <v>15</v>
      </c>
      <c r="H1120" s="220">
        <v>26</v>
      </c>
      <c r="I1120" s="220">
        <v>5</v>
      </c>
      <c r="J1120" s="220">
        <v>44.25</v>
      </c>
    </row>
    <row r="1121" spans="1:10" x14ac:dyDescent="0.2">
      <c r="A1121" s="218">
        <v>24460</v>
      </c>
      <c r="B1121" s="218" t="s">
        <v>542</v>
      </c>
      <c r="C1121" s="218" t="s">
        <v>519</v>
      </c>
      <c r="D1121" s="219" t="s">
        <v>433</v>
      </c>
      <c r="E1121" s="220">
        <v>59</v>
      </c>
      <c r="F1121" s="220">
        <v>13</v>
      </c>
      <c r="G1121" s="220">
        <v>15</v>
      </c>
      <c r="H1121" s="220">
        <v>26</v>
      </c>
      <c r="I1121" s="220">
        <v>5</v>
      </c>
      <c r="J1121" s="220">
        <v>44.25</v>
      </c>
    </row>
    <row r="1122" spans="1:10" x14ac:dyDescent="0.2">
      <c r="A1122" s="218">
        <v>24463</v>
      </c>
      <c r="B1122" s="218" t="s">
        <v>541</v>
      </c>
      <c r="C1122" s="218" t="s">
        <v>521</v>
      </c>
      <c r="D1122" s="219" t="s">
        <v>433</v>
      </c>
      <c r="E1122" s="220">
        <v>59</v>
      </c>
      <c r="F1122" s="220">
        <v>13</v>
      </c>
      <c r="G1122" s="220">
        <v>15</v>
      </c>
      <c r="H1122" s="220">
        <v>26</v>
      </c>
      <c r="I1122" s="220">
        <v>5</v>
      </c>
      <c r="J1122" s="220">
        <v>44.25</v>
      </c>
    </row>
    <row r="1123" spans="1:10" x14ac:dyDescent="0.2">
      <c r="A1123" s="218">
        <v>24464</v>
      </c>
      <c r="B1123" s="218" t="s">
        <v>540</v>
      </c>
      <c r="C1123" s="218" t="s">
        <v>484</v>
      </c>
      <c r="D1123" s="219" t="s">
        <v>433</v>
      </c>
      <c r="E1123" s="220">
        <v>59</v>
      </c>
      <c r="F1123" s="220">
        <v>13</v>
      </c>
      <c r="G1123" s="220">
        <v>15</v>
      </c>
      <c r="H1123" s="220">
        <v>26</v>
      </c>
      <c r="I1123" s="220">
        <v>5</v>
      </c>
      <c r="J1123" s="220">
        <v>44.25</v>
      </c>
    </row>
    <row r="1124" spans="1:10" x14ac:dyDescent="0.2">
      <c r="A1124" s="218">
        <v>24465</v>
      </c>
      <c r="B1124" s="218" t="s">
        <v>539</v>
      </c>
      <c r="C1124" s="218" t="s">
        <v>538</v>
      </c>
      <c r="D1124" s="219" t="s">
        <v>433</v>
      </c>
      <c r="E1124" s="220">
        <v>59</v>
      </c>
      <c r="F1124" s="220">
        <v>13</v>
      </c>
      <c r="G1124" s="220">
        <v>15</v>
      </c>
      <c r="H1124" s="220">
        <v>26</v>
      </c>
      <c r="I1124" s="220">
        <v>5</v>
      </c>
      <c r="J1124" s="220">
        <v>44.25</v>
      </c>
    </row>
    <row r="1125" spans="1:10" x14ac:dyDescent="0.2">
      <c r="A1125" s="218">
        <v>24467</v>
      </c>
      <c r="B1125" s="218" t="s">
        <v>537</v>
      </c>
      <c r="C1125" s="218" t="s">
        <v>521</v>
      </c>
      <c r="D1125" s="219" t="s">
        <v>433</v>
      </c>
      <c r="E1125" s="220">
        <v>59</v>
      </c>
      <c r="F1125" s="220">
        <v>13</v>
      </c>
      <c r="G1125" s="220">
        <v>15</v>
      </c>
      <c r="H1125" s="220">
        <v>26</v>
      </c>
      <c r="I1125" s="220">
        <v>5</v>
      </c>
      <c r="J1125" s="220">
        <v>44.25</v>
      </c>
    </row>
    <row r="1126" spans="1:10" x14ac:dyDescent="0.2">
      <c r="A1126" s="218">
        <v>24469</v>
      </c>
      <c r="B1126" s="218" t="s">
        <v>536</v>
      </c>
      <c r="C1126" s="218" t="s">
        <v>521</v>
      </c>
      <c r="D1126" s="219" t="s">
        <v>433</v>
      </c>
      <c r="E1126" s="220">
        <v>59</v>
      </c>
      <c r="F1126" s="220">
        <v>13</v>
      </c>
      <c r="G1126" s="220">
        <v>15</v>
      </c>
      <c r="H1126" s="220">
        <v>26</v>
      </c>
      <c r="I1126" s="220">
        <v>5</v>
      </c>
      <c r="J1126" s="220">
        <v>44.25</v>
      </c>
    </row>
    <row r="1127" spans="1:10" x14ac:dyDescent="0.2">
      <c r="A1127" s="218">
        <v>24471</v>
      </c>
      <c r="B1127" s="218" t="s">
        <v>535</v>
      </c>
      <c r="C1127" s="218" t="s">
        <v>534</v>
      </c>
      <c r="D1127" s="219" t="s">
        <v>433</v>
      </c>
      <c r="E1127" s="220">
        <v>59</v>
      </c>
      <c r="F1127" s="220">
        <v>13</v>
      </c>
      <c r="G1127" s="220">
        <v>15</v>
      </c>
      <c r="H1127" s="220">
        <v>26</v>
      </c>
      <c r="I1127" s="220">
        <v>5</v>
      </c>
      <c r="J1127" s="220">
        <v>44.25</v>
      </c>
    </row>
    <row r="1128" spans="1:10" x14ac:dyDescent="0.2">
      <c r="A1128" s="218">
        <v>24472</v>
      </c>
      <c r="B1128" s="218" t="s">
        <v>533</v>
      </c>
      <c r="C1128" s="218" t="s">
        <v>487</v>
      </c>
      <c r="D1128" s="219" t="s">
        <v>433</v>
      </c>
      <c r="E1128" s="220">
        <v>59</v>
      </c>
      <c r="F1128" s="220">
        <v>13</v>
      </c>
      <c r="G1128" s="220">
        <v>15</v>
      </c>
      <c r="H1128" s="220">
        <v>26</v>
      </c>
      <c r="I1128" s="220">
        <v>5</v>
      </c>
      <c r="J1128" s="220">
        <v>44.25</v>
      </c>
    </row>
    <row r="1129" spans="1:10" x14ac:dyDescent="0.2">
      <c r="A1129" s="218">
        <v>24473</v>
      </c>
      <c r="B1129" s="218" t="s">
        <v>532</v>
      </c>
      <c r="C1129" s="218" t="s">
        <v>487</v>
      </c>
      <c r="D1129" s="219" t="s">
        <v>433</v>
      </c>
      <c r="E1129" s="220">
        <v>59</v>
      </c>
      <c r="F1129" s="220">
        <v>13</v>
      </c>
      <c r="G1129" s="220">
        <v>15</v>
      </c>
      <c r="H1129" s="220">
        <v>26</v>
      </c>
      <c r="I1129" s="220">
        <v>5</v>
      </c>
      <c r="J1129" s="220">
        <v>44.25</v>
      </c>
    </row>
    <row r="1130" spans="1:10" x14ac:dyDescent="0.2">
      <c r="A1130" s="218">
        <v>24474</v>
      </c>
      <c r="B1130" s="218" t="s">
        <v>531</v>
      </c>
      <c r="C1130" s="218" t="s">
        <v>530</v>
      </c>
      <c r="D1130" s="219" t="s">
        <v>433</v>
      </c>
      <c r="E1130" s="220">
        <v>59</v>
      </c>
      <c r="F1130" s="220">
        <v>13</v>
      </c>
      <c r="G1130" s="220">
        <v>15</v>
      </c>
      <c r="H1130" s="220">
        <v>26</v>
      </c>
      <c r="I1130" s="220">
        <v>5</v>
      </c>
      <c r="J1130" s="220">
        <v>44.25</v>
      </c>
    </row>
    <row r="1131" spans="1:10" x14ac:dyDescent="0.2">
      <c r="A1131" s="218">
        <v>24476</v>
      </c>
      <c r="B1131" s="218" t="s">
        <v>529</v>
      </c>
      <c r="C1131" s="218" t="s">
        <v>521</v>
      </c>
      <c r="D1131" s="219" t="s">
        <v>433</v>
      </c>
      <c r="E1131" s="220">
        <v>59</v>
      </c>
      <c r="F1131" s="220">
        <v>13</v>
      </c>
      <c r="G1131" s="220">
        <v>15</v>
      </c>
      <c r="H1131" s="220">
        <v>26</v>
      </c>
      <c r="I1131" s="220">
        <v>5</v>
      </c>
      <c r="J1131" s="220">
        <v>44.25</v>
      </c>
    </row>
    <row r="1132" spans="1:10" x14ac:dyDescent="0.2">
      <c r="A1132" s="218">
        <v>24477</v>
      </c>
      <c r="B1132" s="218" t="s">
        <v>528</v>
      </c>
      <c r="C1132" s="218" t="s">
        <v>521</v>
      </c>
      <c r="D1132" s="219" t="s">
        <v>433</v>
      </c>
      <c r="E1132" s="220">
        <v>59</v>
      </c>
      <c r="F1132" s="220">
        <v>13</v>
      </c>
      <c r="G1132" s="220">
        <v>15</v>
      </c>
      <c r="H1132" s="220">
        <v>26</v>
      </c>
      <c r="I1132" s="220">
        <v>5</v>
      </c>
      <c r="J1132" s="220">
        <v>44.25</v>
      </c>
    </row>
    <row r="1133" spans="1:10" x14ac:dyDescent="0.2">
      <c r="A1133" s="218">
        <v>24479</v>
      </c>
      <c r="B1133" s="218" t="s">
        <v>527</v>
      </c>
      <c r="C1133" s="218" t="s">
        <v>521</v>
      </c>
      <c r="D1133" s="219" t="s">
        <v>433</v>
      </c>
      <c r="E1133" s="220">
        <v>59</v>
      </c>
      <c r="F1133" s="220">
        <v>13</v>
      </c>
      <c r="G1133" s="220">
        <v>15</v>
      </c>
      <c r="H1133" s="220">
        <v>26</v>
      </c>
      <c r="I1133" s="220">
        <v>5</v>
      </c>
      <c r="J1133" s="220">
        <v>44.25</v>
      </c>
    </row>
    <row r="1134" spans="1:10" x14ac:dyDescent="0.2">
      <c r="A1134" s="218">
        <v>24482</v>
      </c>
      <c r="B1134" s="218" t="s">
        <v>526</v>
      </c>
      <c r="C1134" s="218" t="s">
        <v>521</v>
      </c>
      <c r="D1134" s="219" t="s">
        <v>433</v>
      </c>
      <c r="E1134" s="220">
        <v>59</v>
      </c>
      <c r="F1134" s="220">
        <v>13</v>
      </c>
      <c r="G1134" s="220">
        <v>15</v>
      </c>
      <c r="H1134" s="220">
        <v>26</v>
      </c>
      <c r="I1134" s="220">
        <v>5</v>
      </c>
      <c r="J1134" s="220">
        <v>44.25</v>
      </c>
    </row>
    <row r="1135" spans="1:10" x14ac:dyDescent="0.2">
      <c r="A1135" s="218">
        <v>24483</v>
      </c>
      <c r="B1135" s="218" t="s">
        <v>525</v>
      </c>
      <c r="C1135" s="218" t="s">
        <v>487</v>
      </c>
      <c r="D1135" s="219" t="s">
        <v>433</v>
      </c>
      <c r="E1135" s="220">
        <v>59</v>
      </c>
      <c r="F1135" s="220">
        <v>13</v>
      </c>
      <c r="G1135" s="220">
        <v>15</v>
      </c>
      <c r="H1135" s="220">
        <v>26</v>
      </c>
      <c r="I1135" s="220">
        <v>5</v>
      </c>
      <c r="J1135" s="220">
        <v>44.25</v>
      </c>
    </row>
    <row r="1136" spans="1:10" x14ac:dyDescent="0.2">
      <c r="A1136" s="218">
        <v>24484</v>
      </c>
      <c r="B1136" s="218" t="s">
        <v>524</v>
      </c>
      <c r="C1136" s="218" t="s">
        <v>519</v>
      </c>
      <c r="D1136" s="219" t="s">
        <v>433</v>
      </c>
      <c r="E1136" s="220">
        <v>59</v>
      </c>
      <c r="F1136" s="220">
        <v>13</v>
      </c>
      <c r="G1136" s="220">
        <v>15</v>
      </c>
      <c r="H1136" s="220">
        <v>26</v>
      </c>
      <c r="I1136" s="220">
        <v>5</v>
      </c>
      <c r="J1136" s="220">
        <v>44.25</v>
      </c>
    </row>
    <row r="1137" spans="1:10" x14ac:dyDescent="0.2">
      <c r="A1137" s="218">
        <v>24485</v>
      </c>
      <c r="B1137" s="218" t="s">
        <v>523</v>
      </c>
      <c r="C1137" s="218" t="s">
        <v>521</v>
      </c>
      <c r="D1137" s="219" t="s">
        <v>433</v>
      </c>
      <c r="E1137" s="220">
        <v>59</v>
      </c>
      <c r="F1137" s="220">
        <v>13</v>
      </c>
      <c r="G1137" s="220">
        <v>15</v>
      </c>
      <c r="H1137" s="220">
        <v>26</v>
      </c>
      <c r="I1137" s="220">
        <v>5</v>
      </c>
      <c r="J1137" s="220">
        <v>44.25</v>
      </c>
    </row>
    <row r="1138" spans="1:10" x14ac:dyDescent="0.2">
      <c r="A1138" s="218">
        <v>24486</v>
      </c>
      <c r="B1138" s="218" t="s">
        <v>522</v>
      </c>
      <c r="C1138" s="218" t="s">
        <v>521</v>
      </c>
      <c r="D1138" s="219" t="s">
        <v>433</v>
      </c>
      <c r="E1138" s="220">
        <v>59</v>
      </c>
      <c r="F1138" s="220">
        <v>13</v>
      </c>
      <c r="G1138" s="220">
        <v>15</v>
      </c>
      <c r="H1138" s="220">
        <v>26</v>
      </c>
      <c r="I1138" s="220">
        <v>5</v>
      </c>
      <c r="J1138" s="220">
        <v>44.25</v>
      </c>
    </row>
    <row r="1139" spans="1:10" x14ac:dyDescent="0.2">
      <c r="A1139" s="218">
        <v>24487</v>
      </c>
      <c r="B1139" s="218" t="s">
        <v>520</v>
      </c>
      <c r="C1139" s="218" t="s">
        <v>519</v>
      </c>
      <c r="D1139" s="219" t="s">
        <v>433</v>
      </c>
      <c r="E1139" s="220">
        <v>59</v>
      </c>
      <c r="F1139" s="220">
        <v>13</v>
      </c>
      <c r="G1139" s="220">
        <v>15</v>
      </c>
      <c r="H1139" s="220">
        <v>26</v>
      </c>
      <c r="I1139" s="220">
        <v>5</v>
      </c>
      <c r="J1139" s="220">
        <v>44.25</v>
      </c>
    </row>
    <row r="1140" spans="1:10" x14ac:dyDescent="0.2">
      <c r="A1140" s="218">
        <v>24520</v>
      </c>
      <c r="B1140" s="218" t="s">
        <v>518</v>
      </c>
      <c r="C1140" s="218" t="s">
        <v>472</v>
      </c>
      <c r="D1140" s="219" t="s">
        <v>433</v>
      </c>
      <c r="E1140" s="220">
        <v>59</v>
      </c>
      <c r="F1140" s="220">
        <v>13</v>
      </c>
      <c r="G1140" s="220">
        <v>15</v>
      </c>
      <c r="H1140" s="220">
        <v>26</v>
      </c>
      <c r="I1140" s="220">
        <v>5</v>
      </c>
      <c r="J1140" s="220">
        <v>44.25</v>
      </c>
    </row>
    <row r="1141" spans="1:10" x14ac:dyDescent="0.2">
      <c r="A1141" s="218">
        <v>24521</v>
      </c>
      <c r="B1141" s="218" t="s">
        <v>475</v>
      </c>
      <c r="C1141" s="218" t="s">
        <v>475</v>
      </c>
      <c r="D1141" s="219" t="s">
        <v>433</v>
      </c>
      <c r="E1141" s="220">
        <v>59</v>
      </c>
      <c r="F1141" s="220">
        <v>13</v>
      </c>
      <c r="G1141" s="220">
        <v>15</v>
      </c>
      <c r="H1141" s="220">
        <v>26</v>
      </c>
      <c r="I1141" s="220">
        <v>5</v>
      </c>
      <c r="J1141" s="220">
        <v>44.25</v>
      </c>
    </row>
    <row r="1142" spans="1:10" x14ac:dyDescent="0.2">
      <c r="A1142" s="218">
        <v>24522</v>
      </c>
      <c r="B1142" s="218" t="s">
        <v>479</v>
      </c>
      <c r="C1142" s="218" t="s">
        <v>479</v>
      </c>
      <c r="D1142" s="219" t="s">
        <v>433</v>
      </c>
      <c r="E1142" s="220">
        <v>59</v>
      </c>
      <c r="F1142" s="220">
        <v>13</v>
      </c>
      <c r="G1142" s="220">
        <v>15</v>
      </c>
      <c r="H1142" s="220">
        <v>26</v>
      </c>
      <c r="I1142" s="220">
        <v>5</v>
      </c>
      <c r="J1142" s="220">
        <v>44.25</v>
      </c>
    </row>
    <row r="1143" spans="1:10" x14ac:dyDescent="0.2">
      <c r="A1143" s="218">
        <v>24523</v>
      </c>
      <c r="B1143" s="218" t="s">
        <v>493</v>
      </c>
      <c r="C1143" s="218" t="s">
        <v>493</v>
      </c>
      <c r="D1143" s="219" t="s">
        <v>433</v>
      </c>
      <c r="E1143" s="220">
        <v>59</v>
      </c>
      <c r="F1143" s="220">
        <v>13</v>
      </c>
      <c r="G1143" s="220">
        <v>15</v>
      </c>
      <c r="H1143" s="220">
        <v>26</v>
      </c>
      <c r="I1143" s="220">
        <v>5</v>
      </c>
      <c r="J1143" s="220">
        <v>44.25</v>
      </c>
    </row>
    <row r="1144" spans="1:10" x14ac:dyDescent="0.2">
      <c r="A1144" s="218">
        <v>24526</v>
      </c>
      <c r="B1144" s="218" t="s">
        <v>517</v>
      </c>
      <c r="C1144" s="218" t="s">
        <v>493</v>
      </c>
      <c r="D1144" s="219" t="s">
        <v>433</v>
      </c>
      <c r="E1144" s="220">
        <v>59</v>
      </c>
      <c r="F1144" s="220">
        <v>13</v>
      </c>
      <c r="G1144" s="220">
        <v>15</v>
      </c>
      <c r="H1144" s="220">
        <v>26</v>
      </c>
      <c r="I1144" s="220">
        <v>5</v>
      </c>
      <c r="J1144" s="220">
        <v>44.25</v>
      </c>
    </row>
    <row r="1145" spans="1:10" x14ac:dyDescent="0.2">
      <c r="A1145" s="218">
        <v>24527</v>
      </c>
      <c r="B1145" s="218" t="s">
        <v>516</v>
      </c>
      <c r="C1145" s="218" t="s">
        <v>477</v>
      </c>
      <c r="D1145" s="219" t="s">
        <v>433</v>
      </c>
      <c r="E1145" s="220">
        <v>59</v>
      </c>
      <c r="F1145" s="220">
        <v>13</v>
      </c>
      <c r="G1145" s="220">
        <v>15</v>
      </c>
      <c r="H1145" s="220">
        <v>26</v>
      </c>
      <c r="I1145" s="220">
        <v>5</v>
      </c>
      <c r="J1145" s="220">
        <v>44.25</v>
      </c>
    </row>
    <row r="1146" spans="1:10" x14ac:dyDescent="0.2">
      <c r="A1146" s="218">
        <v>24529</v>
      </c>
      <c r="B1146" s="218" t="s">
        <v>515</v>
      </c>
      <c r="C1146" s="218" t="s">
        <v>486</v>
      </c>
      <c r="D1146" s="219" t="s">
        <v>433</v>
      </c>
      <c r="E1146" s="220">
        <v>59</v>
      </c>
      <c r="F1146" s="220">
        <v>13</v>
      </c>
      <c r="G1146" s="220">
        <v>15</v>
      </c>
      <c r="H1146" s="220">
        <v>26</v>
      </c>
      <c r="I1146" s="220">
        <v>5</v>
      </c>
      <c r="J1146" s="220">
        <v>44.25</v>
      </c>
    </row>
    <row r="1147" spans="1:10" x14ac:dyDescent="0.2">
      <c r="A1147" s="218">
        <v>24530</v>
      </c>
      <c r="B1147" s="218" t="s">
        <v>514</v>
      </c>
      <c r="C1147" s="218" t="s">
        <v>477</v>
      </c>
      <c r="D1147" s="219" t="s">
        <v>433</v>
      </c>
      <c r="E1147" s="220">
        <v>59</v>
      </c>
      <c r="F1147" s="220">
        <v>13</v>
      </c>
      <c r="G1147" s="220">
        <v>15</v>
      </c>
      <c r="H1147" s="220">
        <v>26</v>
      </c>
      <c r="I1147" s="220">
        <v>5</v>
      </c>
      <c r="J1147" s="220">
        <v>44.25</v>
      </c>
    </row>
    <row r="1148" spans="1:10" x14ac:dyDescent="0.2">
      <c r="A1148" s="218">
        <v>24531</v>
      </c>
      <c r="B1148" s="218" t="s">
        <v>513</v>
      </c>
      <c r="C1148" s="218" t="s">
        <v>477</v>
      </c>
      <c r="D1148" s="219" t="s">
        <v>433</v>
      </c>
      <c r="E1148" s="220">
        <v>59</v>
      </c>
      <c r="F1148" s="220">
        <v>13</v>
      </c>
      <c r="G1148" s="220">
        <v>15</v>
      </c>
      <c r="H1148" s="220">
        <v>26</v>
      </c>
      <c r="I1148" s="220">
        <v>5</v>
      </c>
      <c r="J1148" s="220">
        <v>44.25</v>
      </c>
    </row>
    <row r="1149" spans="1:10" x14ac:dyDescent="0.2">
      <c r="A1149" s="218">
        <v>24533</v>
      </c>
      <c r="B1149" s="218" t="s">
        <v>512</v>
      </c>
      <c r="C1149" s="218" t="s">
        <v>475</v>
      </c>
      <c r="D1149" s="219" t="s">
        <v>433</v>
      </c>
      <c r="E1149" s="220">
        <v>59</v>
      </c>
      <c r="F1149" s="220">
        <v>13</v>
      </c>
      <c r="G1149" s="220">
        <v>15</v>
      </c>
      <c r="H1149" s="220">
        <v>26</v>
      </c>
      <c r="I1149" s="220">
        <v>5</v>
      </c>
      <c r="J1149" s="220">
        <v>44.25</v>
      </c>
    </row>
    <row r="1150" spans="1:10" x14ac:dyDescent="0.2">
      <c r="A1150" s="218">
        <v>24534</v>
      </c>
      <c r="B1150" s="218" t="s">
        <v>511</v>
      </c>
      <c r="C1150" s="218" t="s">
        <v>472</v>
      </c>
      <c r="D1150" s="219" t="s">
        <v>433</v>
      </c>
      <c r="E1150" s="220">
        <v>59</v>
      </c>
      <c r="F1150" s="220">
        <v>13</v>
      </c>
      <c r="G1150" s="220">
        <v>15</v>
      </c>
      <c r="H1150" s="220">
        <v>26</v>
      </c>
      <c r="I1150" s="220">
        <v>5</v>
      </c>
      <c r="J1150" s="220">
        <v>44.25</v>
      </c>
    </row>
    <row r="1151" spans="1:10" x14ac:dyDescent="0.2">
      <c r="A1151" s="218">
        <v>24535</v>
      </c>
      <c r="B1151" s="218" t="s">
        <v>510</v>
      </c>
      <c r="C1151" s="218" t="s">
        <v>472</v>
      </c>
      <c r="D1151" s="219" t="s">
        <v>433</v>
      </c>
      <c r="E1151" s="220">
        <v>59</v>
      </c>
      <c r="F1151" s="220">
        <v>13</v>
      </c>
      <c r="G1151" s="220">
        <v>15</v>
      </c>
      <c r="H1151" s="220">
        <v>26</v>
      </c>
      <c r="I1151" s="220">
        <v>5</v>
      </c>
      <c r="J1151" s="220">
        <v>44.25</v>
      </c>
    </row>
    <row r="1152" spans="1:10" x14ac:dyDescent="0.2">
      <c r="A1152" s="218">
        <v>24536</v>
      </c>
      <c r="B1152" s="218" t="s">
        <v>509</v>
      </c>
      <c r="C1152" s="218" t="s">
        <v>493</v>
      </c>
      <c r="D1152" s="219" t="s">
        <v>433</v>
      </c>
      <c r="E1152" s="220">
        <v>59</v>
      </c>
      <c r="F1152" s="220">
        <v>13</v>
      </c>
      <c r="G1152" s="220">
        <v>15</v>
      </c>
      <c r="H1152" s="220">
        <v>26</v>
      </c>
      <c r="I1152" s="220">
        <v>5</v>
      </c>
      <c r="J1152" s="220">
        <v>44.25</v>
      </c>
    </row>
    <row r="1153" spans="1:10" x14ac:dyDescent="0.2">
      <c r="A1153" s="218">
        <v>24539</v>
      </c>
      <c r="B1153" s="218" t="s">
        <v>508</v>
      </c>
      <c r="C1153" s="218" t="s">
        <v>472</v>
      </c>
      <c r="D1153" s="219" t="s">
        <v>433</v>
      </c>
      <c r="E1153" s="220">
        <v>59</v>
      </c>
      <c r="F1153" s="220">
        <v>13</v>
      </c>
      <c r="G1153" s="220">
        <v>15</v>
      </c>
      <c r="H1153" s="220">
        <v>26</v>
      </c>
      <c r="I1153" s="220">
        <v>5</v>
      </c>
      <c r="J1153" s="220">
        <v>44.25</v>
      </c>
    </row>
    <row r="1154" spans="1:10" x14ac:dyDescent="0.2">
      <c r="A1154" s="218">
        <v>24540</v>
      </c>
      <c r="B1154" s="218" t="s">
        <v>507</v>
      </c>
      <c r="C1154" s="218" t="s">
        <v>506</v>
      </c>
      <c r="D1154" s="219" t="s">
        <v>433</v>
      </c>
      <c r="E1154" s="220">
        <v>59</v>
      </c>
      <c r="F1154" s="220">
        <v>13</v>
      </c>
      <c r="G1154" s="220">
        <v>15</v>
      </c>
      <c r="H1154" s="220">
        <v>26</v>
      </c>
      <c r="I1154" s="220">
        <v>5</v>
      </c>
      <c r="J1154" s="220">
        <v>44.25</v>
      </c>
    </row>
    <row r="1155" spans="1:10" x14ac:dyDescent="0.2">
      <c r="A1155" s="218">
        <v>24541</v>
      </c>
      <c r="B1155" s="218" t="s">
        <v>507</v>
      </c>
      <c r="C1155" s="218" t="s">
        <v>506</v>
      </c>
      <c r="D1155" s="219" t="s">
        <v>433</v>
      </c>
      <c r="E1155" s="220">
        <v>59</v>
      </c>
      <c r="F1155" s="220">
        <v>13</v>
      </c>
      <c r="G1155" s="220">
        <v>15</v>
      </c>
      <c r="H1155" s="220">
        <v>26</v>
      </c>
      <c r="I1155" s="220">
        <v>5</v>
      </c>
      <c r="J1155" s="220">
        <v>44.25</v>
      </c>
    </row>
    <row r="1156" spans="1:10" x14ac:dyDescent="0.2">
      <c r="A1156" s="218">
        <v>24543</v>
      </c>
      <c r="B1156" s="218" t="s">
        <v>507</v>
      </c>
      <c r="C1156" s="218" t="s">
        <v>506</v>
      </c>
      <c r="D1156" s="219" t="s">
        <v>433</v>
      </c>
      <c r="E1156" s="220">
        <v>59</v>
      </c>
      <c r="F1156" s="220">
        <v>13</v>
      </c>
      <c r="G1156" s="220">
        <v>15</v>
      </c>
      <c r="H1156" s="220">
        <v>26</v>
      </c>
      <c r="I1156" s="220">
        <v>5</v>
      </c>
      <c r="J1156" s="220">
        <v>44.25</v>
      </c>
    </row>
    <row r="1157" spans="1:10" x14ac:dyDescent="0.2">
      <c r="A1157" s="218">
        <v>24549</v>
      </c>
      <c r="B1157" s="218" t="s">
        <v>505</v>
      </c>
      <c r="C1157" s="218" t="s">
        <v>477</v>
      </c>
      <c r="D1157" s="219" t="s">
        <v>433</v>
      </c>
      <c r="E1157" s="220">
        <v>59</v>
      </c>
      <c r="F1157" s="220">
        <v>13</v>
      </c>
      <c r="G1157" s="220">
        <v>15</v>
      </c>
      <c r="H1157" s="220">
        <v>26</v>
      </c>
      <c r="I1157" s="220">
        <v>5</v>
      </c>
      <c r="J1157" s="220">
        <v>44.25</v>
      </c>
    </row>
    <row r="1158" spans="1:10" x14ac:dyDescent="0.2">
      <c r="A1158" s="218">
        <v>24551</v>
      </c>
      <c r="B1158" s="218" t="s">
        <v>504</v>
      </c>
      <c r="C1158" s="218" t="s">
        <v>493</v>
      </c>
      <c r="D1158" s="219" t="s">
        <v>433</v>
      </c>
      <c r="E1158" s="220">
        <v>59</v>
      </c>
      <c r="F1158" s="220">
        <v>13</v>
      </c>
      <c r="G1158" s="220">
        <v>15</v>
      </c>
      <c r="H1158" s="220">
        <v>26</v>
      </c>
      <c r="I1158" s="220">
        <v>5</v>
      </c>
      <c r="J1158" s="220">
        <v>44.25</v>
      </c>
    </row>
    <row r="1159" spans="1:10" x14ac:dyDescent="0.2">
      <c r="A1159" s="218">
        <v>24553</v>
      </c>
      <c r="B1159" s="218" t="s">
        <v>503</v>
      </c>
      <c r="C1159" s="218" t="s">
        <v>484</v>
      </c>
      <c r="D1159" s="219" t="s">
        <v>433</v>
      </c>
      <c r="E1159" s="220">
        <v>59</v>
      </c>
      <c r="F1159" s="220">
        <v>13</v>
      </c>
      <c r="G1159" s="220">
        <v>15</v>
      </c>
      <c r="H1159" s="220">
        <v>26</v>
      </c>
      <c r="I1159" s="220">
        <v>5</v>
      </c>
      <c r="J1159" s="220">
        <v>44.25</v>
      </c>
    </row>
    <row r="1160" spans="1:10" x14ac:dyDescent="0.2">
      <c r="A1160" s="218">
        <v>24555</v>
      </c>
      <c r="B1160" s="218" t="s">
        <v>502</v>
      </c>
      <c r="C1160" s="218" t="s">
        <v>487</v>
      </c>
      <c r="D1160" s="219" t="s">
        <v>433</v>
      </c>
      <c r="E1160" s="220">
        <v>59</v>
      </c>
      <c r="F1160" s="220">
        <v>13</v>
      </c>
      <c r="G1160" s="220">
        <v>15</v>
      </c>
      <c r="H1160" s="220">
        <v>26</v>
      </c>
      <c r="I1160" s="220">
        <v>5</v>
      </c>
      <c r="J1160" s="220">
        <v>44.25</v>
      </c>
    </row>
    <row r="1161" spans="1:10" x14ac:dyDescent="0.2">
      <c r="A1161" s="218">
        <v>24556</v>
      </c>
      <c r="B1161" s="218" t="s">
        <v>501</v>
      </c>
      <c r="C1161" s="218" t="s">
        <v>493</v>
      </c>
      <c r="D1161" s="219" t="s">
        <v>433</v>
      </c>
      <c r="E1161" s="220">
        <v>59</v>
      </c>
      <c r="F1161" s="220">
        <v>13</v>
      </c>
      <c r="G1161" s="220">
        <v>15</v>
      </c>
      <c r="H1161" s="220">
        <v>26</v>
      </c>
      <c r="I1161" s="220">
        <v>5</v>
      </c>
      <c r="J1161" s="220">
        <v>44.25</v>
      </c>
    </row>
    <row r="1162" spans="1:10" x14ac:dyDescent="0.2">
      <c r="A1162" s="218">
        <v>24557</v>
      </c>
      <c r="B1162" s="218" t="s">
        <v>500</v>
      </c>
      <c r="C1162" s="218" t="s">
        <v>477</v>
      </c>
      <c r="D1162" s="219" t="s">
        <v>433</v>
      </c>
      <c r="E1162" s="220">
        <v>59</v>
      </c>
      <c r="F1162" s="220">
        <v>13</v>
      </c>
      <c r="G1162" s="220">
        <v>15</v>
      </c>
      <c r="H1162" s="220">
        <v>26</v>
      </c>
      <c r="I1162" s="220">
        <v>5</v>
      </c>
      <c r="J1162" s="220">
        <v>44.25</v>
      </c>
    </row>
    <row r="1163" spans="1:10" x14ac:dyDescent="0.2">
      <c r="A1163" s="218">
        <v>24558</v>
      </c>
      <c r="B1163" s="218" t="s">
        <v>472</v>
      </c>
      <c r="C1163" s="218" t="s">
        <v>472</v>
      </c>
      <c r="D1163" s="219" t="s">
        <v>433</v>
      </c>
      <c r="E1163" s="220">
        <v>59</v>
      </c>
      <c r="F1163" s="220">
        <v>13</v>
      </c>
      <c r="G1163" s="220">
        <v>15</v>
      </c>
      <c r="H1163" s="220">
        <v>26</v>
      </c>
      <c r="I1163" s="220">
        <v>5</v>
      </c>
      <c r="J1163" s="220">
        <v>44.25</v>
      </c>
    </row>
    <row r="1164" spans="1:10" x14ac:dyDescent="0.2">
      <c r="A1164" s="218">
        <v>24562</v>
      </c>
      <c r="B1164" s="218" t="s">
        <v>499</v>
      </c>
      <c r="C1164" s="218" t="s">
        <v>470</v>
      </c>
      <c r="D1164" s="219" t="s">
        <v>433</v>
      </c>
      <c r="E1164" s="220">
        <v>59</v>
      </c>
      <c r="F1164" s="220">
        <v>13</v>
      </c>
      <c r="G1164" s="220">
        <v>15</v>
      </c>
      <c r="H1164" s="220">
        <v>26</v>
      </c>
      <c r="I1164" s="220">
        <v>5</v>
      </c>
      <c r="J1164" s="220">
        <v>44.25</v>
      </c>
    </row>
    <row r="1165" spans="1:10" x14ac:dyDescent="0.2">
      <c r="A1165" s="218">
        <v>24563</v>
      </c>
      <c r="B1165" s="218" t="s">
        <v>498</v>
      </c>
      <c r="C1165" s="218" t="s">
        <v>477</v>
      </c>
      <c r="D1165" s="219" t="s">
        <v>433</v>
      </c>
      <c r="E1165" s="220">
        <v>59</v>
      </c>
      <c r="F1165" s="220">
        <v>13</v>
      </c>
      <c r="G1165" s="220">
        <v>15</v>
      </c>
      <c r="H1165" s="220">
        <v>26</v>
      </c>
      <c r="I1165" s="220">
        <v>5</v>
      </c>
      <c r="J1165" s="220">
        <v>44.25</v>
      </c>
    </row>
    <row r="1166" spans="1:10" x14ac:dyDescent="0.2">
      <c r="A1166" s="218">
        <v>24565</v>
      </c>
      <c r="B1166" s="218" t="s">
        <v>497</v>
      </c>
      <c r="C1166" s="218" t="s">
        <v>477</v>
      </c>
      <c r="D1166" s="219" t="s">
        <v>433</v>
      </c>
      <c r="E1166" s="220">
        <v>59</v>
      </c>
      <c r="F1166" s="220">
        <v>13</v>
      </c>
      <c r="G1166" s="220">
        <v>15</v>
      </c>
      <c r="H1166" s="220">
        <v>26</v>
      </c>
      <c r="I1166" s="220">
        <v>5</v>
      </c>
      <c r="J1166" s="220">
        <v>44.25</v>
      </c>
    </row>
    <row r="1167" spans="1:10" x14ac:dyDescent="0.2">
      <c r="A1167" s="218">
        <v>24566</v>
      </c>
      <c r="B1167" s="218" t="s">
        <v>496</v>
      </c>
      <c r="C1167" s="218" t="s">
        <v>477</v>
      </c>
      <c r="D1167" s="219" t="s">
        <v>433</v>
      </c>
      <c r="E1167" s="220">
        <v>59</v>
      </c>
      <c r="F1167" s="220">
        <v>13</v>
      </c>
      <c r="G1167" s="220">
        <v>15</v>
      </c>
      <c r="H1167" s="220">
        <v>26</v>
      </c>
      <c r="I1167" s="220">
        <v>5</v>
      </c>
      <c r="J1167" s="220">
        <v>44.25</v>
      </c>
    </row>
    <row r="1168" spans="1:10" x14ac:dyDescent="0.2">
      <c r="A1168" s="218">
        <v>24569</v>
      </c>
      <c r="B1168" s="218" t="s">
        <v>495</v>
      </c>
      <c r="C1168" s="218" t="s">
        <v>477</v>
      </c>
      <c r="D1168" s="219" t="s">
        <v>433</v>
      </c>
      <c r="E1168" s="220">
        <v>59</v>
      </c>
      <c r="F1168" s="220">
        <v>13</v>
      </c>
      <c r="G1168" s="220">
        <v>15</v>
      </c>
      <c r="H1168" s="220">
        <v>26</v>
      </c>
      <c r="I1168" s="220">
        <v>5</v>
      </c>
      <c r="J1168" s="220">
        <v>44.25</v>
      </c>
    </row>
    <row r="1169" spans="1:10" x14ac:dyDescent="0.2">
      <c r="A1169" s="218">
        <v>24570</v>
      </c>
      <c r="B1169" s="218" t="s">
        <v>494</v>
      </c>
      <c r="C1169" s="218" t="s">
        <v>493</v>
      </c>
      <c r="D1169" s="219" t="s">
        <v>433</v>
      </c>
      <c r="E1169" s="220">
        <v>59</v>
      </c>
      <c r="F1169" s="220">
        <v>13</v>
      </c>
      <c r="G1169" s="220">
        <v>15</v>
      </c>
      <c r="H1169" s="220">
        <v>26</v>
      </c>
      <c r="I1169" s="220">
        <v>5</v>
      </c>
      <c r="J1169" s="220">
        <v>44.25</v>
      </c>
    </row>
    <row r="1170" spans="1:10" x14ac:dyDescent="0.2">
      <c r="A1170" s="218">
        <v>24572</v>
      </c>
      <c r="B1170" s="218" t="s">
        <v>492</v>
      </c>
      <c r="C1170" s="218" t="s">
        <v>475</v>
      </c>
      <c r="D1170" s="219" t="s">
        <v>433</v>
      </c>
      <c r="E1170" s="220">
        <v>59</v>
      </c>
      <c r="F1170" s="220">
        <v>13</v>
      </c>
      <c r="G1170" s="220">
        <v>15</v>
      </c>
      <c r="H1170" s="220">
        <v>26</v>
      </c>
      <c r="I1170" s="220">
        <v>5</v>
      </c>
      <c r="J1170" s="220">
        <v>44.25</v>
      </c>
    </row>
    <row r="1171" spans="1:10" x14ac:dyDescent="0.2">
      <c r="A1171" s="218">
        <v>24574</v>
      </c>
      <c r="B1171" s="218" t="s">
        <v>491</v>
      </c>
      <c r="C1171" s="218" t="s">
        <v>475</v>
      </c>
      <c r="D1171" s="219" t="s">
        <v>433</v>
      </c>
      <c r="E1171" s="220">
        <v>59</v>
      </c>
      <c r="F1171" s="220">
        <v>13</v>
      </c>
      <c r="G1171" s="220">
        <v>15</v>
      </c>
      <c r="H1171" s="220">
        <v>26</v>
      </c>
      <c r="I1171" s="220">
        <v>5</v>
      </c>
      <c r="J1171" s="220">
        <v>44.25</v>
      </c>
    </row>
    <row r="1172" spans="1:10" x14ac:dyDescent="0.2">
      <c r="A1172" s="218">
        <v>24577</v>
      </c>
      <c r="B1172" s="218" t="s">
        <v>490</v>
      </c>
      <c r="C1172" s="218" t="s">
        <v>472</v>
      </c>
      <c r="D1172" s="219" t="s">
        <v>433</v>
      </c>
      <c r="E1172" s="220">
        <v>59</v>
      </c>
      <c r="F1172" s="220">
        <v>13</v>
      </c>
      <c r="G1172" s="220">
        <v>15</v>
      </c>
      <c r="H1172" s="220">
        <v>26</v>
      </c>
      <c r="I1172" s="220">
        <v>5</v>
      </c>
      <c r="J1172" s="220">
        <v>44.25</v>
      </c>
    </row>
    <row r="1173" spans="1:10" x14ac:dyDescent="0.2">
      <c r="A1173" s="218">
        <v>24578</v>
      </c>
      <c r="B1173" s="218" t="s">
        <v>489</v>
      </c>
      <c r="C1173" s="218" t="s">
        <v>487</v>
      </c>
      <c r="D1173" s="219" t="s">
        <v>433</v>
      </c>
      <c r="E1173" s="220">
        <v>59</v>
      </c>
      <c r="F1173" s="220">
        <v>13</v>
      </c>
      <c r="G1173" s="220">
        <v>15</v>
      </c>
      <c r="H1173" s="220">
        <v>26</v>
      </c>
      <c r="I1173" s="220">
        <v>5</v>
      </c>
      <c r="J1173" s="220">
        <v>44.25</v>
      </c>
    </row>
    <row r="1174" spans="1:10" x14ac:dyDescent="0.2">
      <c r="A1174" s="218">
        <v>24579</v>
      </c>
      <c r="B1174" s="218" t="s">
        <v>488</v>
      </c>
      <c r="C1174" s="218" t="s">
        <v>487</v>
      </c>
      <c r="D1174" s="219" t="s">
        <v>433</v>
      </c>
      <c r="E1174" s="220">
        <v>59</v>
      </c>
      <c r="F1174" s="220">
        <v>13</v>
      </c>
      <c r="G1174" s="220">
        <v>15</v>
      </c>
      <c r="H1174" s="220">
        <v>26</v>
      </c>
      <c r="I1174" s="220">
        <v>5</v>
      </c>
      <c r="J1174" s="220">
        <v>44.25</v>
      </c>
    </row>
    <row r="1175" spans="1:10" x14ac:dyDescent="0.2">
      <c r="A1175" s="218">
        <v>24580</v>
      </c>
      <c r="B1175" s="218" t="s">
        <v>484</v>
      </c>
      <c r="C1175" s="218" t="s">
        <v>486</v>
      </c>
      <c r="D1175" s="219" t="s">
        <v>433</v>
      </c>
      <c r="E1175" s="220">
        <v>59</v>
      </c>
      <c r="F1175" s="220">
        <v>13</v>
      </c>
      <c r="G1175" s="220">
        <v>15</v>
      </c>
      <c r="H1175" s="220">
        <v>26</v>
      </c>
      <c r="I1175" s="220">
        <v>5</v>
      </c>
      <c r="J1175" s="220">
        <v>44.25</v>
      </c>
    </row>
    <row r="1176" spans="1:10" x14ac:dyDescent="0.2">
      <c r="A1176" s="218">
        <v>24581</v>
      </c>
      <c r="B1176" s="218" t="s">
        <v>485</v>
      </c>
      <c r="C1176" s="218" t="s">
        <v>484</v>
      </c>
      <c r="D1176" s="219" t="s">
        <v>433</v>
      </c>
      <c r="E1176" s="220">
        <v>59</v>
      </c>
      <c r="F1176" s="220">
        <v>13</v>
      </c>
      <c r="G1176" s="220">
        <v>15</v>
      </c>
      <c r="H1176" s="220">
        <v>26</v>
      </c>
      <c r="I1176" s="220">
        <v>5</v>
      </c>
      <c r="J1176" s="220">
        <v>44.25</v>
      </c>
    </row>
    <row r="1177" spans="1:10" x14ac:dyDescent="0.2">
      <c r="A1177" s="218">
        <v>24586</v>
      </c>
      <c r="B1177" s="218" t="s">
        <v>483</v>
      </c>
      <c r="C1177" s="218" t="s">
        <v>477</v>
      </c>
      <c r="D1177" s="219" t="s">
        <v>433</v>
      </c>
      <c r="E1177" s="220">
        <v>59</v>
      </c>
      <c r="F1177" s="220">
        <v>13</v>
      </c>
      <c r="G1177" s="220">
        <v>15</v>
      </c>
      <c r="H1177" s="220">
        <v>26</v>
      </c>
      <c r="I1177" s="220">
        <v>5</v>
      </c>
      <c r="J1177" s="220">
        <v>44.25</v>
      </c>
    </row>
    <row r="1178" spans="1:10" x14ac:dyDescent="0.2">
      <c r="A1178" s="218">
        <v>24589</v>
      </c>
      <c r="B1178" s="218" t="s">
        <v>482</v>
      </c>
      <c r="C1178" s="218" t="s">
        <v>472</v>
      </c>
      <c r="D1178" s="219" t="s">
        <v>433</v>
      </c>
      <c r="E1178" s="220">
        <v>59</v>
      </c>
      <c r="F1178" s="220">
        <v>13</v>
      </c>
      <c r="G1178" s="220">
        <v>15</v>
      </c>
      <c r="H1178" s="220">
        <v>26</v>
      </c>
      <c r="I1178" s="220">
        <v>5</v>
      </c>
      <c r="J1178" s="220">
        <v>44.25</v>
      </c>
    </row>
    <row r="1179" spans="1:10" x14ac:dyDescent="0.2">
      <c r="A1179" s="218">
        <v>24592</v>
      </c>
      <c r="B1179" s="218" t="s">
        <v>481</v>
      </c>
      <c r="C1179" s="218" t="s">
        <v>472</v>
      </c>
      <c r="D1179" s="219" t="s">
        <v>433</v>
      </c>
      <c r="E1179" s="220">
        <v>59</v>
      </c>
      <c r="F1179" s="220">
        <v>13</v>
      </c>
      <c r="G1179" s="220">
        <v>15</v>
      </c>
      <c r="H1179" s="220">
        <v>26</v>
      </c>
      <c r="I1179" s="220">
        <v>5</v>
      </c>
      <c r="J1179" s="220">
        <v>44.25</v>
      </c>
    </row>
    <row r="1180" spans="1:10" x14ac:dyDescent="0.2">
      <c r="A1180" s="218">
        <v>24593</v>
      </c>
      <c r="B1180" s="218" t="s">
        <v>480</v>
      </c>
      <c r="C1180" s="218" t="s">
        <v>479</v>
      </c>
      <c r="D1180" s="219" t="s">
        <v>433</v>
      </c>
      <c r="E1180" s="220">
        <v>59</v>
      </c>
      <c r="F1180" s="220">
        <v>13</v>
      </c>
      <c r="G1180" s="220">
        <v>15</v>
      </c>
      <c r="H1180" s="220">
        <v>26</v>
      </c>
      <c r="I1180" s="220">
        <v>5</v>
      </c>
      <c r="J1180" s="220">
        <v>44.25</v>
      </c>
    </row>
    <row r="1181" spans="1:10" x14ac:dyDescent="0.2">
      <c r="A1181" s="218">
        <v>24594</v>
      </c>
      <c r="B1181" s="218" t="s">
        <v>478</v>
      </c>
      <c r="C1181" s="218" t="s">
        <v>477</v>
      </c>
      <c r="D1181" s="219" t="s">
        <v>433</v>
      </c>
      <c r="E1181" s="220">
        <v>59</v>
      </c>
      <c r="F1181" s="220">
        <v>13</v>
      </c>
      <c r="G1181" s="220">
        <v>15</v>
      </c>
      <c r="H1181" s="220">
        <v>26</v>
      </c>
      <c r="I1181" s="220">
        <v>5</v>
      </c>
      <c r="J1181" s="220">
        <v>44.25</v>
      </c>
    </row>
    <row r="1182" spans="1:10" x14ac:dyDescent="0.2">
      <c r="A1182" s="218">
        <v>24595</v>
      </c>
      <c r="B1182" s="218" t="s">
        <v>476</v>
      </c>
      <c r="C1182" s="218" t="s">
        <v>475</v>
      </c>
      <c r="D1182" s="219" t="s">
        <v>433</v>
      </c>
      <c r="E1182" s="220">
        <v>59</v>
      </c>
      <c r="F1182" s="220">
        <v>13</v>
      </c>
      <c r="G1182" s="220">
        <v>15</v>
      </c>
      <c r="H1182" s="220">
        <v>26</v>
      </c>
      <c r="I1182" s="220">
        <v>5</v>
      </c>
      <c r="J1182" s="220">
        <v>44.25</v>
      </c>
    </row>
    <row r="1183" spans="1:10" x14ac:dyDescent="0.2">
      <c r="A1183" s="218">
        <v>24597</v>
      </c>
      <c r="B1183" s="218" t="s">
        <v>474</v>
      </c>
      <c r="C1183" s="218" t="s">
        <v>472</v>
      </c>
      <c r="D1183" s="219" t="s">
        <v>433</v>
      </c>
      <c r="E1183" s="220">
        <v>59</v>
      </c>
      <c r="F1183" s="220">
        <v>13</v>
      </c>
      <c r="G1183" s="220">
        <v>15</v>
      </c>
      <c r="H1183" s="220">
        <v>26</v>
      </c>
      <c r="I1183" s="220">
        <v>5</v>
      </c>
      <c r="J1183" s="220">
        <v>44.25</v>
      </c>
    </row>
    <row r="1184" spans="1:10" x14ac:dyDescent="0.2">
      <c r="A1184" s="218">
        <v>24598</v>
      </c>
      <c r="B1184" s="218" t="s">
        <v>473</v>
      </c>
      <c r="C1184" s="218" t="s">
        <v>472</v>
      </c>
      <c r="D1184" s="219" t="s">
        <v>433</v>
      </c>
      <c r="E1184" s="220">
        <v>59</v>
      </c>
      <c r="F1184" s="220">
        <v>13</v>
      </c>
      <c r="G1184" s="220">
        <v>15</v>
      </c>
      <c r="H1184" s="220">
        <v>26</v>
      </c>
      <c r="I1184" s="220">
        <v>5</v>
      </c>
      <c r="J1184" s="220">
        <v>44.25</v>
      </c>
    </row>
    <row r="1185" spans="1:10" x14ac:dyDescent="0.2">
      <c r="A1185" s="218">
        <v>24599</v>
      </c>
      <c r="B1185" s="218" t="s">
        <v>471</v>
      </c>
      <c r="C1185" s="218" t="s">
        <v>470</v>
      </c>
      <c r="D1185" s="219" t="s">
        <v>433</v>
      </c>
      <c r="E1185" s="220">
        <v>59</v>
      </c>
      <c r="F1185" s="220">
        <v>13</v>
      </c>
      <c r="G1185" s="220">
        <v>15</v>
      </c>
      <c r="H1185" s="220">
        <v>26</v>
      </c>
      <c r="I1185" s="220">
        <v>5</v>
      </c>
      <c r="J1185" s="220">
        <v>44.25</v>
      </c>
    </row>
    <row r="1186" spans="1:10" x14ac:dyDescent="0.2">
      <c r="A1186" s="218">
        <v>24601</v>
      </c>
      <c r="B1186" s="218" t="s">
        <v>469</v>
      </c>
      <c r="C1186" s="218" t="s">
        <v>438</v>
      </c>
      <c r="D1186" s="219" t="s">
        <v>433</v>
      </c>
      <c r="E1186" s="220">
        <v>59</v>
      </c>
      <c r="F1186" s="220">
        <v>13</v>
      </c>
      <c r="G1186" s="220">
        <v>15</v>
      </c>
      <c r="H1186" s="220">
        <v>26</v>
      </c>
      <c r="I1186" s="220">
        <v>5</v>
      </c>
      <c r="J1186" s="220">
        <v>44.25</v>
      </c>
    </row>
    <row r="1187" spans="1:10" x14ac:dyDescent="0.2">
      <c r="A1187" s="218">
        <v>24602</v>
      </c>
      <c r="B1187" s="218" t="s">
        <v>468</v>
      </c>
      <c r="C1187" s="218" t="s">
        <v>438</v>
      </c>
      <c r="D1187" s="219" t="s">
        <v>433</v>
      </c>
      <c r="E1187" s="220">
        <v>59</v>
      </c>
      <c r="F1187" s="220">
        <v>13</v>
      </c>
      <c r="G1187" s="220">
        <v>15</v>
      </c>
      <c r="H1187" s="220">
        <v>26</v>
      </c>
      <c r="I1187" s="220">
        <v>5</v>
      </c>
      <c r="J1187" s="220">
        <v>44.25</v>
      </c>
    </row>
    <row r="1188" spans="1:10" x14ac:dyDescent="0.2">
      <c r="A1188" s="218">
        <v>24603</v>
      </c>
      <c r="B1188" s="218" t="s">
        <v>467</v>
      </c>
      <c r="C1188" s="218" t="s">
        <v>434</v>
      </c>
      <c r="D1188" s="219" t="s">
        <v>433</v>
      </c>
      <c r="E1188" s="220">
        <v>59</v>
      </c>
      <c r="F1188" s="220">
        <v>13</v>
      </c>
      <c r="G1188" s="220">
        <v>15</v>
      </c>
      <c r="H1188" s="220">
        <v>26</v>
      </c>
      <c r="I1188" s="220">
        <v>5</v>
      </c>
      <c r="J1188" s="220">
        <v>44.25</v>
      </c>
    </row>
    <row r="1189" spans="1:10" x14ac:dyDescent="0.2">
      <c r="A1189" s="218">
        <v>24604</v>
      </c>
      <c r="B1189" s="218" t="s">
        <v>466</v>
      </c>
      <c r="C1189" s="218" t="s">
        <v>438</v>
      </c>
      <c r="D1189" s="219" t="s">
        <v>433</v>
      </c>
      <c r="E1189" s="220">
        <v>59</v>
      </c>
      <c r="F1189" s="220">
        <v>13</v>
      </c>
      <c r="G1189" s="220">
        <v>15</v>
      </c>
      <c r="H1189" s="220">
        <v>26</v>
      </c>
      <c r="I1189" s="220">
        <v>5</v>
      </c>
      <c r="J1189" s="220">
        <v>44.25</v>
      </c>
    </row>
    <row r="1190" spans="1:10" x14ac:dyDescent="0.2">
      <c r="A1190" s="218">
        <v>24605</v>
      </c>
      <c r="B1190" s="218" t="s">
        <v>465</v>
      </c>
      <c r="C1190" s="218" t="s">
        <v>438</v>
      </c>
      <c r="D1190" s="219" t="s">
        <v>433</v>
      </c>
      <c r="E1190" s="220">
        <v>59</v>
      </c>
      <c r="F1190" s="220">
        <v>13</v>
      </c>
      <c r="G1190" s="220">
        <v>15</v>
      </c>
      <c r="H1190" s="220">
        <v>26</v>
      </c>
      <c r="I1190" s="220">
        <v>5</v>
      </c>
      <c r="J1190" s="220">
        <v>44.25</v>
      </c>
    </row>
    <row r="1191" spans="1:10" x14ac:dyDescent="0.2">
      <c r="A1191" s="218">
        <v>24606</v>
      </c>
      <c r="B1191" s="218" t="s">
        <v>464</v>
      </c>
      <c r="C1191" s="218" t="s">
        <v>438</v>
      </c>
      <c r="D1191" s="219" t="s">
        <v>433</v>
      </c>
      <c r="E1191" s="220">
        <v>59</v>
      </c>
      <c r="F1191" s="220">
        <v>13</v>
      </c>
      <c r="G1191" s="220">
        <v>15</v>
      </c>
      <c r="H1191" s="220">
        <v>26</v>
      </c>
      <c r="I1191" s="220">
        <v>5</v>
      </c>
      <c r="J1191" s="220">
        <v>44.25</v>
      </c>
    </row>
    <row r="1192" spans="1:10" x14ac:dyDescent="0.2">
      <c r="A1192" s="218">
        <v>24607</v>
      </c>
      <c r="B1192" s="218" t="s">
        <v>463</v>
      </c>
      <c r="C1192" s="218" t="s">
        <v>462</v>
      </c>
      <c r="D1192" s="219" t="s">
        <v>433</v>
      </c>
      <c r="E1192" s="220">
        <v>59</v>
      </c>
      <c r="F1192" s="220">
        <v>13</v>
      </c>
      <c r="G1192" s="220">
        <v>15</v>
      </c>
      <c r="H1192" s="220">
        <v>26</v>
      </c>
      <c r="I1192" s="220">
        <v>5</v>
      </c>
      <c r="J1192" s="220">
        <v>44.25</v>
      </c>
    </row>
    <row r="1193" spans="1:10" x14ac:dyDescent="0.2">
      <c r="A1193" s="218">
        <v>24608</v>
      </c>
      <c r="B1193" s="218" t="s">
        <v>461</v>
      </c>
      <c r="C1193" s="218" t="s">
        <v>438</v>
      </c>
      <c r="D1193" s="219" t="s">
        <v>433</v>
      </c>
      <c r="E1193" s="220">
        <v>59</v>
      </c>
      <c r="F1193" s="220">
        <v>13</v>
      </c>
      <c r="G1193" s="220">
        <v>15</v>
      </c>
      <c r="H1193" s="220">
        <v>26</v>
      </c>
      <c r="I1193" s="220">
        <v>5</v>
      </c>
      <c r="J1193" s="220">
        <v>44.25</v>
      </c>
    </row>
    <row r="1194" spans="1:10" x14ac:dyDescent="0.2">
      <c r="A1194" s="218">
        <v>24609</v>
      </c>
      <c r="B1194" s="218" t="s">
        <v>460</v>
      </c>
      <c r="C1194" s="218" t="s">
        <v>438</v>
      </c>
      <c r="D1194" s="219" t="s">
        <v>433</v>
      </c>
      <c r="E1194" s="220">
        <v>59</v>
      </c>
      <c r="F1194" s="220">
        <v>13</v>
      </c>
      <c r="G1194" s="220">
        <v>15</v>
      </c>
      <c r="H1194" s="220">
        <v>26</v>
      </c>
      <c r="I1194" s="220">
        <v>5</v>
      </c>
      <c r="J1194" s="220">
        <v>44.25</v>
      </c>
    </row>
    <row r="1195" spans="1:10" x14ac:dyDescent="0.2">
      <c r="A1195" s="218">
        <v>24612</v>
      </c>
      <c r="B1195" s="218" t="s">
        <v>459</v>
      </c>
      <c r="C1195" s="218" t="s">
        <v>438</v>
      </c>
      <c r="D1195" s="219" t="s">
        <v>433</v>
      </c>
      <c r="E1195" s="220">
        <v>59</v>
      </c>
      <c r="F1195" s="220">
        <v>13</v>
      </c>
      <c r="G1195" s="220">
        <v>15</v>
      </c>
      <c r="H1195" s="220">
        <v>26</v>
      </c>
      <c r="I1195" s="220">
        <v>5</v>
      </c>
      <c r="J1195" s="220">
        <v>44.25</v>
      </c>
    </row>
    <row r="1196" spans="1:10" x14ac:dyDescent="0.2">
      <c r="A1196" s="218">
        <v>24613</v>
      </c>
      <c r="B1196" s="218" t="s">
        <v>458</v>
      </c>
      <c r="C1196" s="218" t="s">
        <v>438</v>
      </c>
      <c r="D1196" s="219" t="s">
        <v>433</v>
      </c>
      <c r="E1196" s="220">
        <v>59</v>
      </c>
      <c r="F1196" s="220">
        <v>13</v>
      </c>
      <c r="G1196" s="220">
        <v>15</v>
      </c>
      <c r="H1196" s="220">
        <v>26</v>
      </c>
      <c r="I1196" s="220">
        <v>5</v>
      </c>
      <c r="J1196" s="220">
        <v>44.25</v>
      </c>
    </row>
    <row r="1197" spans="1:10" x14ac:dyDescent="0.2">
      <c r="A1197" s="218">
        <v>24614</v>
      </c>
      <c r="B1197" s="218" t="s">
        <v>457</v>
      </c>
      <c r="C1197" s="218" t="s">
        <v>434</v>
      </c>
      <c r="D1197" s="219" t="s">
        <v>433</v>
      </c>
      <c r="E1197" s="220">
        <v>59</v>
      </c>
      <c r="F1197" s="220">
        <v>13</v>
      </c>
      <c r="G1197" s="220">
        <v>15</v>
      </c>
      <c r="H1197" s="220">
        <v>26</v>
      </c>
      <c r="I1197" s="220">
        <v>5</v>
      </c>
      <c r="J1197" s="220">
        <v>44.25</v>
      </c>
    </row>
    <row r="1198" spans="1:10" x14ac:dyDescent="0.2">
      <c r="A1198" s="218">
        <v>24619</v>
      </c>
      <c r="B1198" s="218" t="s">
        <v>456</v>
      </c>
      <c r="C1198" s="218" t="s">
        <v>438</v>
      </c>
      <c r="D1198" s="219" t="s">
        <v>433</v>
      </c>
      <c r="E1198" s="220">
        <v>59</v>
      </c>
      <c r="F1198" s="220">
        <v>13</v>
      </c>
      <c r="G1198" s="220">
        <v>15</v>
      </c>
      <c r="H1198" s="220">
        <v>26</v>
      </c>
      <c r="I1198" s="220">
        <v>5</v>
      </c>
      <c r="J1198" s="220">
        <v>44.25</v>
      </c>
    </row>
    <row r="1199" spans="1:10" x14ac:dyDescent="0.2">
      <c r="A1199" s="218">
        <v>24620</v>
      </c>
      <c r="B1199" s="218" t="s">
        <v>455</v>
      </c>
      <c r="C1199" s="218" t="s">
        <v>434</v>
      </c>
      <c r="D1199" s="219" t="s">
        <v>433</v>
      </c>
      <c r="E1199" s="220">
        <v>59</v>
      </c>
      <c r="F1199" s="220">
        <v>13</v>
      </c>
      <c r="G1199" s="220">
        <v>15</v>
      </c>
      <c r="H1199" s="220">
        <v>26</v>
      </c>
      <c r="I1199" s="220">
        <v>5</v>
      </c>
      <c r="J1199" s="220">
        <v>44.25</v>
      </c>
    </row>
    <row r="1200" spans="1:10" x14ac:dyDescent="0.2">
      <c r="A1200" s="218">
        <v>24622</v>
      </c>
      <c r="B1200" s="218" t="s">
        <v>454</v>
      </c>
      <c r="C1200" s="218" t="s">
        <v>438</v>
      </c>
      <c r="D1200" s="219" t="s">
        <v>433</v>
      </c>
      <c r="E1200" s="220">
        <v>59</v>
      </c>
      <c r="F1200" s="220">
        <v>13</v>
      </c>
      <c r="G1200" s="220">
        <v>15</v>
      </c>
      <c r="H1200" s="220">
        <v>26</v>
      </c>
      <c r="I1200" s="220">
        <v>5</v>
      </c>
      <c r="J1200" s="220">
        <v>44.25</v>
      </c>
    </row>
    <row r="1201" spans="1:10" x14ac:dyDescent="0.2">
      <c r="A1201" s="218">
        <v>24624</v>
      </c>
      <c r="B1201" s="218" t="s">
        <v>453</v>
      </c>
      <c r="C1201" s="218" t="s">
        <v>434</v>
      </c>
      <c r="D1201" s="219" t="s">
        <v>433</v>
      </c>
      <c r="E1201" s="220">
        <v>59</v>
      </c>
      <c r="F1201" s="220">
        <v>13</v>
      </c>
      <c r="G1201" s="220">
        <v>15</v>
      </c>
      <c r="H1201" s="220">
        <v>26</v>
      </c>
      <c r="I1201" s="220">
        <v>5</v>
      </c>
      <c r="J1201" s="220">
        <v>44.25</v>
      </c>
    </row>
    <row r="1202" spans="1:10" x14ac:dyDescent="0.2">
      <c r="A1202" s="218">
        <v>24627</v>
      </c>
      <c r="B1202" s="218" t="s">
        <v>452</v>
      </c>
      <c r="C1202" s="218" t="s">
        <v>434</v>
      </c>
      <c r="D1202" s="219" t="s">
        <v>433</v>
      </c>
      <c r="E1202" s="220">
        <v>59</v>
      </c>
      <c r="F1202" s="220">
        <v>13</v>
      </c>
      <c r="G1202" s="220">
        <v>15</v>
      </c>
      <c r="H1202" s="220">
        <v>26</v>
      </c>
      <c r="I1202" s="220">
        <v>5</v>
      </c>
      <c r="J1202" s="220">
        <v>44.25</v>
      </c>
    </row>
    <row r="1203" spans="1:10" x14ac:dyDescent="0.2">
      <c r="A1203" s="218">
        <v>24628</v>
      </c>
      <c r="B1203" s="218" t="s">
        <v>451</v>
      </c>
      <c r="C1203" s="218" t="s">
        <v>434</v>
      </c>
      <c r="D1203" s="219" t="s">
        <v>433</v>
      </c>
      <c r="E1203" s="220">
        <v>59</v>
      </c>
      <c r="F1203" s="220">
        <v>13</v>
      </c>
      <c r="G1203" s="220">
        <v>15</v>
      </c>
      <c r="H1203" s="220">
        <v>26</v>
      </c>
      <c r="I1203" s="220">
        <v>5</v>
      </c>
      <c r="J1203" s="220">
        <v>44.25</v>
      </c>
    </row>
    <row r="1204" spans="1:10" x14ac:dyDescent="0.2">
      <c r="A1204" s="218">
        <v>24630</v>
      </c>
      <c r="B1204" s="218" t="s">
        <v>450</v>
      </c>
      <c r="C1204" s="218" t="s">
        <v>438</v>
      </c>
      <c r="D1204" s="219" t="s">
        <v>433</v>
      </c>
      <c r="E1204" s="220">
        <v>59</v>
      </c>
      <c r="F1204" s="220">
        <v>13</v>
      </c>
      <c r="G1204" s="220">
        <v>15</v>
      </c>
      <c r="H1204" s="220">
        <v>26</v>
      </c>
      <c r="I1204" s="220">
        <v>5</v>
      </c>
      <c r="J1204" s="220">
        <v>44.25</v>
      </c>
    </row>
    <row r="1205" spans="1:10" x14ac:dyDescent="0.2">
      <c r="A1205" s="218">
        <v>24631</v>
      </c>
      <c r="B1205" s="218" t="s">
        <v>449</v>
      </c>
      <c r="C1205" s="218" t="s">
        <v>434</v>
      </c>
      <c r="D1205" s="219" t="s">
        <v>433</v>
      </c>
      <c r="E1205" s="220">
        <v>59</v>
      </c>
      <c r="F1205" s="220">
        <v>13</v>
      </c>
      <c r="G1205" s="220">
        <v>15</v>
      </c>
      <c r="H1205" s="220">
        <v>26</v>
      </c>
      <c r="I1205" s="220">
        <v>5</v>
      </c>
      <c r="J1205" s="220">
        <v>44.25</v>
      </c>
    </row>
    <row r="1206" spans="1:10" x14ac:dyDescent="0.2">
      <c r="A1206" s="218">
        <v>24634</v>
      </c>
      <c r="B1206" s="218" t="s">
        <v>448</v>
      </c>
      <c r="C1206" s="218" t="s">
        <v>434</v>
      </c>
      <c r="D1206" s="219" t="s">
        <v>433</v>
      </c>
      <c r="E1206" s="220">
        <v>59</v>
      </c>
      <c r="F1206" s="220">
        <v>13</v>
      </c>
      <c r="G1206" s="220">
        <v>15</v>
      </c>
      <c r="H1206" s="220">
        <v>26</v>
      </c>
      <c r="I1206" s="220">
        <v>5</v>
      </c>
      <c r="J1206" s="220">
        <v>44.25</v>
      </c>
    </row>
    <row r="1207" spans="1:10" x14ac:dyDescent="0.2">
      <c r="A1207" s="218">
        <v>24635</v>
      </c>
      <c r="B1207" s="218" t="s">
        <v>447</v>
      </c>
      <c r="C1207" s="218" t="s">
        <v>438</v>
      </c>
      <c r="D1207" s="219" t="s">
        <v>433</v>
      </c>
      <c r="E1207" s="220">
        <v>59</v>
      </c>
      <c r="F1207" s="220">
        <v>13</v>
      </c>
      <c r="G1207" s="220">
        <v>15</v>
      </c>
      <c r="H1207" s="220">
        <v>26</v>
      </c>
      <c r="I1207" s="220">
        <v>5</v>
      </c>
      <c r="J1207" s="220">
        <v>44.25</v>
      </c>
    </row>
    <row r="1208" spans="1:10" x14ac:dyDescent="0.2">
      <c r="A1208" s="218">
        <v>24637</v>
      </c>
      <c r="B1208" s="218" t="s">
        <v>446</v>
      </c>
      <c r="C1208" s="218" t="s">
        <v>438</v>
      </c>
      <c r="D1208" s="219" t="s">
        <v>433</v>
      </c>
      <c r="E1208" s="220">
        <v>59</v>
      </c>
      <c r="F1208" s="220">
        <v>13</v>
      </c>
      <c r="G1208" s="220">
        <v>15</v>
      </c>
      <c r="H1208" s="220">
        <v>26</v>
      </c>
      <c r="I1208" s="220">
        <v>5</v>
      </c>
      <c r="J1208" s="220">
        <v>44.25</v>
      </c>
    </row>
    <row r="1209" spans="1:10" x14ac:dyDescent="0.2">
      <c r="A1209" s="218">
        <v>24639</v>
      </c>
      <c r="B1209" s="218" t="s">
        <v>445</v>
      </c>
      <c r="C1209" s="218" t="s">
        <v>434</v>
      </c>
      <c r="D1209" s="219" t="s">
        <v>433</v>
      </c>
      <c r="E1209" s="220">
        <v>59</v>
      </c>
      <c r="F1209" s="220">
        <v>13</v>
      </c>
      <c r="G1209" s="220">
        <v>15</v>
      </c>
      <c r="H1209" s="220">
        <v>26</v>
      </c>
      <c r="I1209" s="220">
        <v>5</v>
      </c>
      <c r="J1209" s="220">
        <v>44.25</v>
      </c>
    </row>
    <row r="1210" spans="1:10" x14ac:dyDescent="0.2">
      <c r="A1210" s="218">
        <v>24640</v>
      </c>
      <c r="B1210" s="218" t="s">
        <v>444</v>
      </c>
      <c r="C1210" s="218" t="s">
        <v>438</v>
      </c>
      <c r="D1210" s="219" t="s">
        <v>433</v>
      </c>
      <c r="E1210" s="220">
        <v>59</v>
      </c>
      <c r="F1210" s="220">
        <v>13</v>
      </c>
      <c r="G1210" s="220">
        <v>15</v>
      </c>
      <c r="H1210" s="220">
        <v>26</v>
      </c>
      <c r="I1210" s="220">
        <v>5</v>
      </c>
      <c r="J1210" s="220">
        <v>44.25</v>
      </c>
    </row>
    <row r="1211" spans="1:10" x14ac:dyDescent="0.2">
      <c r="A1211" s="218">
        <v>24641</v>
      </c>
      <c r="B1211" s="218" t="s">
        <v>443</v>
      </c>
      <c r="C1211" s="218" t="s">
        <v>438</v>
      </c>
      <c r="D1211" s="219" t="s">
        <v>433</v>
      </c>
      <c r="E1211" s="220">
        <v>59</v>
      </c>
      <c r="F1211" s="220">
        <v>13</v>
      </c>
      <c r="G1211" s="220">
        <v>15</v>
      </c>
      <c r="H1211" s="220">
        <v>26</v>
      </c>
      <c r="I1211" s="220">
        <v>5</v>
      </c>
      <c r="J1211" s="220">
        <v>44.25</v>
      </c>
    </row>
    <row r="1212" spans="1:10" x14ac:dyDescent="0.2">
      <c r="A1212" s="218">
        <v>24646</v>
      </c>
      <c r="B1212" s="218" t="s">
        <v>442</v>
      </c>
      <c r="C1212" s="218" t="s">
        <v>434</v>
      </c>
      <c r="D1212" s="219" t="s">
        <v>433</v>
      </c>
      <c r="E1212" s="220">
        <v>59</v>
      </c>
      <c r="F1212" s="220">
        <v>13</v>
      </c>
      <c r="G1212" s="220">
        <v>15</v>
      </c>
      <c r="H1212" s="220">
        <v>26</v>
      </c>
      <c r="I1212" s="220">
        <v>5</v>
      </c>
      <c r="J1212" s="220">
        <v>44.25</v>
      </c>
    </row>
    <row r="1213" spans="1:10" x14ac:dyDescent="0.2">
      <c r="A1213" s="218">
        <v>24647</v>
      </c>
      <c r="B1213" s="218" t="s">
        <v>441</v>
      </c>
      <c r="C1213" s="218" t="s">
        <v>434</v>
      </c>
      <c r="D1213" s="219" t="s">
        <v>433</v>
      </c>
      <c r="E1213" s="220">
        <v>59</v>
      </c>
      <c r="F1213" s="220">
        <v>13</v>
      </c>
      <c r="G1213" s="220">
        <v>15</v>
      </c>
      <c r="H1213" s="220">
        <v>26</v>
      </c>
      <c r="I1213" s="220">
        <v>5</v>
      </c>
      <c r="J1213" s="220">
        <v>44.25</v>
      </c>
    </row>
    <row r="1214" spans="1:10" x14ac:dyDescent="0.2">
      <c r="A1214" s="218">
        <v>24649</v>
      </c>
      <c r="B1214" s="218" t="s">
        <v>440</v>
      </c>
      <c r="C1214" s="218" t="s">
        <v>439</v>
      </c>
      <c r="D1214" s="219" t="s">
        <v>433</v>
      </c>
      <c r="E1214" s="220">
        <v>59</v>
      </c>
      <c r="F1214" s="220">
        <v>13</v>
      </c>
      <c r="G1214" s="220">
        <v>15</v>
      </c>
      <c r="H1214" s="220">
        <v>26</v>
      </c>
      <c r="I1214" s="220">
        <v>5</v>
      </c>
      <c r="J1214" s="220">
        <v>44.25</v>
      </c>
    </row>
    <row r="1215" spans="1:10" x14ac:dyDescent="0.2">
      <c r="A1215" s="218">
        <v>24651</v>
      </c>
      <c r="B1215" s="218" t="s">
        <v>438</v>
      </c>
      <c r="C1215" s="218" t="s">
        <v>438</v>
      </c>
      <c r="D1215" s="219" t="s">
        <v>433</v>
      </c>
      <c r="E1215" s="220">
        <v>59</v>
      </c>
      <c r="F1215" s="220">
        <v>13</v>
      </c>
      <c r="G1215" s="220">
        <v>15</v>
      </c>
      <c r="H1215" s="220">
        <v>26</v>
      </c>
      <c r="I1215" s="220">
        <v>5</v>
      </c>
      <c r="J1215" s="220">
        <v>44.25</v>
      </c>
    </row>
    <row r="1216" spans="1:10" x14ac:dyDescent="0.2">
      <c r="A1216" s="218">
        <v>24656</v>
      </c>
      <c r="B1216" s="218" t="s">
        <v>437</v>
      </c>
      <c r="C1216" s="218" t="s">
        <v>434</v>
      </c>
      <c r="D1216" s="219" t="s">
        <v>433</v>
      </c>
      <c r="E1216" s="220">
        <v>59</v>
      </c>
      <c r="F1216" s="220">
        <v>13</v>
      </c>
      <c r="G1216" s="220">
        <v>15</v>
      </c>
      <c r="H1216" s="220">
        <v>26</v>
      </c>
      <c r="I1216" s="220">
        <v>5</v>
      </c>
      <c r="J1216" s="220">
        <v>44.25</v>
      </c>
    </row>
    <row r="1217" spans="1:10" x14ac:dyDescent="0.2">
      <c r="A1217" s="218">
        <v>24657</v>
      </c>
      <c r="B1217" s="218" t="s">
        <v>436</v>
      </c>
      <c r="C1217" s="218" t="s">
        <v>434</v>
      </c>
      <c r="D1217" s="219" t="s">
        <v>433</v>
      </c>
      <c r="E1217" s="220">
        <v>59</v>
      </c>
      <c r="F1217" s="220">
        <v>13</v>
      </c>
      <c r="G1217" s="220">
        <v>15</v>
      </c>
      <c r="H1217" s="220">
        <v>26</v>
      </c>
      <c r="I1217" s="220">
        <v>5</v>
      </c>
      <c r="J1217" s="220">
        <v>44.25</v>
      </c>
    </row>
    <row r="1218" spans="1:10" x14ac:dyDescent="0.2">
      <c r="A1218" s="218">
        <v>24658</v>
      </c>
      <c r="B1218" s="218" t="s">
        <v>435</v>
      </c>
      <c r="C1218" s="218" t="s">
        <v>434</v>
      </c>
      <c r="D1218" s="219" t="s">
        <v>433</v>
      </c>
      <c r="E1218" s="220">
        <v>59</v>
      </c>
      <c r="F1218" s="220">
        <v>13</v>
      </c>
      <c r="G1218" s="220">
        <v>15</v>
      </c>
      <c r="H1218" s="220">
        <v>26</v>
      </c>
      <c r="I1218" s="220">
        <v>5</v>
      </c>
      <c r="J1218" s="220">
        <v>44.25</v>
      </c>
    </row>
  </sheetData>
  <sheetProtection password="896E" sheet="1" objects="1" scenarios="1" formatCells="0" formatColumns="0" formatRows="0"/>
  <autoFilter ref="A3:J1218"/>
  <mergeCells count="13">
    <mergeCell ref="A2:J2"/>
    <mergeCell ref="D1:J1"/>
    <mergeCell ref="J3:J5"/>
    <mergeCell ref="E3:E5"/>
    <mergeCell ref="F3:F5"/>
    <mergeCell ref="G3:G5"/>
    <mergeCell ref="H3:H5"/>
    <mergeCell ref="I3:I5"/>
    <mergeCell ref="D3:D5"/>
    <mergeCell ref="C3:C5"/>
    <mergeCell ref="B3:B5"/>
    <mergeCell ref="A3:A5"/>
    <mergeCell ref="A1:C1"/>
  </mergeCells>
  <printOptions horizontalCentered="1"/>
  <pageMargins left="0.25" right="0.25" top="0.5" bottom="0.5" header="0.25" footer="0.25"/>
  <pageSetup scale="55" fitToHeight="0" orientation="landscape"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Cost Codes</vt:lpstr>
      <vt:lpstr>TERV INSTRUCTIONS</vt:lpstr>
      <vt:lpstr>TERV Main Page</vt:lpstr>
      <vt:lpstr>TERV Continuation Page</vt:lpstr>
      <vt:lpstr>VA Location Aid</vt:lpstr>
      <vt:lpstr>Zip Code Data</vt:lpstr>
      <vt:lpstr>'Cost Codes'!Print_Area</vt:lpstr>
      <vt:lpstr>'TERV Continuation Page'!Print_Area</vt:lpstr>
      <vt:lpstr>'TERV Main Page'!Print_Area</vt:lpstr>
      <vt:lpstr>'VA Location Aid'!Print_Area</vt:lpstr>
      <vt:lpstr>'Zip Code Data'!Print_Titles</vt:lpstr>
      <vt:lpstr>ZipCodePerDiems</vt:lpstr>
      <vt:lpstr>'Zip Code Data'!zipcodes</vt:lpstr>
      <vt:lpstr>ZipCodeTable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Travel Expense Reimbursement Voucher (DA-02-041A)</dc:title>
  <dc:subject>Travel Expense Reimbursement Voucher (DA-02-041A)</dc:subject>
  <dc:creator>Virginia Department of Accounts</dc:creator>
  <cp:lastModifiedBy>VITA Program</cp:lastModifiedBy>
  <cp:lastPrinted>2022-06-29T11:35:55Z</cp:lastPrinted>
  <dcterms:created xsi:type="dcterms:W3CDTF">1998-04-09T17:35:33Z</dcterms:created>
  <dcterms:modified xsi:type="dcterms:W3CDTF">2022-09-16T17:50:24Z</dcterms:modified>
</cp:coreProperties>
</file>