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Courses\Heuristics\Assignments\Assignment 2020 - Containers\"/>
    </mc:Choice>
  </mc:AlternateContent>
  <bookViews>
    <workbookView xWindow="360" yWindow="330" windowWidth="18180" windowHeight="12510"/>
  </bookViews>
  <sheets>
    <sheet name="ProbA" sheetId="1" r:id="rId1"/>
    <sheet name="ProbB" sheetId="2" r:id="rId2"/>
    <sheet name="ProbC" sheetId="3" r:id="rId3"/>
  </sheets>
  <definedNames>
    <definedName name="ContainerInPosition">ProbA!$B$44:$B$163</definedName>
    <definedName name="NumberOfContainers">ProbC!$E$49</definedName>
    <definedName name="NumberOfPositions">ProbB!$E$53</definedName>
    <definedName name="Param_Record" localSheetId="2">FALSE</definedName>
    <definedName name="_xlnm.Print_Area" localSheetId="0">ProbA!$A$17:$O$65</definedName>
    <definedName name="_xlnm.Print_Area" localSheetId="1">ProbB!$A$17:$O$65</definedName>
    <definedName name="_xlnm.Print_Area" localSheetId="2">ProbC!$A$17:$O$65</definedName>
  </definedNames>
  <calcPr calcId="162913"/>
</workbook>
</file>

<file path=xl/calcChain.xml><?xml version="1.0" encoding="utf-8"?>
<calcChain xmlns="http://schemas.openxmlformats.org/spreadsheetml/2006/main">
  <c r="D19" i="1" l="1"/>
  <c r="D11" i="1"/>
  <c r="D26" i="1"/>
  <c r="E19" i="1"/>
  <c r="E11" i="1"/>
  <c r="E26" i="1" s="1"/>
  <c r="F19" i="1"/>
  <c r="F11" i="1"/>
  <c r="F26" i="1" s="1"/>
  <c r="G19" i="1"/>
  <c r="G34" i="1" s="1"/>
  <c r="G11" i="1"/>
  <c r="G26" i="1"/>
  <c r="H19" i="1"/>
  <c r="H11" i="1"/>
  <c r="H26" i="1"/>
  <c r="I19" i="1"/>
  <c r="I11" i="1"/>
  <c r="I26" i="1" s="1"/>
  <c r="J19" i="1"/>
  <c r="J34" i="1" s="1"/>
  <c r="J11" i="1"/>
  <c r="J26" i="1" s="1"/>
  <c r="K19" i="1"/>
  <c r="K11" i="1"/>
  <c r="K26" i="1"/>
  <c r="K34" i="1" s="1"/>
  <c r="L19" i="1"/>
  <c r="L11" i="1"/>
  <c r="L26" i="1"/>
  <c r="M19" i="1"/>
  <c r="M34" i="1" s="1"/>
  <c r="M11" i="1"/>
  <c r="M26" i="1" s="1"/>
  <c r="D20" i="1"/>
  <c r="D12" i="1"/>
  <c r="D27" i="1" s="1"/>
  <c r="E20" i="1"/>
  <c r="E35" i="1" s="1"/>
  <c r="E12" i="1"/>
  <c r="E27" i="1"/>
  <c r="F20" i="1"/>
  <c r="F12" i="1"/>
  <c r="F27" i="1"/>
  <c r="G20" i="1"/>
  <c r="G12" i="1"/>
  <c r="G27" i="1" s="1"/>
  <c r="H20" i="1"/>
  <c r="H12" i="1"/>
  <c r="H27" i="1" s="1"/>
  <c r="I20" i="1"/>
  <c r="I12" i="1"/>
  <c r="I27" i="1"/>
  <c r="I35" i="1" s="1"/>
  <c r="J20" i="1"/>
  <c r="J12" i="1"/>
  <c r="J27" i="1"/>
  <c r="K20" i="1"/>
  <c r="K35" i="1" s="1"/>
  <c r="K12" i="1"/>
  <c r="K27" i="1" s="1"/>
  <c r="L20" i="1"/>
  <c r="L12" i="1"/>
  <c r="L27" i="1" s="1"/>
  <c r="M20" i="1"/>
  <c r="M35" i="1" s="1"/>
  <c r="M12" i="1"/>
  <c r="M27" i="1"/>
  <c r="D21" i="1"/>
  <c r="D13" i="1"/>
  <c r="D28" i="1"/>
  <c r="E21" i="1"/>
  <c r="E13" i="1"/>
  <c r="E28" i="1" s="1"/>
  <c r="F21" i="1"/>
  <c r="F36" i="1" s="1"/>
  <c r="F13" i="1"/>
  <c r="F28" i="1" s="1"/>
  <c r="G21" i="1"/>
  <c r="G13" i="1"/>
  <c r="G28" i="1"/>
  <c r="G36" i="1" s="1"/>
  <c r="H21" i="1"/>
  <c r="H13" i="1"/>
  <c r="H28" i="1"/>
  <c r="I21" i="1"/>
  <c r="I36" i="1" s="1"/>
  <c r="I13" i="1"/>
  <c r="I28" i="1" s="1"/>
  <c r="J21" i="1"/>
  <c r="J13" i="1"/>
  <c r="J28" i="1" s="1"/>
  <c r="K21" i="1"/>
  <c r="K36" i="1" s="1"/>
  <c r="K13" i="1"/>
  <c r="K28" i="1"/>
  <c r="L21" i="1"/>
  <c r="L13" i="1"/>
  <c r="L28" i="1"/>
  <c r="M21" i="1"/>
  <c r="M13" i="1"/>
  <c r="M28" i="1" s="1"/>
  <c r="D22" i="1"/>
  <c r="D14" i="1"/>
  <c r="D29" i="1" s="1"/>
  <c r="E22" i="1"/>
  <c r="E14" i="1"/>
  <c r="E29" i="1"/>
  <c r="E37" i="1" s="1"/>
  <c r="F22" i="1"/>
  <c r="F14" i="1"/>
  <c r="F29" i="1"/>
  <c r="G22" i="1"/>
  <c r="G37" i="1" s="1"/>
  <c r="G14" i="1"/>
  <c r="G29" i="1"/>
  <c r="H22" i="1"/>
  <c r="H14" i="1"/>
  <c r="H29" i="1" s="1"/>
  <c r="H37" i="1" s="1"/>
  <c r="I22" i="1"/>
  <c r="I14" i="1"/>
  <c r="I29" i="1" s="1"/>
  <c r="J22" i="1"/>
  <c r="J14" i="1"/>
  <c r="J29" i="1" s="1"/>
  <c r="J37" i="1" s="1"/>
  <c r="K22" i="1"/>
  <c r="K14" i="1"/>
  <c r="K29" i="1" s="1"/>
  <c r="K37" i="1" s="1"/>
  <c r="L22" i="1"/>
  <c r="L14" i="1"/>
  <c r="L29" i="1" s="1"/>
  <c r="M22" i="1"/>
  <c r="M14" i="1"/>
  <c r="M29" i="1"/>
  <c r="D23" i="1"/>
  <c r="D38" i="1" s="1"/>
  <c r="D15" i="1"/>
  <c r="D30" i="1"/>
  <c r="E23" i="1"/>
  <c r="E15" i="1"/>
  <c r="E30" i="1" s="1"/>
  <c r="F23" i="1"/>
  <c r="F15" i="1"/>
  <c r="F30" i="1" s="1"/>
  <c r="F38" i="1" s="1"/>
  <c r="G23" i="1"/>
  <c r="G15" i="1"/>
  <c r="G30" i="1" s="1"/>
  <c r="H23" i="1"/>
  <c r="H15" i="1"/>
  <c r="H30" i="1" s="1"/>
  <c r="H38" i="1" s="1"/>
  <c r="I23" i="1"/>
  <c r="I15" i="1"/>
  <c r="I30" i="1" s="1"/>
  <c r="J23" i="1"/>
  <c r="J15" i="1"/>
  <c r="J30" i="1" s="1"/>
  <c r="J38" i="1" s="1"/>
  <c r="K23" i="1"/>
  <c r="K15" i="1"/>
  <c r="K30" i="1"/>
  <c r="L23" i="1"/>
  <c r="L15" i="1"/>
  <c r="L30" i="1"/>
  <c r="M23" i="1"/>
  <c r="M15" i="1"/>
  <c r="M30" i="1"/>
  <c r="D18" i="1"/>
  <c r="D10" i="1"/>
  <c r="D25" i="1"/>
  <c r="E18" i="1"/>
  <c r="E10" i="1"/>
  <c r="E25" i="1" s="1"/>
  <c r="F18" i="1"/>
  <c r="F10" i="1"/>
  <c r="F25" i="1" s="1"/>
  <c r="F33" i="1" s="1"/>
  <c r="G18" i="1"/>
  <c r="G10" i="1"/>
  <c r="G25" i="1" s="1"/>
  <c r="H18" i="1"/>
  <c r="H10" i="1"/>
  <c r="H25" i="1"/>
  <c r="I18" i="1"/>
  <c r="I33" i="1" s="1"/>
  <c r="I10" i="1"/>
  <c r="I25" i="1"/>
  <c r="J18" i="1"/>
  <c r="J10" i="1"/>
  <c r="J25" i="1"/>
  <c r="K18" i="1"/>
  <c r="K10" i="1"/>
  <c r="K25" i="1" s="1"/>
  <c r="L18" i="1"/>
  <c r="L10" i="1"/>
  <c r="L25" i="1" s="1"/>
  <c r="M18" i="1"/>
  <c r="M10" i="1"/>
  <c r="M25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43" i="1" s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O44" i="1"/>
  <c r="O45" i="1"/>
  <c r="O43" i="1" s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J44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45" i="1"/>
  <c r="E43" i="1" s="1"/>
  <c r="J138" i="1"/>
  <c r="J46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9" i="1"/>
  <c r="J140" i="1"/>
  <c r="J141" i="1"/>
  <c r="J142" i="1"/>
  <c r="J143" i="1"/>
  <c r="J47" i="1"/>
  <c r="M23" i="2"/>
  <c r="M15" i="2"/>
  <c r="M30" i="2" s="1"/>
  <c r="M38" i="2" s="1"/>
  <c r="L23" i="2"/>
  <c r="L15" i="2"/>
  <c r="L30" i="2"/>
  <c r="K23" i="2"/>
  <c r="K15" i="2"/>
  <c r="K30" i="2" s="1"/>
  <c r="J23" i="2"/>
  <c r="J15" i="2"/>
  <c r="J30" i="2"/>
  <c r="I23" i="2"/>
  <c r="I15" i="2"/>
  <c r="I30" i="2" s="1"/>
  <c r="H23" i="2"/>
  <c r="H15" i="2"/>
  <c r="H30" i="2"/>
  <c r="G23" i="2"/>
  <c r="G15" i="2"/>
  <c r="G30" i="2"/>
  <c r="F23" i="2"/>
  <c r="F15" i="2"/>
  <c r="F30" i="2" s="1"/>
  <c r="E23" i="2"/>
  <c r="E15" i="2"/>
  <c r="E30" i="2" s="1"/>
  <c r="E38" i="2" s="1"/>
  <c r="D23" i="2"/>
  <c r="D15" i="2"/>
  <c r="D30" i="2"/>
  <c r="M22" i="2"/>
  <c r="M14" i="2"/>
  <c r="M29" i="2"/>
  <c r="L22" i="2"/>
  <c r="L14" i="2"/>
  <c r="L29" i="2" s="1"/>
  <c r="K22" i="2"/>
  <c r="K14" i="2"/>
  <c r="K29" i="2" s="1"/>
  <c r="J22" i="2"/>
  <c r="J14" i="2"/>
  <c r="J29" i="2" s="1"/>
  <c r="J37" i="2" s="1"/>
  <c r="I22" i="2"/>
  <c r="I14" i="2"/>
  <c r="I29" i="2" s="1"/>
  <c r="H22" i="2"/>
  <c r="H14" i="2"/>
  <c r="H29" i="2"/>
  <c r="G22" i="2"/>
  <c r="G14" i="2"/>
  <c r="G29" i="2" s="1"/>
  <c r="F22" i="2"/>
  <c r="F14" i="2"/>
  <c r="F29" i="2" s="1"/>
  <c r="E22" i="2"/>
  <c r="E14" i="2"/>
  <c r="E29" i="2" s="1"/>
  <c r="D22" i="2"/>
  <c r="D14" i="2"/>
  <c r="D29" i="2"/>
  <c r="M21" i="2"/>
  <c r="M13" i="2"/>
  <c r="M28" i="2" s="1"/>
  <c r="L21" i="2"/>
  <c r="L13" i="2"/>
  <c r="L28" i="2"/>
  <c r="K21" i="2"/>
  <c r="K13" i="2"/>
  <c r="K28" i="2"/>
  <c r="J21" i="2"/>
  <c r="J13" i="2"/>
  <c r="J28" i="2" s="1"/>
  <c r="I21" i="2"/>
  <c r="I13" i="2"/>
  <c r="I28" i="2" s="1"/>
  <c r="H21" i="2"/>
  <c r="H13" i="2"/>
  <c r="H28" i="2"/>
  <c r="G21" i="2"/>
  <c r="G13" i="2"/>
  <c r="G28" i="2"/>
  <c r="F21" i="2"/>
  <c r="F13" i="2"/>
  <c r="F28" i="2" s="1"/>
  <c r="E21" i="2"/>
  <c r="E13" i="2"/>
  <c r="E28" i="2" s="1"/>
  <c r="D21" i="2"/>
  <c r="D13" i="2"/>
  <c r="D28" i="2" s="1"/>
  <c r="M20" i="2"/>
  <c r="M12" i="2"/>
  <c r="M27" i="2" s="1"/>
  <c r="L20" i="2"/>
  <c r="L12" i="2"/>
  <c r="L27" i="2" s="1"/>
  <c r="K20" i="2"/>
  <c r="K12" i="2"/>
  <c r="K27" i="2" s="1"/>
  <c r="J20" i="2"/>
  <c r="J12" i="2"/>
  <c r="J27" i="2"/>
  <c r="I20" i="2"/>
  <c r="I12" i="2"/>
  <c r="I27" i="2" s="1"/>
  <c r="H20" i="2"/>
  <c r="H12" i="2"/>
  <c r="H27" i="2"/>
  <c r="G20" i="2"/>
  <c r="G12" i="2"/>
  <c r="G27" i="2" s="1"/>
  <c r="F20" i="2"/>
  <c r="F12" i="2"/>
  <c r="F27" i="2"/>
  <c r="E20" i="2"/>
  <c r="E12" i="2"/>
  <c r="E27" i="2"/>
  <c r="D20" i="2"/>
  <c r="D12" i="2"/>
  <c r="D27" i="2" s="1"/>
  <c r="M19" i="2"/>
  <c r="M11" i="2"/>
  <c r="M26" i="2" s="1"/>
  <c r="L19" i="2"/>
  <c r="L11" i="2"/>
  <c r="L26" i="2"/>
  <c r="K19" i="2"/>
  <c r="K11" i="2"/>
  <c r="K26" i="2"/>
  <c r="J19" i="2"/>
  <c r="J11" i="2"/>
  <c r="J26" i="2" s="1"/>
  <c r="I19" i="2"/>
  <c r="I11" i="2"/>
  <c r="I26" i="2" s="1"/>
  <c r="H19" i="2"/>
  <c r="H11" i="2"/>
  <c r="H26" i="2" s="1"/>
  <c r="G19" i="2"/>
  <c r="G11" i="2"/>
  <c r="G26" i="2" s="1"/>
  <c r="F19" i="2"/>
  <c r="F11" i="2"/>
  <c r="F26" i="2"/>
  <c r="E19" i="2"/>
  <c r="E11" i="2"/>
  <c r="E26" i="2" s="1"/>
  <c r="D19" i="2"/>
  <c r="D11" i="2"/>
  <c r="D26" i="2" s="1"/>
  <c r="M18" i="2"/>
  <c r="M33" i="2" s="1"/>
  <c r="M10" i="2"/>
  <c r="M25" i="2"/>
  <c r="L18" i="2"/>
  <c r="L10" i="2"/>
  <c r="L25" i="2" s="1"/>
  <c r="L33" i="2" s="1"/>
  <c r="K18" i="2"/>
  <c r="K10" i="2"/>
  <c r="K25" i="2" s="1"/>
  <c r="J18" i="2"/>
  <c r="J10" i="2"/>
  <c r="J25" i="2" s="1"/>
  <c r="I18" i="2"/>
  <c r="I10" i="2"/>
  <c r="I25" i="2" s="1"/>
  <c r="H18" i="2"/>
  <c r="H10" i="2"/>
  <c r="H25" i="2"/>
  <c r="G18" i="2"/>
  <c r="G10" i="2"/>
  <c r="G25" i="2"/>
  <c r="G33" i="2" s="1"/>
  <c r="F18" i="2"/>
  <c r="F10" i="2"/>
  <c r="F25" i="2" s="1"/>
  <c r="E18" i="2"/>
  <c r="E10" i="2"/>
  <c r="E25" i="2" s="1"/>
  <c r="D18" i="2"/>
  <c r="D10" i="2"/>
  <c r="D25" i="2" s="1"/>
  <c r="N44" i="2"/>
  <c r="N45" i="2"/>
  <c r="N46" i="2"/>
  <c r="N47" i="2"/>
  <c r="N48" i="2"/>
  <c r="N49" i="2"/>
  <c r="N43" i="2" s="1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43" i="2"/>
  <c r="O161" i="2"/>
  <c r="O162" i="2"/>
  <c r="O163" i="2"/>
  <c r="J44" i="2"/>
  <c r="E44" i="2" s="1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45" i="2"/>
  <c r="J138" i="2"/>
  <c r="J46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9" i="2"/>
  <c r="J140" i="2"/>
  <c r="J141" i="2"/>
  <c r="J142" i="2"/>
  <c r="J143" i="2"/>
  <c r="J47" i="2"/>
  <c r="M23" i="3"/>
  <c r="M15" i="3"/>
  <c r="M30" i="3" s="1"/>
  <c r="L23" i="3"/>
  <c r="L15" i="3"/>
  <c r="L30" i="3" s="1"/>
  <c r="K23" i="3"/>
  <c r="K15" i="3"/>
  <c r="K30" i="3"/>
  <c r="J23" i="3"/>
  <c r="J15" i="3"/>
  <c r="J30" i="3"/>
  <c r="I23" i="3"/>
  <c r="I15" i="3"/>
  <c r="I30" i="3"/>
  <c r="I38" i="3" s="1"/>
  <c r="H23" i="3"/>
  <c r="H15" i="3"/>
  <c r="H30" i="3"/>
  <c r="G23" i="3"/>
  <c r="G38" i="3" s="1"/>
  <c r="G15" i="3"/>
  <c r="G30" i="3" s="1"/>
  <c r="F23" i="3"/>
  <c r="F15" i="3"/>
  <c r="F30" i="3" s="1"/>
  <c r="E23" i="3"/>
  <c r="E38" i="3" s="1"/>
  <c r="E15" i="3"/>
  <c r="E30" i="3"/>
  <c r="D23" i="3"/>
  <c r="D15" i="3"/>
  <c r="D30" i="3"/>
  <c r="M22" i="3"/>
  <c r="M14" i="3"/>
  <c r="M29" i="3" s="1"/>
  <c r="L22" i="3"/>
  <c r="L14" i="3"/>
  <c r="L29" i="3" s="1"/>
  <c r="K22" i="3"/>
  <c r="K14" i="3"/>
  <c r="K29" i="3" s="1"/>
  <c r="J22" i="3"/>
  <c r="J14" i="3"/>
  <c r="J29" i="3" s="1"/>
  <c r="I22" i="3"/>
  <c r="I14" i="3"/>
  <c r="I29" i="3"/>
  <c r="H22" i="3"/>
  <c r="H14" i="3"/>
  <c r="H29" i="3" s="1"/>
  <c r="G22" i="3"/>
  <c r="G37" i="3"/>
  <c r="G14" i="3"/>
  <c r="G29" i="3" s="1"/>
  <c r="F22" i="3"/>
  <c r="F14" i="3"/>
  <c r="F29" i="3" s="1"/>
  <c r="E22" i="3"/>
  <c r="E14" i="3"/>
  <c r="E29" i="3"/>
  <c r="D22" i="3"/>
  <c r="D14" i="3"/>
  <c r="D29" i="3" s="1"/>
  <c r="M21" i="3"/>
  <c r="M13" i="3"/>
  <c r="M28" i="3" s="1"/>
  <c r="M36" i="3" s="1"/>
  <c r="L21" i="3"/>
  <c r="L13" i="3"/>
  <c r="L28" i="3"/>
  <c r="K21" i="3"/>
  <c r="K13" i="3"/>
  <c r="K28" i="3"/>
  <c r="J21" i="3"/>
  <c r="J13" i="3"/>
  <c r="J28" i="3"/>
  <c r="I21" i="3"/>
  <c r="I13" i="3"/>
  <c r="I28" i="3"/>
  <c r="H21" i="3"/>
  <c r="H13" i="3"/>
  <c r="H28" i="3" s="1"/>
  <c r="G21" i="3"/>
  <c r="G13" i="3"/>
  <c r="G28" i="3"/>
  <c r="F21" i="3"/>
  <c r="F13" i="3"/>
  <c r="F28" i="3"/>
  <c r="E21" i="3"/>
  <c r="E13" i="3"/>
  <c r="E28" i="3"/>
  <c r="D21" i="3"/>
  <c r="D13" i="3"/>
  <c r="D28" i="3"/>
  <c r="M20" i="3"/>
  <c r="M12" i="3"/>
  <c r="M27" i="3" s="1"/>
  <c r="L20" i="3"/>
  <c r="L12" i="3"/>
  <c r="L27" i="3" s="1"/>
  <c r="K20" i="3"/>
  <c r="K12" i="3"/>
  <c r="K27" i="3"/>
  <c r="J20" i="3"/>
  <c r="J12" i="3"/>
  <c r="J27" i="3"/>
  <c r="I20" i="3"/>
  <c r="I12" i="3"/>
  <c r="I27" i="3" s="1"/>
  <c r="H20" i="3"/>
  <c r="H12" i="3"/>
  <c r="H27" i="3" s="1"/>
  <c r="G20" i="3"/>
  <c r="G12" i="3"/>
  <c r="G27" i="3"/>
  <c r="F20" i="3"/>
  <c r="F12" i="3"/>
  <c r="F27" i="3"/>
  <c r="E20" i="3"/>
  <c r="E12" i="3"/>
  <c r="E27" i="3" s="1"/>
  <c r="D20" i="3"/>
  <c r="D12" i="3"/>
  <c r="D27" i="3" s="1"/>
  <c r="M19" i="3"/>
  <c r="M11" i="3"/>
  <c r="M26" i="3"/>
  <c r="L19" i="3"/>
  <c r="L11" i="3"/>
  <c r="L26" i="3"/>
  <c r="K19" i="3"/>
  <c r="K11" i="3"/>
  <c r="K26" i="3" s="1"/>
  <c r="J19" i="3"/>
  <c r="J11" i="3"/>
  <c r="J26" i="3" s="1"/>
  <c r="I19" i="3"/>
  <c r="I11" i="3"/>
  <c r="I26" i="3"/>
  <c r="H19" i="3"/>
  <c r="H11" i="3"/>
  <c r="H26" i="3"/>
  <c r="G19" i="3"/>
  <c r="G11" i="3"/>
  <c r="G26" i="3" s="1"/>
  <c r="F19" i="3"/>
  <c r="F11" i="3"/>
  <c r="F26" i="3" s="1"/>
  <c r="E19" i="3"/>
  <c r="E11" i="3"/>
  <c r="E26" i="3"/>
  <c r="D19" i="3"/>
  <c r="D11" i="3"/>
  <c r="D26" i="3"/>
  <c r="M18" i="3"/>
  <c r="M10" i="3"/>
  <c r="M25" i="3" s="1"/>
  <c r="L18" i="3"/>
  <c r="L10" i="3"/>
  <c r="L25" i="3" s="1"/>
  <c r="K18" i="3"/>
  <c r="K10" i="3"/>
  <c r="K25" i="3" s="1"/>
  <c r="J18" i="3"/>
  <c r="J10" i="3"/>
  <c r="J25" i="3" s="1"/>
  <c r="J33" i="3" s="1"/>
  <c r="I18" i="3"/>
  <c r="I10" i="3"/>
  <c r="I25" i="3"/>
  <c r="H18" i="3"/>
  <c r="H10" i="3"/>
  <c r="H25" i="3"/>
  <c r="G18" i="3"/>
  <c r="G10" i="3"/>
  <c r="G25" i="3" s="1"/>
  <c r="F18" i="3"/>
  <c r="F10" i="3"/>
  <c r="F25" i="3" s="1"/>
  <c r="E18" i="3"/>
  <c r="E10" i="3"/>
  <c r="E25" i="3"/>
  <c r="D18" i="3"/>
  <c r="D10" i="3"/>
  <c r="D25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J44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45" i="3"/>
  <c r="J138" i="3"/>
  <c r="J46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9" i="3"/>
  <c r="J140" i="3"/>
  <c r="J141" i="3"/>
  <c r="J142" i="3"/>
  <c r="J143" i="3"/>
  <c r="J47" i="3"/>
  <c r="D34" i="1"/>
  <c r="K33" i="3"/>
  <c r="E43" i="2"/>
  <c r="L36" i="1"/>
  <c r="D35" i="1"/>
  <c r="O43" i="3" l="1"/>
  <c r="F33" i="3"/>
  <c r="F37" i="3"/>
  <c r="D38" i="3"/>
  <c r="L38" i="3"/>
  <c r="F34" i="2"/>
  <c r="I34" i="2"/>
  <c r="K37" i="2"/>
  <c r="J33" i="1"/>
  <c r="H33" i="1"/>
  <c r="M37" i="1"/>
  <c r="F37" i="1"/>
  <c r="M36" i="1"/>
  <c r="J36" i="1"/>
  <c r="H36" i="1"/>
  <c r="E36" i="1"/>
  <c r="D36" i="1"/>
  <c r="L35" i="1"/>
  <c r="J35" i="1"/>
  <c r="G35" i="1"/>
  <c r="F35" i="1"/>
  <c r="L34" i="1"/>
  <c r="H34" i="1"/>
  <c r="F34" i="1"/>
  <c r="H36" i="3"/>
  <c r="J33" i="2"/>
  <c r="G34" i="2"/>
  <c r="I37" i="2"/>
  <c r="L37" i="1"/>
  <c r="E34" i="1"/>
  <c r="M37" i="2"/>
  <c r="J38" i="2"/>
  <c r="H34" i="2"/>
  <c r="J36" i="2"/>
  <c r="L37" i="2"/>
  <c r="L33" i="1"/>
  <c r="M33" i="3"/>
  <c r="M36" i="2"/>
  <c r="F36" i="3"/>
  <c r="K36" i="3"/>
  <c r="D35" i="2"/>
  <c r="I36" i="2"/>
  <c r="D33" i="1"/>
  <c r="L38" i="1"/>
  <c r="K33" i="1"/>
  <c r="E33" i="1"/>
  <c r="G38" i="1"/>
  <c r="G33" i="3"/>
  <c r="H34" i="3"/>
  <c r="F35" i="3"/>
  <c r="D36" i="3"/>
  <c r="I36" i="3"/>
  <c r="F36" i="2"/>
  <c r="D37" i="2"/>
  <c r="E34" i="3"/>
  <c r="M34" i="3"/>
  <c r="K35" i="3"/>
  <c r="E36" i="3"/>
  <c r="J36" i="3"/>
  <c r="D33" i="2"/>
  <c r="K33" i="2"/>
  <c r="K34" i="2"/>
  <c r="M34" i="2"/>
  <c r="H35" i="2"/>
  <c r="K35" i="2"/>
  <c r="M35" i="2"/>
  <c r="L36" i="2"/>
  <c r="H37" i="2"/>
  <c r="I38" i="2"/>
  <c r="G34" i="3"/>
  <c r="D34" i="3"/>
  <c r="L34" i="3"/>
  <c r="J35" i="3"/>
  <c r="K37" i="3"/>
  <c r="M37" i="3"/>
  <c r="K38" i="3"/>
  <c r="F33" i="2"/>
  <c r="I33" i="2"/>
  <c r="E35" i="2"/>
  <c r="G35" i="2"/>
  <c r="L35" i="2"/>
  <c r="E36" i="2"/>
  <c r="H36" i="2"/>
  <c r="G38" i="2"/>
  <c r="M33" i="1"/>
  <c r="K38" i="1"/>
  <c r="I34" i="1"/>
  <c r="J39" i="1"/>
  <c r="E35" i="3"/>
  <c r="M35" i="3"/>
  <c r="E33" i="2"/>
  <c r="J34" i="2"/>
  <c r="D33" i="3"/>
  <c r="H33" i="3"/>
  <c r="I34" i="3"/>
  <c r="K34" i="3"/>
  <c r="G35" i="3"/>
  <c r="I35" i="3"/>
  <c r="G36" i="3"/>
  <c r="L36" i="3"/>
  <c r="J37" i="3"/>
  <c r="H38" i="3"/>
  <c r="J38" i="3"/>
  <c r="M38" i="3"/>
  <c r="H33" i="2"/>
  <c r="E34" i="2"/>
  <c r="D36" i="2"/>
  <c r="G37" i="2"/>
  <c r="F38" i="2"/>
  <c r="G33" i="1"/>
  <c r="I38" i="1"/>
  <c r="D37" i="1"/>
  <c r="D39" i="1" s="1"/>
  <c r="H35" i="1"/>
  <c r="D37" i="3"/>
  <c r="D34" i="2"/>
  <c r="F37" i="2"/>
  <c r="L33" i="3"/>
  <c r="F34" i="3"/>
  <c r="J34" i="3"/>
  <c r="D35" i="3"/>
  <c r="H35" i="3"/>
  <c r="L35" i="3"/>
  <c r="G36" i="2"/>
  <c r="K36" i="2"/>
  <c r="E37" i="2"/>
  <c r="E38" i="1"/>
  <c r="E45" i="2"/>
  <c r="E44" i="1"/>
  <c r="E45" i="1" s="1"/>
  <c r="E33" i="3"/>
  <c r="I33" i="3"/>
  <c r="L37" i="3"/>
  <c r="F38" i="3"/>
  <c r="L34" i="2"/>
  <c r="F35" i="2"/>
  <c r="J35" i="2"/>
  <c r="D38" i="2"/>
  <c r="H38" i="2"/>
  <c r="L38" i="2"/>
  <c r="M38" i="1"/>
  <c r="H37" i="3"/>
  <c r="E43" i="3"/>
  <c r="E44" i="3"/>
  <c r="N43" i="3"/>
  <c r="E37" i="3"/>
  <c r="I37" i="3"/>
  <c r="I35" i="2"/>
  <c r="K38" i="2"/>
  <c r="I37" i="1"/>
  <c r="E45" i="3" l="1"/>
  <c r="E39" i="1"/>
  <c r="R34" i="1"/>
  <c r="R36" i="1"/>
  <c r="R33" i="1"/>
  <c r="L39" i="1"/>
  <c r="F39" i="1"/>
  <c r="R37" i="1"/>
  <c r="G39" i="1"/>
  <c r="K39" i="1"/>
  <c r="R35" i="1"/>
  <c r="R38" i="1"/>
  <c r="H39" i="1"/>
  <c r="I39" i="1"/>
  <c r="M39" i="1"/>
</calcChain>
</file>

<file path=xl/sharedStrings.xml><?xml version="1.0" encoding="utf-8"?>
<sst xmlns="http://schemas.openxmlformats.org/spreadsheetml/2006/main" count="87" uniqueCount="30">
  <si>
    <t>Positions</t>
  </si>
  <si>
    <t>dX=</t>
  </si>
  <si>
    <t>dY=</t>
  </si>
  <si>
    <t>Position Weights</t>
  </si>
  <si>
    <t>Position Data X</t>
  </si>
  <si>
    <t>Position Data Y</t>
  </si>
  <si>
    <t>Obj Fn=</t>
  </si>
  <si>
    <t>Duplicate Check</t>
  </si>
  <si>
    <t>ProbC</t>
  </si>
  <si>
    <t>ProbB</t>
  </si>
  <si>
    <t>ProbA</t>
  </si>
  <si>
    <t>All Containers</t>
  </si>
  <si>
    <t>Total Weight in each Loading Position</t>
  </si>
  <si>
    <t>Container Index</t>
  </si>
  <si>
    <t>Index of Container</t>
  </si>
  <si>
    <t>at Posn</t>
  </si>
  <si>
    <t>Objective Calculation Workings</t>
  </si>
  <si>
    <t>Container Weight</t>
  </si>
  <si>
    <t>--- Container Data ----</t>
  </si>
  <si>
    <t>--------------- Workings ----------------</t>
  </si>
  <si>
    <t>-------- Workings ---------</t>
  </si>
  <si>
    <t>---- Solution Quality ----</t>
  </si>
  <si>
    <t>-------- Solution --------</t>
  </si>
  <si>
    <t>Ship Loading</t>
  </si>
  <si>
    <t>Index of Container in each Loading Position (0=empty)</t>
  </si>
  <si>
    <t>Ship Loading Positions</t>
  </si>
  <si>
    <t>- Number of Containers -</t>
  </si>
  <si>
    <t>Containers</t>
  </si>
  <si>
    <t>- Number of Positions -</t>
  </si>
  <si>
    <t>ID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</si>
</sst>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6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55"/>
      <name val="Arial"/>
      <family val="2"/>
    </font>
    <font>
      <sz val="8"/>
      <color indexed="23"/>
      <name val="Arial"/>
      <family val="2"/>
    </font>
    <font>
      <sz val="8"/>
      <color indexed="2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4" fillId="0" borderId="0" xfId="0" applyFont="1" applyProtection="1"/>
    <xf numFmtId="0" fontId="0" fillId="0" borderId="0" xfId="0" applyProtection="1"/>
    <xf numFmtId="0" fontId="0" fillId="0" borderId="0" xfId="0" applyFill="1" applyBorder="1" applyProtection="1"/>
    <xf numFmtId="0" fontId="2" fillId="2" borderId="3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7" fillId="0" borderId="0" xfId="0" applyFont="1" applyBorder="1" applyProtection="1"/>
    <xf numFmtId="0" fontId="6" fillId="0" borderId="4" xfId="0" applyFont="1" applyFill="1" applyBorder="1" applyAlignment="1" applyProtection="1">
      <alignment horizontal="center"/>
    </xf>
    <xf numFmtId="0" fontId="0" fillId="3" borderId="0" xfId="0" applyFill="1" applyProtection="1"/>
    <xf numFmtId="0" fontId="0" fillId="0" borderId="0" xfId="0" quotePrefix="1" applyProtection="1"/>
    <xf numFmtId="0" fontId="3" fillId="2" borderId="5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2" borderId="3" xfId="0" applyFill="1" applyBorder="1" applyAlignment="1" applyProtection="1">
      <alignment horizontal="center" wrapText="1"/>
    </xf>
    <xf numFmtId="0" fontId="3" fillId="2" borderId="3" xfId="0" applyFont="1" applyFill="1" applyBorder="1" applyAlignment="1" applyProtection="1">
      <alignment horizontal="center" wrapText="1"/>
    </xf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2" xfId="0" applyFill="1" applyBorder="1" applyAlignment="1" applyProtection="1">
      <alignment horizontal="center" wrapText="1"/>
    </xf>
    <xf numFmtId="0" fontId="3" fillId="2" borderId="2" xfId="0" applyFont="1" applyFill="1" applyBorder="1" applyAlignment="1" applyProtection="1">
      <alignment horizontal="center" wrapText="1"/>
    </xf>
    <xf numFmtId="0" fontId="0" fillId="2" borderId="9" xfId="0" applyFill="1" applyBorder="1" applyProtection="1"/>
    <xf numFmtId="0" fontId="0" fillId="2" borderId="10" xfId="0" applyFill="1" applyBorder="1" applyProtection="1"/>
    <xf numFmtId="0" fontId="5" fillId="0" borderId="0" xfId="0" applyFont="1" applyAlignment="1" applyProtection="1">
      <alignment horizontal="left" wrapText="1"/>
    </xf>
    <xf numFmtId="0" fontId="0" fillId="2" borderId="5" xfId="0" applyFill="1" applyBorder="1" applyProtection="1"/>
    <xf numFmtId="0" fontId="0" fillId="0" borderId="0" xfId="0" applyAlignment="1" applyProtection="1">
      <alignment horizontal="center" wrapText="1"/>
    </xf>
    <xf numFmtId="0" fontId="0" fillId="2" borderId="3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2" borderId="11" xfId="0" applyFill="1" applyBorder="1" applyProtection="1"/>
    <xf numFmtId="0" fontId="0" fillId="2" borderId="12" xfId="0" applyFill="1" applyBorder="1" applyProtection="1"/>
    <xf numFmtId="0" fontId="5" fillId="0" borderId="0" xfId="0" applyFont="1" applyAlignment="1" applyProtection="1">
      <alignment horizontal="left"/>
    </xf>
    <xf numFmtId="0" fontId="1" fillId="2" borderId="0" xfId="0" applyFont="1" applyFill="1" applyAlignment="1" applyProtection="1">
      <alignment horizontal="center"/>
    </xf>
    <xf numFmtId="0" fontId="0" fillId="2" borderId="1" xfId="0" applyFill="1" applyBorder="1" applyProtection="1"/>
    <xf numFmtId="0" fontId="0" fillId="2" borderId="2" xfId="0" applyFill="1" applyBorder="1" applyProtection="1"/>
    <xf numFmtId="0" fontId="1" fillId="0" borderId="0" xfId="0" applyFont="1" applyProtection="1"/>
    <xf numFmtId="0" fontId="0" fillId="2" borderId="5" xfId="0" applyFill="1" applyBorder="1" applyAlignment="1" applyProtection="1">
      <alignment horizontal="center" wrapText="1"/>
    </xf>
    <xf numFmtId="0" fontId="0" fillId="2" borderId="3" xfId="0" applyFill="1" applyBorder="1" applyAlignment="1" applyProtection="1">
      <alignment wrapText="1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01858457838207E-2"/>
          <c:y val="7.5144508670520235E-2"/>
          <c:w val="0.89956523685955592"/>
          <c:h val="0.86705202312138729"/>
        </c:manualLayout>
      </c:layout>
      <c:scatterChart>
        <c:scatterStyle val="lineMarker"/>
        <c:varyColors val="0"/>
        <c:ser>
          <c:idx val="3"/>
          <c:order val="0"/>
          <c:spPr>
            <a:ln w="12700">
              <a:solidFill>
                <a:srgbClr val="00FFFF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626-4465-ADCB-A9004BD49568}"/>
              </c:ext>
            </c:extLst>
          </c:dPt>
          <c:xVal>
            <c:numRef>
              <c:f>ProbA!$E$43:$F$43</c:f>
              <c:numCache>
                <c:formatCode>General</c:formatCode>
                <c:ptCount val="2"/>
                <c:pt idx="0">
                  <c:v>-10.554018071971214</c:v>
                </c:pt>
              </c:numCache>
            </c:numRef>
          </c:xVal>
          <c:yVal>
            <c:numRef>
              <c:f>ProbA!$E$44:$F$44</c:f>
              <c:numCache>
                <c:formatCode>General</c:formatCode>
                <c:ptCount val="2"/>
                <c:pt idx="0">
                  <c:v>0.52259653156176333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26-4465-ADCB-A9004BD4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41048"/>
        <c:axId val="1"/>
      </c:scatterChart>
      <c:valAx>
        <c:axId val="572141048"/>
        <c:scaling>
          <c:orientation val="minMax"/>
          <c:max val="12"/>
          <c:min val="-1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  <c:min val="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21410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/>
              <a:t>X Balance</a:t>
            </a:r>
          </a:p>
        </c:rich>
      </c:tx>
      <c:layout>
        <c:manualLayout>
          <c:xMode val="edge"/>
          <c:yMode val="edge"/>
          <c:x val="0.41980239598763025"/>
          <c:y val="3.61010830324909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089196984449436E-2"/>
          <c:y val="4.332137600366652E-2"/>
          <c:w val="0.8811889708278261"/>
          <c:h val="0.873647749407274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ProbA!$D$39:$M$39</c:f>
              <c:numCache>
                <c:formatCode>General</c:formatCode>
                <c:ptCount val="10"/>
                <c:pt idx="0">
                  <c:v>6640.9802494599999</c:v>
                </c:pt>
                <c:pt idx="1">
                  <c:v>7063.8780691000002</c:v>
                </c:pt>
                <c:pt idx="2">
                  <c:v>6372.5340045000003</c:v>
                </c:pt>
                <c:pt idx="3">
                  <c:v>6139.7568603700001</c:v>
                </c:pt>
                <c:pt idx="4">
                  <c:v>7407.4433031999997</c:v>
                </c:pt>
                <c:pt idx="5">
                  <c:v>5813.6762841999998</c:v>
                </c:pt>
                <c:pt idx="6">
                  <c:v>5732.6954565000005</c:v>
                </c:pt>
                <c:pt idx="7">
                  <c:v>2946.8030750999997</c:v>
                </c:pt>
                <c:pt idx="8">
                  <c:v>2052.8286924900003</c:v>
                </c:pt>
                <c:pt idx="9">
                  <c:v>3672.7975553000001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6-4CE0-8A46-172A9A0E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140392"/>
        <c:axId val="1"/>
      </c:barChart>
      <c:catAx>
        <c:axId val="57214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X</a:t>
                </a:r>
              </a:p>
            </c:rich>
          </c:tx>
          <c:layout>
            <c:manualLayout>
              <c:xMode val="edge"/>
              <c:yMode val="edge"/>
              <c:x val="0.95643647514357732"/>
              <c:y val="0.902528591868254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Weight</a:t>
                </a:r>
              </a:p>
            </c:rich>
          </c:tx>
          <c:layout>
            <c:manualLayout>
              <c:xMode val="edge"/>
              <c:yMode val="edge"/>
              <c:x val="9.9009900990099011E-3"/>
              <c:y val="0.404332887991889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2140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/>
              <a:t>Y Balance</a:t>
            </a:r>
          </a:p>
        </c:rich>
      </c:tx>
      <c:layout>
        <c:manualLayout>
          <c:xMode val="edge"/>
          <c:yMode val="edge"/>
          <c:x val="0.43762417816584809"/>
          <c:y val="2.0833333333333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02979678778309E-2"/>
          <c:y val="2.0833418104728618E-2"/>
          <c:w val="0.87524837102449238"/>
          <c:h val="0.8541701422938732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ProbA!$R$33:$R$38</c:f>
              <c:numCache>
                <c:formatCode>General</c:formatCode>
                <c:ptCount val="6"/>
                <c:pt idx="0">
                  <c:v>10110.092149749998</c:v>
                </c:pt>
                <c:pt idx="1">
                  <c:v>9955.0470964999986</c:v>
                </c:pt>
                <c:pt idx="2">
                  <c:v>9868.9911911999989</c:v>
                </c:pt>
                <c:pt idx="3">
                  <c:v>7406.7077113999985</c:v>
                </c:pt>
                <c:pt idx="4">
                  <c:v>9196.9026500199998</c:v>
                </c:pt>
                <c:pt idx="5">
                  <c:v>7305.6527513499996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1-4459-8431-C4B781941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141376"/>
        <c:axId val="1"/>
      </c:barChart>
      <c:catAx>
        <c:axId val="57214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Weight</a:t>
                </a:r>
              </a:p>
            </c:rich>
          </c:tx>
          <c:layout>
            <c:manualLayout>
              <c:xMode val="edge"/>
              <c:yMode val="edge"/>
              <c:x val="3.1683168316831684E-2"/>
              <c:y val="0.34583464566929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Y</a:t>
                </a:r>
              </a:p>
            </c:rich>
          </c:tx>
          <c:layout>
            <c:manualLayout>
              <c:xMode val="edge"/>
              <c:yMode val="edge"/>
              <c:x val="0.96654785478547856"/>
              <c:y val="0.86667016622922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2141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2</xdr:row>
      <xdr:rowOff>0</xdr:rowOff>
    </xdr:from>
    <xdr:to>
      <xdr:col>16</xdr:col>
      <xdr:colOff>228600</xdr:colOff>
      <xdr:row>8</xdr:row>
      <xdr:rowOff>0</xdr:rowOff>
    </xdr:to>
    <xdr:grpSp>
      <xdr:nvGrpSpPr>
        <xdr:cNvPr id="3256" name="Group 1"/>
        <xdr:cNvGrpSpPr>
          <a:grpSpLocks/>
        </xdr:cNvGrpSpPr>
      </xdr:nvGrpSpPr>
      <xdr:grpSpPr bwMode="auto">
        <a:xfrm>
          <a:off x="7991475" y="323850"/>
          <a:ext cx="2105025" cy="971550"/>
          <a:chOff x="923" y="206"/>
          <a:chExt cx="215" cy="102"/>
        </a:xfrm>
      </xdr:grpSpPr>
      <xdr:grpSp>
        <xdr:nvGrpSpPr>
          <xdr:cNvPr id="3295" name="Group 2"/>
          <xdr:cNvGrpSpPr>
            <a:grpSpLocks/>
          </xdr:cNvGrpSpPr>
        </xdr:nvGrpSpPr>
        <xdr:grpSpPr bwMode="auto">
          <a:xfrm>
            <a:off x="923" y="206"/>
            <a:ext cx="172" cy="102"/>
            <a:chOff x="923" y="206"/>
            <a:chExt cx="172" cy="102"/>
          </a:xfrm>
        </xdr:grpSpPr>
        <xdr:sp macro="" textlink="">
          <xdr:nvSpPr>
            <xdr:cNvPr id="3297" name="Arc 3"/>
            <xdr:cNvSpPr>
              <a:spLocks/>
            </xdr:cNvSpPr>
          </xdr:nvSpPr>
          <xdr:spPr bwMode="auto">
            <a:xfrm>
              <a:off x="923" y="206"/>
              <a:ext cx="172" cy="52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298" name="Arc 4"/>
            <xdr:cNvSpPr>
              <a:spLocks/>
            </xdr:cNvSpPr>
          </xdr:nvSpPr>
          <xdr:spPr bwMode="auto">
            <a:xfrm flipV="1">
              <a:off x="923" y="257"/>
              <a:ext cx="172" cy="51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3296" name="Drawing 10"/>
          <xdr:cNvSpPr>
            <a:spLocks/>
          </xdr:cNvSpPr>
        </xdr:nvSpPr>
        <xdr:spPr bwMode="auto">
          <a:xfrm>
            <a:off x="1050" y="223"/>
            <a:ext cx="88" cy="69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60000 65536"/>
              <a:gd name="T7" fmla="*/ 0 60000 65536"/>
              <a:gd name="T8" fmla="*/ 0 60000 65536"/>
              <a:gd name="T9" fmla="*/ 0 w 16384"/>
              <a:gd name="T10" fmla="*/ 0 h 16384"/>
              <a:gd name="T11" fmla="*/ 16384 w 16384"/>
              <a:gd name="T12" fmla="*/ 16384 h 1638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6384" h="16384">
                <a:moveTo>
                  <a:pt x="0" y="0"/>
                </a:moveTo>
                <a:lnTo>
                  <a:pt x="16384" y="8073"/>
                </a:lnTo>
                <a:lnTo>
                  <a:pt x="0" y="16384"/>
                </a:lnTo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</xdr:col>
      <xdr:colOff>419100</xdr:colOff>
      <xdr:row>2</xdr:row>
      <xdr:rowOff>0</xdr:rowOff>
    </xdr:from>
    <xdr:to>
      <xdr:col>3</xdr:col>
      <xdr:colOff>0</xdr:colOff>
      <xdr:row>8</xdr:row>
      <xdr:rowOff>0</xdr:rowOff>
    </xdr:to>
    <xdr:grpSp>
      <xdr:nvGrpSpPr>
        <xdr:cNvPr id="3257" name="Group 6"/>
        <xdr:cNvGrpSpPr>
          <a:grpSpLocks/>
        </xdr:cNvGrpSpPr>
      </xdr:nvGrpSpPr>
      <xdr:grpSpPr bwMode="auto">
        <a:xfrm>
          <a:off x="1028700" y="323850"/>
          <a:ext cx="800100" cy="971550"/>
          <a:chOff x="172" y="34"/>
          <a:chExt cx="84" cy="102"/>
        </a:xfrm>
      </xdr:grpSpPr>
      <xdr:sp macro="" textlink="">
        <xdr:nvSpPr>
          <xdr:cNvPr id="3293" name="Arc 7"/>
          <xdr:cNvSpPr>
            <a:spLocks/>
          </xdr:cNvSpPr>
        </xdr:nvSpPr>
        <xdr:spPr bwMode="auto">
          <a:xfrm flipH="1">
            <a:off x="172" y="34"/>
            <a:ext cx="84" cy="5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94" name="Arc 8"/>
          <xdr:cNvSpPr>
            <a:spLocks/>
          </xdr:cNvSpPr>
        </xdr:nvSpPr>
        <xdr:spPr bwMode="auto">
          <a:xfrm flipH="1" flipV="1">
            <a:off x="172" y="85"/>
            <a:ext cx="84" cy="51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13</xdr:col>
      <xdr:colOff>9525</xdr:colOff>
      <xdr:row>9</xdr:row>
      <xdr:rowOff>0</xdr:rowOff>
    </xdr:from>
    <xdr:to>
      <xdr:col>16</xdr:col>
      <xdr:colOff>228600</xdr:colOff>
      <xdr:row>15</xdr:row>
      <xdr:rowOff>0</xdr:rowOff>
    </xdr:to>
    <xdr:grpSp>
      <xdr:nvGrpSpPr>
        <xdr:cNvPr id="3258" name="Group 9"/>
        <xdr:cNvGrpSpPr>
          <a:grpSpLocks/>
        </xdr:cNvGrpSpPr>
      </xdr:nvGrpSpPr>
      <xdr:grpSpPr bwMode="auto">
        <a:xfrm>
          <a:off x="7991475" y="1457325"/>
          <a:ext cx="2105025" cy="971550"/>
          <a:chOff x="923" y="206"/>
          <a:chExt cx="215" cy="102"/>
        </a:xfrm>
      </xdr:grpSpPr>
      <xdr:grpSp>
        <xdr:nvGrpSpPr>
          <xdr:cNvPr id="3289" name="Group 10"/>
          <xdr:cNvGrpSpPr>
            <a:grpSpLocks/>
          </xdr:cNvGrpSpPr>
        </xdr:nvGrpSpPr>
        <xdr:grpSpPr bwMode="auto">
          <a:xfrm>
            <a:off x="923" y="206"/>
            <a:ext cx="172" cy="102"/>
            <a:chOff x="923" y="206"/>
            <a:chExt cx="172" cy="102"/>
          </a:xfrm>
        </xdr:grpSpPr>
        <xdr:sp macro="" textlink="">
          <xdr:nvSpPr>
            <xdr:cNvPr id="3291" name="Arc 11"/>
            <xdr:cNvSpPr>
              <a:spLocks/>
            </xdr:cNvSpPr>
          </xdr:nvSpPr>
          <xdr:spPr bwMode="auto">
            <a:xfrm>
              <a:off x="923" y="206"/>
              <a:ext cx="172" cy="52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292" name="Arc 12"/>
            <xdr:cNvSpPr>
              <a:spLocks/>
            </xdr:cNvSpPr>
          </xdr:nvSpPr>
          <xdr:spPr bwMode="auto">
            <a:xfrm flipV="1">
              <a:off x="923" y="257"/>
              <a:ext cx="172" cy="51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3290" name="Drawing 10"/>
          <xdr:cNvSpPr>
            <a:spLocks/>
          </xdr:cNvSpPr>
        </xdr:nvSpPr>
        <xdr:spPr bwMode="auto">
          <a:xfrm>
            <a:off x="1050" y="223"/>
            <a:ext cx="88" cy="69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60000 65536"/>
              <a:gd name="T7" fmla="*/ 0 60000 65536"/>
              <a:gd name="T8" fmla="*/ 0 60000 65536"/>
              <a:gd name="T9" fmla="*/ 0 w 16384"/>
              <a:gd name="T10" fmla="*/ 0 h 16384"/>
              <a:gd name="T11" fmla="*/ 16384 w 16384"/>
              <a:gd name="T12" fmla="*/ 16384 h 1638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6384" h="16384">
                <a:moveTo>
                  <a:pt x="0" y="0"/>
                </a:moveTo>
                <a:lnTo>
                  <a:pt x="16384" y="8073"/>
                </a:lnTo>
                <a:lnTo>
                  <a:pt x="0" y="16384"/>
                </a:lnTo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</xdr:col>
      <xdr:colOff>419100</xdr:colOff>
      <xdr:row>9</xdr:row>
      <xdr:rowOff>0</xdr:rowOff>
    </xdr:from>
    <xdr:to>
      <xdr:col>3</xdr:col>
      <xdr:colOff>0</xdr:colOff>
      <xdr:row>15</xdr:row>
      <xdr:rowOff>0</xdr:rowOff>
    </xdr:to>
    <xdr:grpSp>
      <xdr:nvGrpSpPr>
        <xdr:cNvPr id="3259" name="Group 14"/>
        <xdr:cNvGrpSpPr>
          <a:grpSpLocks/>
        </xdr:cNvGrpSpPr>
      </xdr:nvGrpSpPr>
      <xdr:grpSpPr bwMode="auto">
        <a:xfrm>
          <a:off x="1028700" y="1457325"/>
          <a:ext cx="800100" cy="971550"/>
          <a:chOff x="172" y="34"/>
          <a:chExt cx="84" cy="102"/>
        </a:xfrm>
      </xdr:grpSpPr>
      <xdr:sp macro="" textlink="">
        <xdr:nvSpPr>
          <xdr:cNvPr id="3287" name="Arc 15"/>
          <xdr:cNvSpPr>
            <a:spLocks/>
          </xdr:cNvSpPr>
        </xdr:nvSpPr>
        <xdr:spPr bwMode="auto">
          <a:xfrm flipH="1">
            <a:off x="172" y="34"/>
            <a:ext cx="84" cy="5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88" name="Arc 16"/>
          <xdr:cNvSpPr>
            <a:spLocks/>
          </xdr:cNvSpPr>
        </xdr:nvSpPr>
        <xdr:spPr bwMode="auto">
          <a:xfrm flipH="1" flipV="1">
            <a:off x="172" y="85"/>
            <a:ext cx="84" cy="51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13</xdr:col>
      <xdr:colOff>9525</xdr:colOff>
      <xdr:row>17</xdr:row>
      <xdr:rowOff>0</xdr:rowOff>
    </xdr:from>
    <xdr:to>
      <xdr:col>16</xdr:col>
      <xdr:colOff>228600</xdr:colOff>
      <xdr:row>23</xdr:row>
      <xdr:rowOff>0</xdr:rowOff>
    </xdr:to>
    <xdr:grpSp>
      <xdr:nvGrpSpPr>
        <xdr:cNvPr id="3260" name="Group 17"/>
        <xdr:cNvGrpSpPr>
          <a:grpSpLocks/>
        </xdr:cNvGrpSpPr>
      </xdr:nvGrpSpPr>
      <xdr:grpSpPr bwMode="auto">
        <a:xfrm>
          <a:off x="7991475" y="2752725"/>
          <a:ext cx="2105025" cy="971550"/>
          <a:chOff x="923" y="206"/>
          <a:chExt cx="215" cy="102"/>
        </a:xfrm>
      </xdr:grpSpPr>
      <xdr:grpSp>
        <xdr:nvGrpSpPr>
          <xdr:cNvPr id="3283" name="Group 18"/>
          <xdr:cNvGrpSpPr>
            <a:grpSpLocks/>
          </xdr:cNvGrpSpPr>
        </xdr:nvGrpSpPr>
        <xdr:grpSpPr bwMode="auto">
          <a:xfrm>
            <a:off x="923" y="206"/>
            <a:ext cx="172" cy="102"/>
            <a:chOff x="923" y="206"/>
            <a:chExt cx="172" cy="102"/>
          </a:xfrm>
        </xdr:grpSpPr>
        <xdr:sp macro="" textlink="">
          <xdr:nvSpPr>
            <xdr:cNvPr id="3285" name="Arc 19"/>
            <xdr:cNvSpPr>
              <a:spLocks/>
            </xdr:cNvSpPr>
          </xdr:nvSpPr>
          <xdr:spPr bwMode="auto">
            <a:xfrm>
              <a:off x="923" y="206"/>
              <a:ext cx="172" cy="52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286" name="Arc 20"/>
            <xdr:cNvSpPr>
              <a:spLocks/>
            </xdr:cNvSpPr>
          </xdr:nvSpPr>
          <xdr:spPr bwMode="auto">
            <a:xfrm flipV="1">
              <a:off x="923" y="257"/>
              <a:ext cx="172" cy="51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3284" name="Drawing 10"/>
          <xdr:cNvSpPr>
            <a:spLocks/>
          </xdr:cNvSpPr>
        </xdr:nvSpPr>
        <xdr:spPr bwMode="auto">
          <a:xfrm>
            <a:off x="1050" y="223"/>
            <a:ext cx="88" cy="69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60000 65536"/>
              <a:gd name="T7" fmla="*/ 0 60000 65536"/>
              <a:gd name="T8" fmla="*/ 0 60000 65536"/>
              <a:gd name="T9" fmla="*/ 0 w 16384"/>
              <a:gd name="T10" fmla="*/ 0 h 16384"/>
              <a:gd name="T11" fmla="*/ 16384 w 16384"/>
              <a:gd name="T12" fmla="*/ 16384 h 1638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6384" h="16384">
                <a:moveTo>
                  <a:pt x="0" y="0"/>
                </a:moveTo>
                <a:lnTo>
                  <a:pt x="16384" y="8073"/>
                </a:lnTo>
                <a:lnTo>
                  <a:pt x="0" y="16384"/>
                </a:lnTo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</xdr:col>
      <xdr:colOff>419100</xdr:colOff>
      <xdr:row>17</xdr:row>
      <xdr:rowOff>0</xdr:rowOff>
    </xdr:from>
    <xdr:to>
      <xdr:col>3</xdr:col>
      <xdr:colOff>0</xdr:colOff>
      <xdr:row>23</xdr:row>
      <xdr:rowOff>0</xdr:rowOff>
    </xdr:to>
    <xdr:grpSp>
      <xdr:nvGrpSpPr>
        <xdr:cNvPr id="3261" name="Group 22"/>
        <xdr:cNvGrpSpPr>
          <a:grpSpLocks/>
        </xdr:cNvGrpSpPr>
      </xdr:nvGrpSpPr>
      <xdr:grpSpPr bwMode="auto">
        <a:xfrm>
          <a:off x="1028700" y="2752725"/>
          <a:ext cx="800100" cy="971550"/>
          <a:chOff x="172" y="34"/>
          <a:chExt cx="84" cy="102"/>
        </a:xfrm>
      </xdr:grpSpPr>
      <xdr:sp macro="" textlink="">
        <xdr:nvSpPr>
          <xdr:cNvPr id="3281" name="Arc 23"/>
          <xdr:cNvSpPr>
            <a:spLocks/>
          </xdr:cNvSpPr>
        </xdr:nvSpPr>
        <xdr:spPr bwMode="auto">
          <a:xfrm flipH="1">
            <a:off x="172" y="34"/>
            <a:ext cx="84" cy="5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82" name="Arc 24"/>
          <xdr:cNvSpPr>
            <a:spLocks/>
          </xdr:cNvSpPr>
        </xdr:nvSpPr>
        <xdr:spPr bwMode="auto">
          <a:xfrm flipH="1" flipV="1">
            <a:off x="172" y="85"/>
            <a:ext cx="84" cy="51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13</xdr:col>
      <xdr:colOff>9525</xdr:colOff>
      <xdr:row>24</xdr:row>
      <xdr:rowOff>0</xdr:rowOff>
    </xdr:from>
    <xdr:to>
      <xdr:col>16</xdr:col>
      <xdr:colOff>228600</xdr:colOff>
      <xdr:row>30</xdr:row>
      <xdr:rowOff>0</xdr:rowOff>
    </xdr:to>
    <xdr:grpSp>
      <xdr:nvGrpSpPr>
        <xdr:cNvPr id="3262" name="Group 33"/>
        <xdr:cNvGrpSpPr>
          <a:grpSpLocks/>
        </xdr:cNvGrpSpPr>
      </xdr:nvGrpSpPr>
      <xdr:grpSpPr bwMode="auto">
        <a:xfrm>
          <a:off x="7991475" y="3886200"/>
          <a:ext cx="2105025" cy="971550"/>
          <a:chOff x="923" y="206"/>
          <a:chExt cx="215" cy="102"/>
        </a:xfrm>
      </xdr:grpSpPr>
      <xdr:grpSp>
        <xdr:nvGrpSpPr>
          <xdr:cNvPr id="3277" name="Group 34"/>
          <xdr:cNvGrpSpPr>
            <a:grpSpLocks/>
          </xdr:cNvGrpSpPr>
        </xdr:nvGrpSpPr>
        <xdr:grpSpPr bwMode="auto">
          <a:xfrm>
            <a:off x="923" y="206"/>
            <a:ext cx="172" cy="102"/>
            <a:chOff x="923" y="206"/>
            <a:chExt cx="172" cy="102"/>
          </a:xfrm>
        </xdr:grpSpPr>
        <xdr:sp macro="" textlink="">
          <xdr:nvSpPr>
            <xdr:cNvPr id="3279" name="Arc 35"/>
            <xdr:cNvSpPr>
              <a:spLocks/>
            </xdr:cNvSpPr>
          </xdr:nvSpPr>
          <xdr:spPr bwMode="auto">
            <a:xfrm>
              <a:off x="923" y="206"/>
              <a:ext cx="172" cy="52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280" name="Arc 36"/>
            <xdr:cNvSpPr>
              <a:spLocks/>
            </xdr:cNvSpPr>
          </xdr:nvSpPr>
          <xdr:spPr bwMode="auto">
            <a:xfrm flipV="1">
              <a:off x="923" y="257"/>
              <a:ext cx="172" cy="51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3278" name="Drawing 10"/>
          <xdr:cNvSpPr>
            <a:spLocks/>
          </xdr:cNvSpPr>
        </xdr:nvSpPr>
        <xdr:spPr bwMode="auto">
          <a:xfrm>
            <a:off x="1050" y="223"/>
            <a:ext cx="88" cy="69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60000 65536"/>
              <a:gd name="T7" fmla="*/ 0 60000 65536"/>
              <a:gd name="T8" fmla="*/ 0 60000 65536"/>
              <a:gd name="T9" fmla="*/ 0 w 16384"/>
              <a:gd name="T10" fmla="*/ 0 h 16384"/>
              <a:gd name="T11" fmla="*/ 16384 w 16384"/>
              <a:gd name="T12" fmla="*/ 16384 h 1638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6384" h="16384">
                <a:moveTo>
                  <a:pt x="0" y="0"/>
                </a:moveTo>
                <a:lnTo>
                  <a:pt x="16384" y="8073"/>
                </a:lnTo>
                <a:lnTo>
                  <a:pt x="0" y="16384"/>
                </a:lnTo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</xdr:col>
      <xdr:colOff>419100</xdr:colOff>
      <xdr:row>24</xdr:row>
      <xdr:rowOff>0</xdr:rowOff>
    </xdr:from>
    <xdr:to>
      <xdr:col>3</xdr:col>
      <xdr:colOff>0</xdr:colOff>
      <xdr:row>30</xdr:row>
      <xdr:rowOff>0</xdr:rowOff>
    </xdr:to>
    <xdr:grpSp>
      <xdr:nvGrpSpPr>
        <xdr:cNvPr id="3263" name="Group 38"/>
        <xdr:cNvGrpSpPr>
          <a:grpSpLocks/>
        </xdr:cNvGrpSpPr>
      </xdr:nvGrpSpPr>
      <xdr:grpSpPr bwMode="auto">
        <a:xfrm>
          <a:off x="1028700" y="3886200"/>
          <a:ext cx="800100" cy="971550"/>
          <a:chOff x="172" y="34"/>
          <a:chExt cx="84" cy="102"/>
        </a:xfrm>
      </xdr:grpSpPr>
      <xdr:sp macro="" textlink="">
        <xdr:nvSpPr>
          <xdr:cNvPr id="3275" name="Arc 39"/>
          <xdr:cNvSpPr>
            <a:spLocks/>
          </xdr:cNvSpPr>
        </xdr:nvSpPr>
        <xdr:spPr bwMode="auto">
          <a:xfrm flipH="1">
            <a:off x="172" y="34"/>
            <a:ext cx="84" cy="5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76" name="Arc 40"/>
          <xdr:cNvSpPr>
            <a:spLocks/>
          </xdr:cNvSpPr>
        </xdr:nvSpPr>
        <xdr:spPr bwMode="auto">
          <a:xfrm flipH="1" flipV="1">
            <a:off x="172" y="85"/>
            <a:ext cx="84" cy="51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13</xdr:col>
      <xdr:colOff>9525</xdr:colOff>
      <xdr:row>32</xdr:row>
      <xdr:rowOff>0</xdr:rowOff>
    </xdr:from>
    <xdr:to>
      <xdr:col>16</xdr:col>
      <xdr:colOff>228600</xdr:colOff>
      <xdr:row>38</xdr:row>
      <xdr:rowOff>0</xdr:rowOff>
    </xdr:to>
    <xdr:grpSp>
      <xdr:nvGrpSpPr>
        <xdr:cNvPr id="3264" name="Group 41"/>
        <xdr:cNvGrpSpPr>
          <a:grpSpLocks/>
        </xdr:cNvGrpSpPr>
      </xdr:nvGrpSpPr>
      <xdr:grpSpPr bwMode="auto">
        <a:xfrm>
          <a:off x="7991475" y="5181600"/>
          <a:ext cx="2105025" cy="971550"/>
          <a:chOff x="923" y="206"/>
          <a:chExt cx="215" cy="102"/>
        </a:xfrm>
      </xdr:grpSpPr>
      <xdr:grpSp>
        <xdr:nvGrpSpPr>
          <xdr:cNvPr id="3271" name="Group 42"/>
          <xdr:cNvGrpSpPr>
            <a:grpSpLocks/>
          </xdr:cNvGrpSpPr>
        </xdr:nvGrpSpPr>
        <xdr:grpSpPr bwMode="auto">
          <a:xfrm>
            <a:off x="923" y="206"/>
            <a:ext cx="172" cy="102"/>
            <a:chOff x="923" y="206"/>
            <a:chExt cx="172" cy="102"/>
          </a:xfrm>
        </xdr:grpSpPr>
        <xdr:sp macro="" textlink="">
          <xdr:nvSpPr>
            <xdr:cNvPr id="3273" name="Arc 43"/>
            <xdr:cNvSpPr>
              <a:spLocks/>
            </xdr:cNvSpPr>
          </xdr:nvSpPr>
          <xdr:spPr bwMode="auto">
            <a:xfrm>
              <a:off x="923" y="206"/>
              <a:ext cx="172" cy="52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274" name="Arc 44"/>
            <xdr:cNvSpPr>
              <a:spLocks/>
            </xdr:cNvSpPr>
          </xdr:nvSpPr>
          <xdr:spPr bwMode="auto">
            <a:xfrm flipV="1">
              <a:off x="923" y="257"/>
              <a:ext cx="172" cy="51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3272" name="Drawing 10"/>
          <xdr:cNvSpPr>
            <a:spLocks/>
          </xdr:cNvSpPr>
        </xdr:nvSpPr>
        <xdr:spPr bwMode="auto">
          <a:xfrm>
            <a:off x="1050" y="223"/>
            <a:ext cx="88" cy="69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60000 65536"/>
              <a:gd name="T7" fmla="*/ 0 60000 65536"/>
              <a:gd name="T8" fmla="*/ 0 60000 65536"/>
              <a:gd name="T9" fmla="*/ 0 w 16384"/>
              <a:gd name="T10" fmla="*/ 0 h 16384"/>
              <a:gd name="T11" fmla="*/ 16384 w 16384"/>
              <a:gd name="T12" fmla="*/ 16384 h 1638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6384" h="16384">
                <a:moveTo>
                  <a:pt x="0" y="0"/>
                </a:moveTo>
                <a:lnTo>
                  <a:pt x="16384" y="8073"/>
                </a:lnTo>
                <a:lnTo>
                  <a:pt x="0" y="16384"/>
                </a:lnTo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</xdr:col>
      <xdr:colOff>419100</xdr:colOff>
      <xdr:row>32</xdr:row>
      <xdr:rowOff>0</xdr:rowOff>
    </xdr:from>
    <xdr:to>
      <xdr:col>3</xdr:col>
      <xdr:colOff>0</xdr:colOff>
      <xdr:row>38</xdr:row>
      <xdr:rowOff>0</xdr:rowOff>
    </xdr:to>
    <xdr:grpSp>
      <xdr:nvGrpSpPr>
        <xdr:cNvPr id="3265" name="Group 46"/>
        <xdr:cNvGrpSpPr>
          <a:grpSpLocks/>
        </xdr:cNvGrpSpPr>
      </xdr:nvGrpSpPr>
      <xdr:grpSpPr bwMode="auto">
        <a:xfrm>
          <a:off x="1028700" y="5181600"/>
          <a:ext cx="800100" cy="971550"/>
          <a:chOff x="172" y="34"/>
          <a:chExt cx="84" cy="102"/>
        </a:xfrm>
      </xdr:grpSpPr>
      <xdr:sp macro="" textlink="">
        <xdr:nvSpPr>
          <xdr:cNvPr id="3269" name="Arc 47"/>
          <xdr:cNvSpPr>
            <a:spLocks/>
          </xdr:cNvSpPr>
        </xdr:nvSpPr>
        <xdr:spPr bwMode="auto">
          <a:xfrm flipH="1">
            <a:off x="172" y="34"/>
            <a:ext cx="84" cy="5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70" name="Arc 48"/>
          <xdr:cNvSpPr>
            <a:spLocks/>
          </xdr:cNvSpPr>
        </xdr:nvSpPr>
        <xdr:spPr bwMode="auto">
          <a:xfrm flipH="1" flipV="1">
            <a:off x="172" y="85"/>
            <a:ext cx="84" cy="51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</xdr:col>
      <xdr:colOff>142875</xdr:colOff>
      <xdr:row>53</xdr:row>
      <xdr:rowOff>142875</xdr:rowOff>
    </xdr:from>
    <xdr:to>
      <xdr:col>5</xdr:col>
      <xdr:colOff>438150</xdr:colOff>
      <xdr:row>64</xdr:row>
      <xdr:rowOff>9525</xdr:rowOff>
    </xdr:to>
    <xdr:graphicFrame macro="">
      <xdr:nvGraphicFramePr>
        <xdr:cNvPr id="3266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4</xdr:row>
      <xdr:rowOff>66675</xdr:rowOff>
    </xdr:from>
    <xdr:to>
      <xdr:col>24</xdr:col>
      <xdr:colOff>390525</xdr:colOff>
      <xdr:row>20</xdr:row>
      <xdr:rowOff>114300</xdr:rowOff>
    </xdr:to>
    <xdr:graphicFrame macro="">
      <xdr:nvGraphicFramePr>
        <xdr:cNvPr id="3267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457200</xdr:colOff>
      <xdr:row>20</xdr:row>
      <xdr:rowOff>133350</xdr:rowOff>
    </xdr:from>
    <xdr:to>
      <xdr:col>24</xdr:col>
      <xdr:colOff>390525</xdr:colOff>
      <xdr:row>34</xdr:row>
      <xdr:rowOff>152400</xdr:rowOff>
    </xdr:to>
    <xdr:graphicFrame macro="">
      <xdr:nvGraphicFramePr>
        <xdr:cNvPr id="3268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2</xdr:row>
      <xdr:rowOff>0</xdr:rowOff>
    </xdr:from>
    <xdr:to>
      <xdr:col>16</xdr:col>
      <xdr:colOff>228600</xdr:colOff>
      <xdr:row>8</xdr:row>
      <xdr:rowOff>0</xdr:rowOff>
    </xdr:to>
    <xdr:grpSp>
      <xdr:nvGrpSpPr>
        <xdr:cNvPr id="2217" name="Group 1"/>
        <xdr:cNvGrpSpPr>
          <a:grpSpLocks/>
        </xdr:cNvGrpSpPr>
      </xdr:nvGrpSpPr>
      <xdr:grpSpPr bwMode="auto">
        <a:xfrm>
          <a:off x="7991475" y="323850"/>
          <a:ext cx="2105025" cy="971550"/>
          <a:chOff x="923" y="206"/>
          <a:chExt cx="215" cy="102"/>
        </a:xfrm>
      </xdr:grpSpPr>
      <xdr:grpSp>
        <xdr:nvGrpSpPr>
          <xdr:cNvPr id="2253" name="Group 2"/>
          <xdr:cNvGrpSpPr>
            <a:grpSpLocks/>
          </xdr:cNvGrpSpPr>
        </xdr:nvGrpSpPr>
        <xdr:grpSpPr bwMode="auto">
          <a:xfrm>
            <a:off x="923" y="206"/>
            <a:ext cx="172" cy="102"/>
            <a:chOff x="923" y="206"/>
            <a:chExt cx="172" cy="102"/>
          </a:xfrm>
        </xdr:grpSpPr>
        <xdr:sp macro="" textlink="">
          <xdr:nvSpPr>
            <xdr:cNvPr id="2255" name="Arc 3"/>
            <xdr:cNvSpPr>
              <a:spLocks/>
            </xdr:cNvSpPr>
          </xdr:nvSpPr>
          <xdr:spPr bwMode="auto">
            <a:xfrm>
              <a:off x="923" y="206"/>
              <a:ext cx="172" cy="52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256" name="Arc 4"/>
            <xdr:cNvSpPr>
              <a:spLocks/>
            </xdr:cNvSpPr>
          </xdr:nvSpPr>
          <xdr:spPr bwMode="auto">
            <a:xfrm flipV="1">
              <a:off x="923" y="257"/>
              <a:ext cx="172" cy="51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2254" name="Drawing 10"/>
          <xdr:cNvSpPr>
            <a:spLocks/>
          </xdr:cNvSpPr>
        </xdr:nvSpPr>
        <xdr:spPr bwMode="auto">
          <a:xfrm>
            <a:off x="1050" y="223"/>
            <a:ext cx="88" cy="69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60000 65536"/>
              <a:gd name="T7" fmla="*/ 0 60000 65536"/>
              <a:gd name="T8" fmla="*/ 0 60000 65536"/>
              <a:gd name="T9" fmla="*/ 0 w 16384"/>
              <a:gd name="T10" fmla="*/ 0 h 16384"/>
              <a:gd name="T11" fmla="*/ 16384 w 16384"/>
              <a:gd name="T12" fmla="*/ 16384 h 1638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6384" h="16384">
                <a:moveTo>
                  <a:pt x="0" y="0"/>
                </a:moveTo>
                <a:lnTo>
                  <a:pt x="16384" y="8073"/>
                </a:lnTo>
                <a:lnTo>
                  <a:pt x="0" y="16384"/>
                </a:lnTo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</xdr:col>
      <xdr:colOff>419100</xdr:colOff>
      <xdr:row>2</xdr:row>
      <xdr:rowOff>0</xdr:rowOff>
    </xdr:from>
    <xdr:to>
      <xdr:col>3</xdr:col>
      <xdr:colOff>0</xdr:colOff>
      <xdr:row>8</xdr:row>
      <xdr:rowOff>0</xdr:rowOff>
    </xdr:to>
    <xdr:grpSp>
      <xdr:nvGrpSpPr>
        <xdr:cNvPr id="2218" name="Group 6"/>
        <xdr:cNvGrpSpPr>
          <a:grpSpLocks/>
        </xdr:cNvGrpSpPr>
      </xdr:nvGrpSpPr>
      <xdr:grpSpPr bwMode="auto">
        <a:xfrm>
          <a:off x="1028700" y="323850"/>
          <a:ext cx="800100" cy="971550"/>
          <a:chOff x="172" y="34"/>
          <a:chExt cx="84" cy="102"/>
        </a:xfrm>
      </xdr:grpSpPr>
      <xdr:sp macro="" textlink="">
        <xdr:nvSpPr>
          <xdr:cNvPr id="2251" name="Arc 7"/>
          <xdr:cNvSpPr>
            <a:spLocks/>
          </xdr:cNvSpPr>
        </xdr:nvSpPr>
        <xdr:spPr bwMode="auto">
          <a:xfrm flipH="1">
            <a:off x="172" y="34"/>
            <a:ext cx="84" cy="5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52" name="Arc 8"/>
          <xdr:cNvSpPr>
            <a:spLocks/>
          </xdr:cNvSpPr>
        </xdr:nvSpPr>
        <xdr:spPr bwMode="auto">
          <a:xfrm flipH="1" flipV="1">
            <a:off x="172" y="85"/>
            <a:ext cx="84" cy="51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13</xdr:col>
      <xdr:colOff>9525</xdr:colOff>
      <xdr:row>9</xdr:row>
      <xdr:rowOff>0</xdr:rowOff>
    </xdr:from>
    <xdr:to>
      <xdr:col>16</xdr:col>
      <xdr:colOff>228600</xdr:colOff>
      <xdr:row>15</xdr:row>
      <xdr:rowOff>0</xdr:rowOff>
    </xdr:to>
    <xdr:grpSp>
      <xdr:nvGrpSpPr>
        <xdr:cNvPr id="2219" name="Group 9"/>
        <xdr:cNvGrpSpPr>
          <a:grpSpLocks/>
        </xdr:cNvGrpSpPr>
      </xdr:nvGrpSpPr>
      <xdr:grpSpPr bwMode="auto">
        <a:xfrm>
          <a:off x="7991475" y="1457325"/>
          <a:ext cx="2105025" cy="971550"/>
          <a:chOff x="923" y="206"/>
          <a:chExt cx="215" cy="102"/>
        </a:xfrm>
      </xdr:grpSpPr>
      <xdr:grpSp>
        <xdr:nvGrpSpPr>
          <xdr:cNvPr id="2247" name="Group 10"/>
          <xdr:cNvGrpSpPr>
            <a:grpSpLocks/>
          </xdr:cNvGrpSpPr>
        </xdr:nvGrpSpPr>
        <xdr:grpSpPr bwMode="auto">
          <a:xfrm>
            <a:off x="923" y="206"/>
            <a:ext cx="172" cy="102"/>
            <a:chOff x="923" y="206"/>
            <a:chExt cx="172" cy="102"/>
          </a:xfrm>
        </xdr:grpSpPr>
        <xdr:sp macro="" textlink="">
          <xdr:nvSpPr>
            <xdr:cNvPr id="2249" name="Arc 11"/>
            <xdr:cNvSpPr>
              <a:spLocks/>
            </xdr:cNvSpPr>
          </xdr:nvSpPr>
          <xdr:spPr bwMode="auto">
            <a:xfrm>
              <a:off x="923" y="206"/>
              <a:ext cx="172" cy="52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250" name="Arc 12"/>
            <xdr:cNvSpPr>
              <a:spLocks/>
            </xdr:cNvSpPr>
          </xdr:nvSpPr>
          <xdr:spPr bwMode="auto">
            <a:xfrm flipV="1">
              <a:off x="923" y="257"/>
              <a:ext cx="172" cy="51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2248" name="Drawing 10"/>
          <xdr:cNvSpPr>
            <a:spLocks/>
          </xdr:cNvSpPr>
        </xdr:nvSpPr>
        <xdr:spPr bwMode="auto">
          <a:xfrm>
            <a:off x="1050" y="223"/>
            <a:ext cx="88" cy="69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60000 65536"/>
              <a:gd name="T7" fmla="*/ 0 60000 65536"/>
              <a:gd name="T8" fmla="*/ 0 60000 65536"/>
              <a:gd name="T9" fmla="*/ 0 w 16384"/>
              <a:gd name="T10" fmla="*/ 0 h 16384"/>
              <a:gd name="T11" fmla="*/ 16384 w 16384"/>
              <a:gd name="T12" fmla="*/ 16384 h 1638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6384" h="16384">
                <a:moveTo>
                  <a:pt x="0" y="0"/>
                </a:moveTo>
                <a:lnTo>
                  <a:pt x="16384" y="8073"/>
                </a:lnTo>
                <a:lnTo>
                  <a:pt x="0" y="16384"/>
                </a:lnTo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</xdr:col>
      <xdr:colOff>419100</xdr:colOff>
      <xdr:row>9</xdr:row>
      <xdr:rowOff>0</xdr:rowOff>
    </xdr:from>
    <xdr:to>
      <xdr:col>3</xdr:col>
      <xdr:colOff>0</xdr:colOff>
      <xdr:row>15</xdr:row>
      <xdr:rowOff>0</xdr:rowOff>
    </xdr:to>
    <xdr:grpSp>
      <xdr:nvGrpSpPr>
        <xdr:cNvPr id="2220" name="Group 14"/>
        <xdr:cNvGrpSpPr>
          <a:grpSpLocks/>
        </xdr:cNvGrpSpPr>
      </xdr:nvGrpSpPr>
      <xdr:grpSpPr bwMode="auto">
        <a:xfrm>
          <a:off x="1028700" y="1457325"/>
          <a:ext cx="800100" cy="971550"/>
          <a:chOff x="172" y="34"/>
          <a:chExt cx="84" cy="102"/>
        </a:xfrm>
      </xdr:grpSpPr>
      <xdr:sp macro="" textlink="">
        <xdr:nvSpPr>
          <xdr:cNvPr id="2245" name="Arc 15"/>
          <xdr:cNvSpPr>
            <a:spLocks/>
          </xdr:cNvSpPr>
        </xdr:nvSpPr>
        <xdr:spPr bwMode="auto">
          <a:xfrm flipH="1">
            <a:off x="172" y="34"/>
            <a:ext cx="84" cy="5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46" name="Arc 16"/>
          <xdr:cNvSpPr>
            <a:spLocks/>
          </xdr:cNvSpPr>
        </xdr:nvSpPr>
        <xdr:spPr bwMode="auto">
          <a:xfrm flipH="1" flipV="1">
            <a:off x="172" y="85"/>
            <a:ext cx="84" cy="51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13</xdr:col>
      <xdr:colOff>9525</xdr:colOff>
      <xdr:row>17</xdr:row>
      <xdr:rowOff>0</xdr:rowOff>
    </xdr:from>
    <xdr:to>
      <xdr:col>16</xdr:col>
      <xdr:colOff>228600</xdr:colOff>
      <xdr:row>23</xdr:row>
      <xdr:rowOff>0</xdr:rowOff>
    </xdr:to>
    <xdr:grpSp>
      <xdr:nvGrpSpPr>
        <xdr:cNvPr id="2221" name="Group 17"/>
        <xdr:cNvGrpSpPr>
          <a:grpSpLocks/>
        </xdr:cNvGrpSpPr>
      </xdr:nvGrpSpPr>
      <xdr:grpSpPr bwMode="auto">
        <a:xfrm>
          <a:off x="7991475" y="2752725"/>
          <a:ext cx="2105025" cy="971550"/>
          <a:chOff x="923" y="206"/>
          <a:chExt cx="215" cy="102"/>
        </a:xfrm>
      </xdr:grpSpPr>
      <xdr:grpSp>
        <xdr:nvGrpSpPr>
          <xdr:cNvPr id="2241" name="Group 18"/>
          <xdr:cNvGrpSpPr>
            <a:grpSpLocks/>
          </xdr:cNvGrpSpPr>
        </xdr:nvGrpSpPr>
        <xdr:grpSpPr bwMode="auto">
          <a:xfrm>
            <a:off x="923" y="206"/>
            <a:ext cx="172" cy="102"/>
            <a:chOff x="923" y="206"/>
            <a:chExt cx="172" cy="102"/>
          </a:xfrm>
        </xdr:grpSpPr>
        <xdr:sp macro="" textlink="">
          <xdr:nvSpPr>
            <xdr:cNvPr id="2243" name="Arc 19"/>
            <xdr:cNvSpPr>
              <a:spLocks/>
            </xdr:cNvSpPr>
          </xdr:nvSpPr>
          <xdr:spPr bwMode="auto">
            <a:xfrm>
              <a:off x="923" y="206"/>
              <a:ext cx="172" cy="52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244" name="Arc 20"/>
            <xdr:cNvSpPr>
              <a:spLocks/>
            </xdr:cNvSpPr>
          </xdr:nvSpPr>
          <xdr:spPr bwMode="auto">
            <a:xfrm flipV="1">
              <a:off x="923" y="257"/>
              <a:ext cx="172" cy="51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2242" name="Drawing 10"/>
          <xdr:cNvSpPr>
            <a:spLocks/>
          </xdr:cNvSpPr>
        </xdr:nvSpPr>
        <xdr:spPr bwMode="auto">
          <a:xfrm>
            <a:off x="1050" y="223"/>
            <a:ext cx="88" cy="69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60000 65536"/>
              <a:gd name="T7" fmla="*/ 0 60000 65536"/>
              <a:gd name="T8" fmla="*/ 0 60000 65536"/>
              <a:gd name="T9" fmla="*/ 0 w 16384"/>
              <a:gd name="T10" fmla="*/ 0 h 16384"/>
              <a:gd name="T11" fmla="*/ 16384 w 16384"/>
              <a:gd name="T12" fmla="*/ 16384 h 1638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6384" h="16384">
                <a:moveTo>
                  <a:pt x="0" y="0"/>
                </a:moveTo>
                <a:lnTo>
                  <a:pt x="16384" y="8073"/>
                </a:lnTo>
                <a:lnTo>
                  <a:pt x="0" y="16384"/>
                </a:lnTo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</xdr:col>
      <xdr:colOff>419100</xdr:colOff>
      <xdr:row>17</xdr:row>
      <xdr:rowOff>0</xdr:rowOff>
    </xdr:from>
    <xdr:to>
      <xdr:col>3</xdr:col>
      <xdr:colOff>0</xdr:colOff>
      <xdr:row>23</xdr:row>
      <xdr:rowOff>0</xdr:rowOff>
    </xdr:to>
    <xdr:grpSp>
      <xdr:nvGrpSpPr>
        <xdr:cNvPr id="2222" name="Group 22"/>
        <xdr:cNvGrpSpPr>
          <a:grpSpLocks/>
        </xdr:cNvGrpSpPr>
      </xdr:nvGrpSpPr>
      <xdr:grpSpPr bwMode="auto">
        <a:xfrm>
          <a:off x="1028700" y="2752725"/>
          <a:ext cx="800100" cy="971550"/>
          <a:chOff x="172" y="34"/>
          <a:chExt cx="84" cy="102"/>
        </a:xfrm>
      </xdr:grpSpPr>
      <xdr:sp macro="" textlink="">
        <xdr:nvSpPr>
          <xdr:cNvPr id="2239" name="Arc 23"/>
          <xdr:cNvSpPr>
            <a:spLocks/>
          </xdr:cNvSpPr>
        </xdr:nvSpPr>
        <xdr:spPr bwMode="auto">
          <a:xfrm flipH="1">
            <a:off x="172" y="34"/>
            <a:ext cx="84" cy="5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40" name="Arc 24"/>
          <xdr:cNvSpPr>
            <a:spLocks/>
          </xdr:cNvSpPr>
        </xdr:nvSpPr>
        <xdr:spPr bwMode="auto">
          <a:xfrm flipH="1" flipV="1">
            <a:off x="172" y="85"/>
            <a:ext cx="84" cy="51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13</xdr:col>
      <xdr:colOff>9525</xdr:colOff>
      <xdr:row>24</xdr:row>
      <xdr:rowOff>0</xdr:rowOff>
    </xdr:from>
    <xdr:to>
      <xdr:col>16</xdr:col>
      <xdr:colOff>228600</xdr:colOff>
      <xdr:row>30</xdr:row>
      <xdr:rowOff>0</xdr:rowOff>
    </xdr:to>
    <xdr:grpSp>
      <xdr:nvGrpSpPr>
        <xdr:cNvPr id="2223" name="Group 33"/>
        <xdr:cNvGrpSpPr>
          <a:grpSpLocks/>
        </xdr:cNvGrpSpPr>
      </xdr:nvGrpSpPr>
      <xdr:grpSpPr bwMode="auto">
        <a:xfrm>
          <a:off x="7991475" y="3886200"/>
          <a:ext cx="2105025" cy="971550"/>
          <a:chOff x="923" y="206"/>
          <a:chExt cx="215" cy="102"/>
        </a:xfrm>
      </xdr:grpSpPr>
      <xdr:grpSp>
        <xdr:nvGrpSpPr>
          <xdr:cNvPr id="2235" name="Group 34"/>
          <xdr:cNvGrpSpPr>
            <a:grpSpLocks/>
          </xdr:cNvGrpSpPr>
        </xdr:nvGrpSpPr>
        <xdr:grpSpPr bwMode="auto">
          <a:xfrm>
            <a:off x="923" y="206"/>
            <a:ext cx="172" cy="102"/>
            <a:chOff x="923" y="206"/>
            <a:chExt cx="172" cy="102"/>
          </a:xfrm>
        </xdr:grpSpPr>
        <xdr:sp macro="" textlink="">
          <xdr:nvSpPr>
            <xdr:cNvPr id="2237" name="Arc 35"/>
            <xdr:cNvSpPr>
              <a:spLocks/>
            </xdr:cNvSpPr>
          </xdr:nvSpPr>
          <xdr:spPr bwMode="auto">
            <a:xfrm>
              <a:off x="923" y="206"/>
              <a:ext cx="172" cy="52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238" name="Arc 36"/>
            <xdr:cNvSpPr>
              <a:spLocks/>
            </xdr:cNvSpPr>
          </xdr:nvSpPr>
          <xdr:spPr bwMode="auto">
            <a:xfrm flipV="1">
              <a:off x="923" y="257"/>
              <a:ext cx="172" cy="51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2236" name="Drawing 10"/>
          <xdr:cNvSpPr>
            <a:spLocks/>
          </xdr:cNvSpPr>
        </xdr:nvSpPr>
        <xdr:spPr bwMode="auto">
          <a:xfrm>
            <a:off x="1050" y="223"/>
            <a:ext cx="88" cy="69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60000 65536"/>
              <a:gd name="T7" fmla="*/ 0 60000 65536"/>
              <a:gd name="T8" fmla="*/ 0 60000 65536"/>
              <a:gd name="T9" fmla="*/ 0 w 16384"/>
              <a:gd name="T10" fmla="*/ 0 h 16384"/>
              <a:gd name="T11" fmla="*/ 16384 w 16384"/>
              <a:gd name="T12" fmla="*/ 16384 h 1638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6384" h="16384">
                <a:moveTo>
                  <a:pt x="0" y="0"/>
                </a:moveTo>
                <a:lnTo>
                  <a:pt x="16384" y="8073"/>
                </a:lnTo>
                <a:lnTo>
                  <a:pt x="0" y="16384"/>
                </a:lnTo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</xdr:col>
      <xdr:colOff>419100</xdr:colOff>
      <xdr:row>24</xdr:row>
      <xdr:rowOff>0</xdr:rowOff>
    </xdr:from>
    <xdr:to>
      <xdr:col>3</xdr:col>
      <xdr:colOff>0</xdr:colOff>
      <xdr:row>30</xdr:row>
      <xdr:rowOff>0</xdr:rowOff>
    </xdr:to>
    <xdr:grpSp>
      <xdr:nvGrpSpPr>
        <xdr:cNvPr id="2224" name="Group 38"/>
        <xdr:cNvGrpSpPr>
          <a:grpSpLocks/>
        </xdr:cNvGrpSpPr>
      </xdr:nvGrpSpPr>
      <xdr:grpSpPr bwMode="auto">
        <a:xfrm>
          <a:off x="1028700" y="3886200"/>
          <a:ext cx="800100" cy="971550"/>
          <a:chOff x="172" y="34"/>
          <a:chExt cx="84" cy="102"/>
        </a:xfrm>
      </xdr:grpSpPr>
      <xdr:sp macro="" textlink="">
        <xdr:nvSpPr>
          <xdr:cNvPr id="2233" name="Arc 39"/>
          <xdr:cNvSpPr>
            <a:spLocks/>
          </xdr:cNvSpPr>
        </xdr:nvSpPr>
        <xdr:spPr bwMode="auto">
          <a:xfrm flipH="1">
            <a:off x="172" y="34"/>
            <a:ext cx="84" cy="5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34" name="Arc 40"/>
          <xdr:cNvSpPr>
            <a:spLocks/>
          </xdr:cNvSpPr>
        </xdr:nvSpPr>
        <xdr:spPr bwMode="auto">
          <a:xfrm flipH="1" flipV="1">
            <a:off x="172" y="85"/>
            <a:ext cx="84" cy="51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13</xdr:col>
      <xdr:colOff>9525</xdr:colOff>
      <xdr:row>32</xdr:row>
      <xdr:rowOff>0</xdr:rowOff>
    </xdr:from>
    <xdr:to>
      <xdr:col>16</xdr:col>
      <xdr:colOff>228600</xdr:colOff>
      <xdr:row>38</xdr:row>
      <xdr:rowOff>0</xdr:rowOff>
    </xdr:to>
    <xdr:grpSp>
      <xdr:nvGrpSpPr>
        <xdr:cNvPr id="2225" name="Group 41"/>
        <xdr:cNvGrpSpPr>
          <a:grpSpLocks/>
        </xdr:cNvGrpSpPr>
      </xdr:nvGrpSpPr>
      <xdr:grpSpPr bwMode="auto">
        <a:xfrm>
          <a:off x="7991475" y="5181600"/>
          <a:ext cx="2105025" cy="971550"/>
          <a:chOff x="923" y="206"/>
          <a:chExt cx="215" cy="102"/>
        </a:xfrm>
      </xdr:grpSpPr>
      <xdr:grpSp>
        <xdr:nvGrpSpPr>
          <xdr:cNvPr id="2229" name="Group 42"/>
          <xdr:cNvGrpSpPr>
            <a:grpSpLocks/>
          </xdr:cNvGrpSpPr>
        </xdr:nvGrpSpPr>
        <xdr:grpSpPr bwMode="auto">
          <a:xfrm>
            <a:off x="923" y="206"/>
            <a:ext cx="172" cy="102"/>
            <a:chOff x="923" y="206"/>
            <a:chExt cx="172" cy="102"/>
          </a:xfrm>
        </xdr:grpSpPr>
        <xdr:sp macro="" textlink="">
          <xdr:nvSpPr>
            <xdr:cNvPr id="2231" name="Arc 43"/>
            <xdr:cNvSpPr>
              <a:spLocks/>
            </xdr:cNvSpPr>
          </xdr:nvSpPr>
          <xdr:spPr bwMode="auto">
            <a:xfrm>
              <a:off x="923" y="206"/>
              <a:ext cx="172" cy="52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232" name="Arc 44"/>
            <xdr:cNvSpPr>
              <a:spLocks/>
            </xdr:cNvSpPr>
          </xdr:nvSpPr>
          <xdr:spPr bwMode="auto">
            <a:xfrm flipV="1">
              <a:off x="923" y="257"/>
              <a:ext cx="172" cy="51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2230" name="Drawing 10"/>
          <xdr:cNvSpPr>
            <a:spLocks/>
          </xdr:cNvSpPr>
        </xdr:nvSpPr>
        <xdr:spPr bwMode="auto">
          <a:xfrm>
            <a:off x="1050" y="223"/>
            <a:ext cx="88" cy="69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60000 65536"/>
              <a:gd name="T7" fmla="*/ 0 60000 65536"/>
              <a:gd name="T8" fmla="*/ 0 60000 65536"/>
              <a:gd name="T9" fmla="*/ 0 w 16384"/>
              <a:gd name="T10" fmla="*/ 0 h 16384"/>
              <a:gd name="T11" fmla="*/ 16384 w 16384"/>
              <a:gd name="T12" fmla="*/ 16384 h 1638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6384" h="16384">
                <a:moveTo>
                  <a:pt x="0" y="0"/>
                </a:moveTo>
                <a:lnTo>
                  <a:pt x="16384" y="8073"/>
                </a:lnTo>
                <a:lnTo>
                  <a:pt x="0" y="16384"/>
                </a:lnTo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</xdr:col>
      <xdr:colOff>419100</xdr:colOff>
      <xdr:row>32</xdr:row>
      <xdr:rowOff>0</xdr:rowOff>
    </xdr:from>
    <xdr:to>
      <xdr:col>3</xdr:col>
      <xdr:colOff>0</xdr:colOff>
      <xdr:row>38</xdr:row>
      <xdr:rowOff>0</xdr:rowOff>
    </xdr:to>
    <xdr:grpSp>
      <xdr:nvGrpSpPr>
        <xdr:cNvPr id="2226" name="Group 46"/>
        <xdr:cNvGrpSpPr>
          <a:grpSpLocks/>
        </xdr:cNvGrpSpPr>
      </xdr:nvGrpSpPr>
      <xdr:grpSpPr bwMode="auto">
        <a:xfrm>
          <a:off x="1028700" y="5181600"/>
          <a:ext cx="800100" cy="971550"/>
          <a:chOff x="172" y="34"/>
          <a:chExt cx="84" cy="102"/>
        </a:xfrm>
      </xdr:grpSpPr>
      <xdr:sp macro="" textlink="">
        <xdr:nvSpPr>
          <xdr:cNvPr id="2227" name="Arc 47"/>
          <xdr:cNvSpPr>
            <a:spLocks/>
          </xdr:cNvSpPr>
        </xdr:nvSpPr>
        <xdr:spPr bwMode="auto">
          <a:xfrm flipH="1">
            <a:off x="172" y="34"/>
            <a:ext cx="84" cy="5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28" name="Arc 48"/>
          <xdr:cNvSpPr>
            <a:spLocks/>
          </xdr:cNvSpPr>
        </xdr:nvSpPr>
        <xdr:spPr bwMode="auto">
          <a:xfrm flipH="1" flipV="1">
            <a:off x="172" y="85"/>
            <a:ext cx="84" cy="51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2</xdr:row>
      <xdr:rowOff>0</xdr:rowOff>
    </xdr:from>
    <xdr:to>
      <xdr:col>16</xdr:col>
      <xdr:colOff>228600</xdr:colOff>
      <xdr:row>8</xdr:row>
      <xdr:rowOff>0</xdr:rowOff>
    </xdr:to>
    <xdr:grpSp>
      <xdr:nvGrpSpPr>
        <xdr:cNvPr id="1193" name="Group 1"/>
        <xdr:cNvGrpSpPr>
          <a:grpSpLocks/>
        </xdr:cNvGrpSpPr>
      </xdr:nvGrpSpPr>
      <xdr:grpSpPr bwMode="auto">
        <a:xfrm>
          <a:off x="7991475" y="323850"/>
          <a:ext cx="2105025" cy="971550"/>
          <a:chOff x="923" y="206"/>
          <a:chExt cx="215" cy="102"/>
        </a:xfrm>
      </xdr:grpSpPr>
      <xdr:grpSp>
        <xdr:nvGrpSpPr>
          <xdr:cNvPr id="1229" name="Group 2"/>
          <xdr:cNvGrpSpPr>
            <a:grpSpLocks/>
          </xdr:cNvGrpSpPr>
        </xdr:nvGrpSpPr>
        <xdr:grpSpPr bwMode="auto">
          <a:xfrm>
            <a:off x="923" y="206"/>
            <a:ext cx="172" cy="102"/>
            <a:chOff x="923" y="206"/>
            <a:chExt cx="172" cy="102"/>
          </a:xfrm>
        </xdr:grpSpPr>
        <xdr:sp macro="" textlink="">
          <xdr:nvSpPr>
            <xdr:cNvPr id="1231" name="Arc 3"/>
            <xdr:cNvSpPr>
              <a:spLocks/>
            </xdr:cNvSpPr>
          </xdr:nvSpPr>
          <xdr:spPr bwMode="auto">
            <a:xfrm>
              <a:off x="923" y="206"/>
              <a:ext cx="172" cy="52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232" name="Arc 4"/>
            <xdr:cNvSpPr>
              <a:spLocks/>
            </xdr:cNvSpPr>
          </xdr:nvSpPr>
          <xdr:spPr bwMode="auto">
            <a:xfrm flipV="1">
              <a:off x="923" y="257"/>
              <a:ext cx="172" cy="51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230" name="Drawing 10"/>
          <xdr:cNvSpPr>
            <a:spLocks/>
          </xdr:cNvSpPr>
        </xdr:nvSpPr>
        <xdr:spPr bwMode="auto">
          <a:xfrm>
            <a:off x="1050" y="223"/>
            <a:ext cx="88" cy="69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60000 65536"/>
              <a:gd name="T7" fmla="*/ 0 60000 65536"/>
              <a:gd name="T8" fmla="*/ 0 60000 65536"/>
              <a:gd name="T9" fmla="*/ 0 w 16384"/>
              <a:gd name="T10" fmla="*/ 0 h 16384"/>
              <a:gd name="T11" fmla="*/ 16384 w 16384"/>
              <a:gd name="T12" fmla="*/ 16384 h 1638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6384" h="16384">
                <a:moveTo>
                  <a:pt x="0" y="0"/>
                </a:moveTo>
                <a:lnTo>
                  <a:pt x="16384" y="8073"/>
                </a:lnTo>
                <a:lnTo>
                  <a:pt x="0" y="16384"/>
                </a:lnTo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</xdr:col>
      <xdr:colOff>419100</xdr:colOff>
      <xdr:row>2</xdr:row>
      <xdr:rowOff>0</xdr:rowOff>
    </xdr:from>
    <xdr:to>
      <xdr:col>3</xdr:col>
      <xdr:colOff>0</xdr:colOff>
      <xdr:row>8</xdr:row>
      <xdr:rowOff>0</xdr:rowOff>
    </xdr:to>
    <xdr:grpSp>
      <xdr:nvGrpSpPr>
        <xdr:cNvPr id="1194" name="Group 6"/>
        <xdr:cNvGrpSpPr>
          <a:grpSpLocks/>
        </xdr:cNvGrpSpPr>
      </xdr:nvGrpSpPr>
      <xdr:grpSpPr bwMode="auto">
        <a:xfrm>
          <a:off x="1028700" y="323850"/>
          <a:ext cx="800100" cy="971550"/>
          <a:chOff x="172" y="34"/>
          <a:chExt cx="84" cy="102"/>
        </a:xfrm>
      </xdr:grpSpPr>
      <xdr:sp macro="" textlink="">
        <xdr:nvSpPr>
          <xdr:cNvPr id="1227" name="Arc 7"/>
          <xdr:cNvSpPr>
            <a:spLocks/>
          </xdr:cNvSpPr>
        </xdr:nvSpPr>
        <xdr:spPr bwMode="auto">
          <a:xfrm flipH="1">
            <a:off x="172" y="34"/>
            <a:ext cx="84" cy="5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28" name="Arc 8"/>
          <xdr:cNvSpPr>
            <a:spLocks/>
          </xdr:cNvSpPr>
        </xdr:nvSpPr>
        <xdr:spPr bwMode="auto">
          <a:xfrm flipH="1" flipV="1">
            <a:off x="172" y="85"/>
            <a:ext cx="84" cy="51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13</xdr:col>
      <xdr:colOff>9525</xdr:colOff>
      <xdr:row>9</xdr:row>
      <xdr:rowOff>0</xdr:rowOff>
    </xdr:from>
    <xdr:to>
      <xdr:col>16</xdr:col>
      <xdr:colOff>228600</xdr:colOff>
      <xdr:row>15</xdr:row>
      <xdr:rowOff>0</xdr:rowOff>
    </xdr:to>
    <xdr:grpSp>
      <xdr:nvGrpSpPr>
        <xdr:cNvPr id="1195" name="Group 9"/>
        <xdr:cNvGrpSpPr>
          <a:grpSpLocks/>
        </xdr:cNvGrpSpPr>
      </xdr:nvGrpSpPr>
      <xdr:grpSpPr bwMode="auto">
        <a:xfrm>
          <a:off x="7991475" y="1457325"/>
          <a:ext cx="2105025" cy="971550"/>
          <a:chOff x="923" y="206"/>
          <a:chExt cx="215" cy="102"/>
        </a:xfrm>
      </xdr:grpSpPr>
      <xdr:grpSp>
        <xdr:nvGrpSpPr>
          <xdr:cNvPr id="1223" name="Group 10"/>
          <xdr:cNvGrpSpPr>
            <a:grpSpLocks/>
          </xdr:cNvGrpSpPr>
        </xdr:nvGrpSpPr>
        <xdr:grpSpPr bwMode="auto">
          <a:xfrm>
            <a:off x="923" y="206"/>
            <a:ext cx="172" cy="102"/>
            <a:chOff x="923" y="206"/>
            <a:chExt cx="172" cy="102"/>
          </a:xfrm>
        </xdr:grpSpPr>
        <xdr:sp macro="" textlink="">
          <xdr:nvSpPr>
            <xdr:cNvPr id="1225" name="Arc 11"/>
            <xdr:cNvSpPr>
              <a:spLocks/>
            </xdr:cNvSpPr>
          </xdr:nvSpPr>
          <xdr:spPr bwMode="auto">
            <a:xfrm>
              <a:off x="923" y="206"/>
              <a:ext cx="172" cy="52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226" name="Arc 12"/>
            <xdr:cNvSpPr>
              <a:spLocks/>
            </xdr:cNvSpPr>
          </xdr:nvSpPr>
          <xdr:spPr bwMode="auto">
            <a:xfrm flipV="1">
              <a:off x="923" y="257"/>
              <a:ext cx="172" cy="51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224" name="Drawing 10"/>
          <xdr:cNvSpPr>
            <a:spLocks/>
          </xdr:cNvSpPr>
        </xdr:nvSpPr>
        <xdr:spPr bwMode="auto">
          <a:xfrm>
            <a:off x="1050" y="223"/>
            <a:ext cx="88" cy="69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60000 65536"/>
              <a:gd name="T7" fmla="*/ 0 60000 65536"/>
              <a:gd name="T8" fmla="*/ 0 60000 65536"/>
              <a:gd name="T9" fmla="*/ 0 w 16384"/>
              <a:gd name="T10" fmla="*/ 0 h 16384"/>
              <a:gd name="T11" fmla="*/ 16384 w 16384"/>
              <a:gd name="T12" fmla="*/ 16384 h 1638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6384" h="16384">
                <a:moveTo>
                  <a:pt x="0" y="0"/>
                </a:moveTo>
                <a:lnTo>
                  <a:pt x="16384" y="8073"/>
                </a:lnTo>
                <a:lnTo>
                  <a:pt x="0" y="16384"/>
                </a:lnTo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</xdr:col>
      <xdr:colOff>419100</xdr:colOff>
      <xdr:row>9</xdr:row>
      <xdr:rowOff>0</xdr:rowOff>
    </xdr:from>
    <xdr:to>
      <xdr:col>3</xdr:col>
      <xdr:colOff>0</xdr:colOff>
      <xdr:row>15</xdr:row>
      <xdr:rowOff>0</xdr:rowOff>
    </xdr:to>
    <xdr:grpSp>
      <xdr:nvGrpSpPr>
        <xdr:cNvPr id="1196" name="Group 14"/>
        <xdr:cNvGrpSpPr>
          <a:grpSpLocks/>
        </xdr:cNvGrpSpPr>
      </xdr:nvGrpSpPr>
      <xdr:grpSpPr bwMode="auto">
        <a:xfrm>
          <a:off x="1028700" y="1457325"/>
          <a:ext cx="800100" cy="971550"/>
          <a:chOff x="172" y="34"/>
          <a:chExt cx="84" cy="102"/>
        </a:xfrm>
      </xdr:grpSpPr>
      <xdr:sp macro="" textlink="">
        <xdr:nvSpPr>
          <xdr:cNvPr id="1221" name="Arc 15"/>
          <xdr:cNvSpPr>
            <a:spLocks/>
          </xdr:cNvSpPr>
        </xdr:nvSpPr>
        <xdr:spPr bwMode="auto">
          <a:xfrm flipH="1">
            <a:off x="172" y="34"/>
            <a:ext cx="84" cy="5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22" name="Arc 16"/>
          <xdr:cNvSpPr>
            <a:spLocks/>
          </xdr:cNvSpPr>
        </xdr:nvSpPr>
        <xdr:spPr bwMode="auto">
          <a:xfrm flipH="1" flipV="1">
            <a:off x="172" y="85"/>
            <a:ext cx="84" cy="51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13</xdr:col>
      <xdr:colOff>9525</xdr:colOff>
      <xdr:row>17</xdr:row>
      <xdr:rowOff>0</xdr:rowOff>
    </xdr:from>
    <xdr:to>
      <xdr:col>16</xdr:col>
      <xdr:colOff>228600</xdr:colOff>
      <xdr:row>23</xdr:row>
      <xdr:rowOff>0</xdr:rowOff>
    </xdr:to>
    <xdr:grpSp>
      <xdr:nvGrpSpPr>
        <xdr:cNvPr id="1197" name="Group 17"/>
        <xdr:cNvGrpSpPr>
          <a:grpSpLocks/>
        </xdr:cNvGrpSpPr>
      </xdr:nvGrpSpPr>
      <xdr:grpSpPr bwMode="auto">
        <a:xfrm>
          <a:off x="7991475" y="2752725"/>
          <a:ext cx="2105025" cy="971550"/>
          <a:chOff x="923" y="206"/>
          <a:chExt cx="215" cy="102"/>
        </a:xfrm>
      </xdr:grpSpPr>
      <xdr:grpSp>
        <xdr:nvGrpSpPr>
          <xdr:cNvPr id="1217" name="Group 18"/>
          <xdr:cNvGrpSpPr>
            <a:grpSpLocks/>
          </xdr:cNvGrpSpPr>
        </xdr:nvGrpSpPr>
        <xdr:grpSpPr bwMode="auto">
          <a:xfrm>
            <a:off x="923" y="206"/>
            <a:ext cx="172" cy="102"/>
            <a:chOff x="923" y="206"/>
            <a:chExt cx="172" cy="102"/>
          </a:xfrm>
        </xdr:grpSpPr>
        <xdr:sp macro="" textlink="">
          <xdr:nvSpPr>
            <xdr:cNvPr id="1219" name="Arc 19"/>
            <xdr:cNvSpPr>
              <a:spLocks/>
            </xdr:cNvSpPr>
          </xdr:nvSpPr>
          <xdr:spPr bwMode="auto">
            <a:xfrm>
              <a:off x="923" y="206"/>
              <a:ext cx="172" cy="52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220" name="Arc 20"/>
            <xdr:cNvSpPr>
              <a:spLocks/>
            </xdr:cNvSpPr>
          </xdr:nvSpPr>
          <xdr:spPr bwMode="auto">
            <a:xfrm flipV="1">
              <a:off x="923" y="257"/>
              <a:ext cx="172" cy="51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218" name="Drawing 10"/>
          <xdr:cNvSpPr>
            <a:spLocks/>
          </xdr:cNvSpPr>
        </xdr:nvSpPr>
        <xdr:spPr bwMode="auto">
          <a:xfrm>
            <a:off x="1050" y="223"/>
            <a:ext cx="88" cy="69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60000 65536"/>
              <a:gd name="T7" fmla="*/ 0 60000 65536"/>
              <a:gd name="T8" fmla="*/ 0 60000 65536"/>
              <a:gd name="T9" fmla="*/ 0 w 16384"/>
              <a:gd name="T10" fmla="*/ 0 h 16384"/>
              <a:gd name="T11" fmla="*/ 16384 w 16384"/>
              <a:gd name="T12" fmla="*/ 16384 h 1638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6384" h="16384">
                <a:moveTo>
                  <a:pt x="0" y="0"/>
                </a:moveTo>
                <a:lnTo>
                  <a:pt x="16384" y="8073"/>
                </a:lnTo>
                <a:lnTo>
                  <a:pt x="0" y="16384"/>
                </a:lnTo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</xdr:col>
      <xdr:colOff>419100</xdr:colOff>
      <xdr:row>17</xdr:row>
      <xdr:rowOff>0</xdr:rowOff>
    </xdr:from>
    <xdr:to>
      <xdr:col>3</xdr:col>
      <xdr:colOff>0</xdr:colOff>
      <xdr:row>23</xdr:row>
      <xdr:rowOff>0</xdr:rowOff>
    </xdr:to>
    <xdr:grpSp>
      <xdr:nvGrpSpPr>
        <xdr:cNvPr id="1198" name="Group 22"/>
        <xdr:cNvGrpSpPr>
          <a:grpSpLocks/>
        </xdr:cNvGrpSpPr>
      </xdr:nvGrpSpPr>
      <xdr:grpSpPr bwMode="auto">
        <a:xfrm>
          <a:off x="1028700" y="2752725"/>
          <a:ext cx="800100" cy="971550"/>
          <a:chOff x="172" y="34"/>
          <a:chExt cx="84" cy="102"/>
        </a:xfrm>
      </xdr:grpSpPr>
      <xdr:sp macro="" textlink="">
        <xdr:nvSpPr>
          <xdr:cNvPr id="1215" name="Arc 23"/>
          <xdr:cNvSpPr>
            <a:spLocks/>
          </xdr:cNvSpPr>
        </xdr:nvSpPr>
        <xdr:spPr bwMode="auto">
          <a:xfrm flipH="1">
            <a:off x="172" y="34"/>
            <a:ext cx="84" cy="5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16" name="Arc 24"/>
          <xdr:cNvSpPr>
            <a:spLocks/>
          </xdr:cNvSpPr>
        </xdr:nvSpPr>
        <xdr:spPr bwMode="auto">
          <a:xfrm flipH="1" flipV="1">
            <a:off x="172" y="85"/>
            <a:ext cx="84" cy="51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13</xdr:col>
      <xdr:colOff>9525</xdr:colOff>
      <xdr:row>24</xdr:row>
      <xdr:rowOff>0</xdr:rowOff>
    </xdr:from>
    <xdr:to>
      <xdr:col>16</xdr:col>
      <xdr:colOff>228600</xdr:colOff>
      <xdr:row>30</xdr:row>
      <xdr:rowOff>0</xdr:rowOff>
    </xdr:to>
    <xdr:grpSp>
      <xdr:nvGrpSpPr>
        <xdr:cNvPr id="1199" name="Group 33"/>
        <xdr:cNvGrpSpPr>
          <a:grpSpLocks/>
        </xdr:cNvGrpSpPr>
      </xdr:nvGrpSpPr>
      <xdr:grpSpPr bwMode="auto">
        <a:xfrm>
          <a:off x="7991475" y="3886200"/>
          <a:ext cx="2105025" cy="971550"/>
          <a:chOff x="923" y="206"/>
          <a:chExt cx="215" cy="102"/>
        </a:xfrm>
      </xdr:grpSpPr>
      <xdr:grpSp>
        <xdr:nvGrpSpPr>
          <xdr:cNvPr id="1211" name="Group 34"/>
          <xdr:cNvGrpSpPr>
            <a:grpSpLocks/>
          </xdr:cNvGrpSpPr>
        </xdr:nvGrpSpPr>
        <xdr:grpSpPr bwMode="auto">
          <a:xfrm>
            <a:off x="923" y="206"/>
            <a:ext cx="172" cy="102"/>
            <a:chOff x="923" y="206"/>
            <a:chExt cx="172" cy="102"/>
          </a:xfrm>
        </xdr:grpSpPr>
        <xdr:sp macro="" textlink="">
          <xdr:nvSpPr>
            <xdr:cNvPr id="1213" name="Arc 35"/>
            <xdr:cNvSpPr>
              <a:spLocks/>
            </xdr:cNvSpPr>
          </xdr:nvSpPr>
          <xdr:spPr bwMode="auto">
            <a:xfrm>
              <a:off x="923" y="206"/>
              <a:ext cx="172" cy="52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214" name="Arc 36"/>
            <xdr:cNvSpPr>
              <a:spLocks/>
            </xdr:cNvSpPr>
          </xdr:nvSpPr>
          <xdr:spPr bwMode="auto">
            <a:xfrm flipV="1">
              <a:off x="923" y="257"/>
              <a:ext cx="172" cy="51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212" name="Drawing 10"/>
          <xdr:cNvSpPr>
            <a:spLocks/>
          </xdr:cNvSpPr>
        </xdr:nvSpPr>
        <xdr:spPr bwMode="auto">
          <a:xfrm>
            <a:off x="1050" y="223"/>
            <a:ext cx="88" cy="69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60000 65536"/>
              <a:gd name="T7" fmla="*/ 0 60000 65536"/>
              <a:gd name="T8" fmla="*/ 0 60000 65536"/>
              <a:gd name="T9" fmla="*/ 0 w 16384"/>
              <a:gd name="T10" fmla="*/ 0 h 16384"/>
              <a:gd name="T11" fmla="*/ 16384 w 16384"/>
              <a:gd name="T12" fmla="*/ 16384 h 1638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6384" h="16384">
                <a:moveTo>
                  <a:pt x="0" y="0"/>
                </a:moveTo>
                <a:lnTo>
                  <a:pt x="16384" y="8073"/>
                </a:lnTo>
                <a:lnTo>
                  <a:pt x="0" y="16384"/>
                </a:lnTo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</xdr:col>
      <xdr:colOff>419100</xdr:colOff>
      <xdr:row>24</xdr:row>
      <xdr:rowOff>0</xdr:rowOff>
    </xdr:from>
    <xdr:to>
      <xdr:col>3</xdr:col>
      <xdr:colOff>0</xdr:colOff>
      <xdr:row>30</xdr:row>
      <xdr:rowOff>0</xdr:rowOff>
    </xdr:to>
    <xdr:grpSp>
      <xdr:nvGrpSpPr>
        <xdr:cNvPr id="1200" name="Group 38"/>
        <xdr:cNvGrpSpPr>
          <a:grpSpLocks/>
        </xdr:cNvGrpSpPr>
      </xdr:nvGrpSpPr>
      <xdr:grpSpPr bwMode="auto">
        <a:xfrm>
          <a:off x="1028700" y="3886200"/>
          <a:ext cx="800100" cy="971550"/>
          <a:chOff x="172" y="34"/>
          <a:chExt cx="84" cy="102"/>
        </a:xfrm>
      </xdr:grpSpPr>
      <xdr:sp macro="" textlink="">
        <xdr:nvSpPr>
          <xdr:cNvPr id="1209" name="Arc 39"/>
          <xdr:cNvSpPr>
            <a:spLocks/>
          </xdr:cNvSpPr>
        </xdr:nvSpPr>
        <xdr:spPr bwMode="auto">
          <a:xfrm flipH="1">
            <a:off x="172" y="34"/>
            <a:ext cx="84" cy="5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10" name="Arc 40"/>
          <xdr:cNvSpPr>
            <a:spLocks/>
          </xdr:cNvSpPr>
        </xdr:nvSpPr>
        <xdr:spPr bwMode="auto">
          <a:xfrm flipH="1" flipV="1">
            <a:off x="172" y="85"/>
            <a:ext cx="84" cy="51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13</xdr:col>
      <xdr:colOff>9525</xdr:colOff>
      <xdr:row>32</xdr:row>
      <xdr:rowOff>0</xdr:rowOff>
    </xdr:from>
    <xdr:to>
      <xdr:col>16</xdr:col>
      <xdr:colOff>228600</xdr:colOff>
      <xdr:row>38</xdr:row>
      <xdr:rowOff>0</xdr:rowOff>
    </xdr:to>
    <xdr:grpSp>
      <xdr:nvGrpSpPr>
        <xdr:cNvPr id="1201" name="Group 41"/>
        <xdr:cNvGrpSpPr>
          <a:grpSpLocks/>
        </xdr:cNvGrpSpPr>
      </xdr:nvGrpSpPr>
      <xdr:grpSpPr bwMode="auto">
        <a:xfrm>
          <a:off x="7991475" y="5181600"/>
          <a:ext cx="2105025" cy="971550"/>
          <a:chOff x="923" y="206"/>
          <a:chExt cx="215" cy="102"/>
        </a:xfrm>
      </xdr:grpSpPr>
      <xdr:grpSp>
        <xdr:nvGrpSpPr>
          <xdr:cNvPr id="1205" name="Group 42"/>
          <xdr:cNvGrpSpPr>
            <a:grpSpLocks/>
          </xdr:cNvGrpSpPr>
        </xdr:nvGrpSpPr>
        <xdr:grpSpPr bwMode="auto">
          <a:xfrm>
            <a:off x="923" y="206"/>
            <a:ext cx="172" cy="102"/>
            <a:chOff x="923" y="206"/>
            <a:chExt cx="172" cy="102"/>
          </a:xfrm>
        </xdr:grpSpPr>
        <xdr:sp macro="" textlink="">
          <xdr:nvSpPr>
            <xdr:cNvPr id="1207" name="Arc 43"/>
            <xdr:cNvSpPr>
              <a:spLocks/>
            </xdr:cNvSpPr>
          </xdr:nvSpPr>
          <xdr:spPr bwMode="auto">
            <a:xfrm>
              <a:off x="923" y="206"/>
              <a:ext cx="172" cy="52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208" name="Arc 44"/>
            <xdr:cNvSpPr>
              <a:spLocks/>
            </xdr:cNvSpPr>
          </xdr:nvSpPr>
          <xdr:spPr bwMode="auto">
            <a:xfrm flipV="1">
              <a:off x="923" y="257"/>
              <a:ext cx="172" cy="51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solidFill>
              <a:srgbClr val="FF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206" name="Drawing 10"/>
          <xdr:cNvSpPr>
            <a:spLocks/>
          </xdr:cNvSpPr>
        </xdr:nvSpPr>
        <xdr:spPr bwMode="auto">
          <a:xfrm>
            <a:off x="1050" y="223"/>
            <a:ext cx="88" cy="69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60000 65536"/>
              <a:gd name="T7" fmla="*/ 0 60000 65536"/>
              <a:gd name="T8" fmla="*/ 0 60000 65536"/>
              <a:gd name="T9" fmla="*/ 0 w 16384"/>
              <a:gd name="T10" fmla="*/ 0 h 16384"/>
              <a:gd name="T11" fmla="*/ 16384 w 16384"/>
              <a:gd name="T12" fmla="*/ 16384 h 1638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6384" h="16384">
                <a:moveTo>
                  <a:pt x="0" y="0"/>
                </a:moveTo>
                <a:lnTo>
                  <a:pt x="16384" y="8073"/>
                </a:lnTo>
                <a:lnTo>
                  <a:pt x="0" y="16384"/>
                </a:lnTo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</xdr:col>
      <xdr:colOff>419100</xdr:colOff>
      <xdr:row>32</xdr:row>
      <xdr:rowOff>0</xdr:rowOff>
    </xdr:from>
    <xdr:to>
      <xdr:col>3</xdr:col>
      <xdr:colOff>0</xdr:colOff>
      <xdr:row>38</xdr:row>
      <xdr:rowOff>0</xdr:rowOff>
    </xdr:to>
    <xdr:grpSp>
      <xdr:nvGrpSpPr>
        <xdr:cNvPr id="1202" name="Group 46"/>
        <xdr:cNvGrpSpPr>
          <a:grpSpLocks/>
        </xdr:cNvGrpSpPr>
      </xdr:nvGrpSpPr>
      <xdr:grpSpPr bwMode="auto">
        <a:xfrm>
          <a:off x="1028700" y="5181600"/>
          <a:ext cx="800100" cy="971550"/>
          <a:chOff x="172" y="34"/>
          <a:chExt cx="84" cy="102"/>
        </a:xfrm>
      </xdr:grpSpPr>
      <xdr:sp macro="" textlink="">
        <xdr:nvSpPr>
          <xdr:cNvPr id="1203" name="Arc 47"/>
          <xdr:cNvSpPr>
            <a:spLocks/>
          </xdr:cNvSpPr>
        </xdr:nvSpPr>
        <xdr:spPr bwMode="auto">
          <a:xfrm flipH="1">
            <a:off x="172" y="34"/>
            <a:ext cx="84" cy="5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04" name="Arc 48"/>
          <xdr:cNvSpPr>
            <a:spLocks/>
          </xdr:cNvSpPr>
        </xdr:nvSpPr>
        <xdr:spPr bwMode="auto">
          <a:xfrm flipH="1" flipV="1">
            <a:off x="172" y="85"/>
            <a:ext cx="84" cy="51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lnTo>
                  <a:pt x="-1" y="0"/>
                </a:lnTo>
                <a:close/>
              </a:path>
            </a:pathLst>
          </a:custGeom>
          <a:solidFill>
            <a:srgbClr val="FF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R164"/>
  <sheetViews>
    <sheetView tabSelected="1" topLeftCell="A34" workbookViewId="0">
      <selection activeCell="A36" sqref="A36"/>
    </sheetView>
  </sheetViews>
  <sheetFormatPr defaultRowHeight="12.75" x14ac:dyDescent="0.2"/>
  <cols>
    <col min="1" max="3" width="9.140625" style="4"/>
    <col min="4" max="4" width="10" style="4" customWidth="1"/>
    <col min="5" max="14" width="9.140625" style="4"/>
    <col min="15" max="15" width="10" style="4" customWidth="1"/>
    <col min="16" max="16384" width="9.140625" style="4"/>
  </cols>
  <sheetData>
    <row r="2" spans="2:13" x14ac:dyDescent="0.2">
      <c r="B2" s="3" t="s">
        <v>25</v>
      </c>
    </row>
    <row r="3" spans="2:13" x14ac:dyDescent="0.2">
      <c r="B3" s="5"/>
      <c r="C3" s="5"/>
      <c r="D3" s="6">
        <v>1</v>
      </c>
      <c r="E3" s="6">
        <v>7</v>
      </c>
      <c r="F3" s="6">
        <v>13</v>
      </c>
      <c r="G3" s="6">
        <v>19</v>
      </c>
      <c r="H3" s="6">
        <v>25</v>
      </c>
      <c r="I3" s="6">
        <v>31</v>
      </c>
      <c r="J3" s="6">
        <v>37</v>
      </c>
      <c r="K3" s="6">
        <v>43</v>
      </c>
      <c r="L3" s="6">
        <v>49</v>
      </c>
      <c r="M3" s="6">
        <v>55</v>
      </c>
    </row>
    <row r="4" spans="2:13" x14ac:dyDescent="0.2">
      <c r="B4" s="5"/>
      <c r="C4" s="5"/>
      <c r="D4" s="6">
        <v>2</v>
      </c>
      <c r="E4" s="6">
        <v>8</v>
      </c>
      <c r="F4" s="6">
        <v>14</v>
      </c>
      <c r="G4" s="6">
        <v>20</v>
      </c>
      <c r="H4" s="6">
        <v>26</v>
      </c>
      <c r="I4" s="6">
        <v>32</v>
      </c>
      <c r="J4" s="6">
        <v>38</v>
      </c>
      <c r="K4" s="6">
        <v>44</v>
      </c>
      <c r="L4" s="6">
        <v>50</v>
      </c>
      <c r="M4" s="6">
        <v>56</v>
      </c>
    </row>
    <row r="5" spans="2:13" x14ac:dyDescent="0.2">
      <c r="B5" s="5"/>
      <c r="C5" s="5"/>
      <c r="D5" s="6">
        <v>3</v>
      </c>
      <c r="E5" s="6">
        <v>9</v>
      </c>
      <c r="F5" s="6">
        <v>15</v>
      </c>
      <c r="G5" s="6">
        <v>21</v>
      </c>
      <c r="H5" s="6">
        <v>27</v>
      </c>
      <c r="I5" s="6">
        <v>33</v>
      </c>
      <c r="J5" s="6">
        <v>39</v>
      </c>
      <c r="K5" s="6">
        <v>45</v>
      </c>
      <c r="L5" s="6">
        <v>51</v>
      </c>
      <c r="M5" s="6">
        <v>57</v>
      </c>
    </row>
    <row r="6" spans="2:13" x14ac:dyDescent="0.2">
      <c r="B6" s="5"/>
      <c r="C6" s="5"/>
      <c r="D6" s="6">
        <v>4</v>
      </c>
      <c r="E6" s="6">
        <v>10</v>
      </c>
      <c r="F6" s="6">
        <v>16</v>
      </c>
      <c r="G6" s="6">
        <v>22</v>
      </c>
      <c r="H6" s="6">
        <v>28</v>
      </c>
      <c r="I6" s="6">
        <v>34</v>
      </c>
      <c r="J6" s="6">
        <v>40</v>
      </c>
      <c r="K6" s="6">
        <v>46</v>
      </c>
      <c r="L6" s="6">
        <v>52</v>
      </c>
      <c r="M6" s="6">
        <v>58</v>
      </c>
    </row>
    <row r="7" spans="2:13" x14ac:dyDescent="0.2">
      <c r="B7" s="5"/>
      <c r="C7" s="5"/>
      <c r="D7" s="6">
        <v>5</v>
      </c>
      <c r="E7" s="6">
        <v>11</v>
      </c>
      <c r="F7" s="6">
        <v>17</v>
      </c>
      <c r="G7" s="6">
        <v>23</v>
      </c>
      <c r="H7" s="6">
        <v>29</v>
      </c>
      <c r="I7" s="6">
        <v>35</v>
      </c>
      <c r="J7" s="6">
        <v>41</v>
      </c>
      <c r="K7" s="6">
        <v>47</v>
      </c>
      <c r="L7" s="6">
        <v>53</v>
      </c>
      <c r="M7" s="6">
        <v>59</v>
      </c>
    </row>
    <row r="8" spans="2:13" x14ac:dyDescent="0.2">
      <c r="B8" s="5"/>
      <c r="C8" s="5"/>
      <c r="D8" s="6">
        <v>6</v>
      </c>
      <c r="E8" s="6">
        <v>12</v>
      </c>
      <c r="F8" s="6">
        <v>18</v>
      </c>
      <c r="G8" s="6">
        <v>24</v>
      </c>
      <c r="H8" s="6">
        <v>30</v>
      </c>
      <c r="I8" s="6">
        <v>36</v>
      </c>
      <c r="J8" s="6">
        <v>42</v>
      </c>
      <c r="K8" s="6">
        <v>48</v>
      </c>
      <c r="L8" s="6">
        <v>54</v>
      </c>
      <c r="M8" s="6">
        <v>60</v>
      </c>
    </row>
    <row r="10" spans="2:13" x14ac:dyDescent="0.2">
      <c r="B10" s="5"/>
      <c r="C10" s="5"/>
      <c r="D10" s="6">
        <f>D3+60</f>
        <v>61</v>
      </c>
      <c r="E10" s="6">
        <f t="shared" ref="E10:M10" si="0">E3+60</f>
        <v>67</v>
      </c>
      <c r="F10" s="6">
        <f t="shared" si="0"/>
        <v>73</v>
      </c>
      <c r="G10" s="6">
        <f t="shared" si="0"/>
        <v>79</v>
      </c>
      <c r="H10" s="6">
        <f t="shared" si="0"/>
        <v>85</v>
      </c>
      <c r="I10" s="6">
        <f t="shared" si="0"/>
        <v>91</v>
      </c>
      <c r="J10" s="6">
        <f t="shared" si="0"/>
        <v>97</v>
      </c>
      <c r="K10" s="6">
        <f t="shared" si="0"/>
        <v>103</v>
      </c>
      <c r="L10" s="6">
        <f t="shared" si="0"/>
        <v>109</v>
      </c>
      <c r="M10" s="6">
        <f t="shared" si="0"/>
        <v>115</v>
      </c>
    </row>
    <row r="11" spans="2:13" x14ac:dyDescent="0.2">
      <c r="B11" s="5"/>
      <c r="C11" s="5"/>
      <c r="D11" s="6">
        <f t="shared" ref="D11:M11" si="1">D4+60</f>
        <v>62</v>
      </c>
      <c r="E11" s="6">
        <f t="shared" si="1"/>
        <v>68</v>
      </c>
      <c r="F11" s="6">
        <f t="shared" si="1"/>
        <v>74</v>
      </c>
      <c r="G11" s="6">
        <f t="shared" si="1"/>
        <v>80</v>
      </c>
      <c r="H11" s="6">
        <f t="shared" si="1"/>
        <v>86</v>
      </c>
      <c r="I11" s="6">
        <f t="shared" si="1"/>
        <v>92</v>
      </c>
      <c r="J11" s="6">
        <f t="shared" si="1"/>
        <v>98</v>
      </c>
      <c r="K11" s="6">
        <f t="shared" si="1"/>
        <v>104</v>
      </c>
      <c r="L11" s="6">
        <f t="shared" si="1"/>
        <v>110</v>
      </c>
      <c r="M11" s="6">
        <f t="shared" si="1"/>
        <v>116</v>
      </c>
    </row>
    <row r="12" spans="2:13" x14ac:dyDescent="0.2">
      <c r="B12" s="5"/>
      <c r="C12" s="5"/>
      <c r="D12" s="6">
        <f t="shared" ref="D12:M12" si="2">D5+60</f>
        <v>63</v>
      </c>
      <c r="E12" s="6">
        <f t="shared" si="2"/>
        <v>69</v>
      </c>
      <c r="F12" s="6">
        <f t="shared" si="2"/>
        <v>75</v>
      </c>
      <c r="G12" s="6">
        <f t="shared" si="2"/>
        <v>81</v>
      </c>
      <c r="H12" s="6">
        <f t="shared" si="2"/>
        <v>87</v>
      </c>
      <c r="I12" s="6">
        <f t="shared" si="2"/>
        <v>93</v>
      </c>
      <c r="J12" s="6">
        <f t="shared" si="2"/>
        <v>99</v>
      </c>
      <c r="K12" s="6">
        <f t="shared" si="2"/>
        <v>105</v>
      </c>
      <c r="L12" s="6">
        <f t="shared" si="2"/>
        <v>111</v>
      </c>
      <c r="M12" s="6">
        <f t="shared" si="2"/>
        <v>117</v>
      </c>
    </row>
    <row r="13" spans="2:13" x14ac:dyDescent="0.2">
      <c r="B13" s="5"/>
      <c r="C13" s="5"/>
      <c r="D13" s="6">
        <f t="shared" ref="D13:M13" si="3">D6+60</f>
        <v>64</v>
      </c>
      <c r="E13" s="6">
        <f t="shared" si="3"/>
        <v>70</v>
      </c>
      <c r="F13" s="6">
        <f t="shared" si="3"/>
        <v>76</v>
      </c>
      <c r="G13" s="6">
        <f t="shared" si="3"/>
        <v>82</v>
      </c>
      <c r="H13" s="6">
        <f t="shared" si="3"/>
        <v>88</v>
      </c>
      <c r="I13" s="6">
        <f t="shared" si="3"/>
        <v>94</v>
      </c>
      <c r="J13" s="6">
        <f t="shared" si="3"/>
        <v>100</v>
      </c>
      <c r="K13" s="6">
        <f t="shared" si="3"/>
        <v>106</v>
      </c>
      <c r="L13" s="6">
        <f t="shared" si="3"/>
        <v>112</v>
      </c>
      <c r="M13" s="6">
        <f t="shared" si="3"/>
        <v>118</v>
      </c>
    </row>
    <row r="14" spans="2:13" x14ac:dyDescent="0.2">
      <c r="B14" s="5"/>
      <c r="C14" s="5"/>
      <c r="D14" s="6">
        <f t="shared" ref="D14:M14" si="4">D7+60</f>
        <v>65</v>
      </c>
      <c r="E14" s="6">
        <f t="shared" si="4"/>
        <v>71</v>
      </c>
      <c r="F14" s="6">
        <f t="shared" si="4"/>
        <v>77</v>
      </c>
      <c r="G14" s="6">
        <f t="shared" si="4"/>
        <v>83</v>
      </c>
      <c r="H14" s="6">
        <f t="shared" si="4"/>
        <v>89</v>
      </c>
      <c r="I14" s="6">
        <f t="shared" si="4"/>
        <v>95</v>
      </c>
      <c r="J14" s="6">
        <f t="shared" si="4"/>
        <v>101</v>
      </c>
      <c r="K14" s="6">
        <f t="shared" si="4"/>
        <v>107</v>
      </c>
      <c r="L14" s="6">
        <f t="shared" si="4"/>
        <v>113</v>
      </c>
      <c r="M14" s="6">
        <f t="shared" si="4"/>
        <v>119</v>
      </c>
    </row>
    <row r="15" spans="2:13" x14ac:dyDescent="0.2">
      <c r="B15" s="5"/>
      <c r="C15" s="5"/>
      <c r="D15" s="6">
        <f t="shared" ref="D15:M15" si="5">D8+60</f>
        <v>66</v>
      </c>
      <c r="E15" s="6">
        <f t="shared" si="5"/>
        <v>72</v>
      </c>
      <c r="F15" s="6">
        <f t="shared" si="5"/>
        <v>78</v>
      </c>
      <c r="G15" s="6">
        <f t="shared" si="5"/>
        <v>84</v>
      </c>
      <c r="H15" s="6">
        <f t="shared" si="5"/>
        <v>90</v>
      </c>
      <c r="I15" s="6">
        <f t="shared" si="5"/>
        <v>96</v>
      </c>
      <c r="J15" s="6">
        <f t="shared" si="5"/>
        <v>102</v>
      </c>
      <c r="K15" s="6">
        <f t="shared" si="5"/>
        <v>108</v>
      </c>
      <c r="L15" s="6">
        <f t="shared" si="5"/>
        <v>114</v>
      </c>
      <c r="M15" s="6">
        <f t="shared" si="5"/>
        <v>120</v>
      </c>
    </row>
    <row r="17" spans="2:13" x14ac:dyDescent="0.2">
      <c r="B17" s="3" t="s">
        <v>24</v>
      </c>
    </row>
    <row r="18" spans="2:13" x14ac:dyDescent="0.2">
      <c r="B18" s="5"/>
      <c r="C18" s="5"/>
      <c r="D18" s="6">
        <f ca="1">OFFSET($B$43,D3,0)</f>
        <v>1</v>
      </c>
      <c r="E18" s="6">
        <f t="shared" ref="E18:M18" ca="1" si="6">OFFSET($B$43,E3,0)</f>
        <v>7</v>
      </c>
      <c r="F18" s="6">
        <f t="shared" ca="1" si="6"/>
        <v>13</v>
      </c>
      <c r="G18" s="6">
        <f t="shared" ca="1" si="6"/>
        <v>19</v>
      </c>
      <c r="H18" s="6">
        <f t="shared" ca="1" si="6"/>
        <v>25</v>
      </c>
      <c r="I18" s="6">
        <f t="shared" ca="1" si="6"/>
        <v>31</v>
      </c>
      <c r="J18" s="6">
        <f t="shared" ca="1" si="6"/>
        <v>37</v>
      </c>
      <c r="K18" s="6">
        <f t="shared" ca="1" si="6"/>
        <v>43</v>
      </c>
      <c r="L18" s="6">
        <f t="shared" ca="1" si="6"/>
        <v>49</v>
      </c>
      <c r="M18" s="6">
        <f t="shared" ca="1" si="6"/>
        <v>55</v>
      </c>
    </row>
    <row r="19" spans="2:13" x14ac:dyDescent="0.2">
      <c r="B19" s="5"/>
      <c r="C19" s="5"/>
      <c r="D19" s="6">
        <f t="shared" ref="D19:M19" ca="1" si="7">OFFSET($B$43,D4,0)</f>
        <v>2</v>
      </c>
      <c r="E19" s="6">
        <f t="shared" ca="1" si="7"/>
        <v>8</v>
      </c>
      <c r="F19" s="6">
        <f t="shared" ca="1" si="7"/>
        <v>14</v>
      </c>
      <c r="G19" s="6">
        <f t="shared" ca="1" si="7"/>
        <v>20</v>
      </c>
      <c r="H19" s="6">
        <f t="shared" ca="1" si="7"/>
        <v>26</v>
      </c>
      <c r="I19" s="6">
        <f t="shared" ca="1" si="7"/>
        <v>32</v>
      </c>
      <c r="J19" s="6">
        <f t="shared" ca="1" si="7"/>
        <v>38</v>
      </c>
      <c r="K19" s="6">
        <f t="shared" ca="1" si="7"/>
        <v>44</v>
      </c>
      <c r="L19" s="6">
        <f t="shared" ca="1" si="7"/>
        <v>50</v>
      </c>
      <c r="M19" s="6">
        <f t="shared" ca="1" si="7"/>
        <v>56</v>
      </c>
    </row>
    <row r="20" spans="2:13" x14ac:dyDescent="0.2">
      <c r="B20" s="5"/>
      <c r="C20" s="5"/>
      <c r="D20" s="6">
        <f t="shared" ref="D20:M20" ca="1" si="8">OFFSET($B$43,D5,0)</f>
        <v>3</v>
      </c>
      <c r="E20" s="6">
        <f t="shared" ca="1" si="8"/>
        <v>9</v>
      </c>
      <c r="F20" s="6">
        <f t="shared" ca="1" si="8"/>
        <v>15</v>
      </c>
      <c r="G20" s="6">
        <f t="shared" ca="1" si="8"/>
        <v>21</v>
      </c>
      <c r="H20" s="6">
        <f t="shared" ca="1" si="8"/>
        <v>27</v>
      </c>
      <c r="I20" s="6">
        <f t="shared" ca="1" si="8"/>
        <v>33</v>
      </c>
      <c r="J20" s="6">
        <f t="shared" ca="1" si="8"/>
        <v>39</v>
      </c>
      <c r="K20" s="6">
        <f t="shared" ca="1" si="8"/>
        <v>45</v>
      </c>
      <c r="L20" s="6">
        <f t="shared" ca="1" si="8"/>
        <v>51</v>
      </c>
      <c r="M20" s="6">
        <f t="shared" ca="1" si="8"/>
        <v>57</v>
      </c>
    </row>
    <row r="21" spans="2:13" x14ac:dyDescent="0.2">
      <c r="B21" s="5"/>
      <c r="C21" s="5"/>
      <c r="D21" s="6">
        <f t="shared" ref="D21:M21" ca="1" si="9">OFFSET($B$43,D6,0)</f>
        <v>4</v>
      </c>
      <c r="E21" s="6">
        <f t="shared" ca="1" si="9"/>
        <v>10</v>
      </c>
      <c r="F21" s="6">
        <f t="shared" ca="1" si="9"/>
        <v>16</v>
      </c>
      <c r="G21" s="6">
        <f t="shared" ca="1" si="9"/>
        <v>22</v>
      </c>
      <c r="H21" s="6">
        <f t="shared" ca="1" si="9"/>
        <v>28</v>
      </c>
      <c r="I21" s="6">
        <f t="shared" ca="1" si="9"/>
        <v>34</v>
      </c>
      <c r="J21" s="6">
        <f t="shared" ca="1" si="9"/>
        <v>40</v>
      </c>
      <c r="K21" s="6">
        <f t="shared" ca="1" si="9"/>
        <v>46</v>
      </c>
      <c r="L21" s="6">
        <f t="shared" ca="1" si="9"/>
        <v>52</v>
      </c>
      <c r="M21" s="6">
        <f t="shared" ca="1" si="9"/>
        <v>58</v>
      </c>
    </row>
    <row r="22" spans="2:13" x14ac:dyDescent="0.2">
      <c r="B22" s="5"/>
      <c r="C22" s="5"/>
      <c r="D22" s="6">
        <f t="shared" ref="D22:M22" ca="1" si="10">OFFSET($B$43,D7,0)</f>
        <v>5</v>
      </c>
      <c r="E22" s="6">
        <f t="shared" ca="1" si="10"/>
        <v>11</v>
      </c>
      <c r="F22" s="6">
        <f t="shared" ca="1" si="10"/>
        <v>17</v>
      </c>
      <c r="G22" s="6">
        <f t="shared" ca="1" si="10"/>
        <v>23</v>
      </c>
      <c r="H22" s="6">
        <f t="shared" ca="1" si="10"/>
        <v>29</v>
      </c>
      <c r="I22" s="6">
        <f t="shared" ca="1" si="10"/>
        <v>35</v>
      </c>
      <c r="J22" s="6">
        <f t="shared" ca="1" si="10"/>
        <v>41</v>
      </c>
      <c r="K22" s="6">
        <f t="shared" ca="1" si="10"/>
        <v>47</v>
      </c>
      <c r="L22" s="6">
        <f t="shared" ca="1" si="10"/>
        <v>53</v>
      </c>
      <c r="M22" s="6">
        <f t="shared" ca="1" si="10"/>
        <v>59</v>
      </c>
    </row>
    <row r="23" spans="2:13" x14ac:dyDescent="0.2">
      <c r="B23" s="5"/>
      <c r="C23" s="5"/>
      <c r="D23" s="6">
        <f t="shared" ref="D23:M23" ca="1" si="11">OFFSET($B$43,D8,0)</f>
        <v>6</v>
      </c>
      <c r="E23" s="6">
        <f t="shared" ca="1" si="11"/>
        <v>12</v>
      </c>
      <c r="F23" s="6">
        <f t="shared" ca="1" si="11"/>
        <v>18</v>
      </c>
      <c r="G23" s="6">
        <f t="shared" ca="1" si="11"/>
        <v>24</v>
      </c>
      <c r="H23" s="6">
        <f t="shared" ca="1" si="11"/>
        <v>30</v>
      </c>
      <c r="I23" s="6">
        <f t="shared" ca="1" si="11"/>
        <v>36</v>
      </c>
      <c r="J23" s="6">
        <f t="shared" ca="1" si="11"/>
        <v>42</v>
      </c>
      <c r="K23" s="6">
        <f t="shared" ca="1" si="11"/>
        <v>48</v>
      </c>
      <c r="L23" s="6">
        <f t="shared" ca="1" si="11"/>
        <v>54</v>
      </c>
      <c r="M23" s="6">
        <f t="shared" ca="1" si="11"/>
        <v>60</v>
      </c>
    </row>
    <row r="25" spans="2:13" x14ac:dyDescent="0.2">
      <c r="B25" s="5"/>
      <c r="C25" s="5"/>
      <c r="D25" s="6">
        <f ca="1">OFFSET($B$43,D10,0)</f>
        <v>61</v>
      </c>
      <c r="E25" s="6">
        <f t="shared" ref="E25:M25" ca="1" si="12">OFFSET($B$43,E10,0)</f>
        <v>67</v>
      </c>
      <c r="F25" s="6">
        <f t="shared" ca="1" si="12"/>
        <v>73</v>
      </c>
      <c r="G25" s="6">
        <f t="shared" ca="1" si="12"/>
        <v>79</v>
      </c>
      <c r="H25" s="6">
        <f t="shared" ca="1" si="12"/>
        <v>85</v>
      </c>
      <c r="I25" s="6">
        <f t="shared" ca="1" si="12"/>
        <v>91</v>
      </c>
      <c r="J25" s="6">
        <f t="shared" ca="1" si="12"/>
        <v>97</v>
      </c>
      <c r="K25" s="6">
        <f t="shared" ca="1" si="12"/>
        <v>0</v>
      </c>
      <c r="L25" s="6">
        <f t="shared" ca="1" si="12"/>
        <v>0</v>
      </c>
      <c r="M25" s="6">
        <f t="shared" ca="1" si="12"/>
        <v>0</v>
      </c>
    </row>
    <row r="26" spans="2:13" x14ac:dyDescent="0.2">
      <c r="B26" s="5"/>
      <c r="C26" s="5"/>
      <c r="D26" s="6">
        <f t="shared" ref="D26:M26" ca="1" si="13">OFFSET($B$43,D11,0)</f>
        <v>62</v>
      </c>
      <c r="E26" s="6">
        <f t="shared" ca="1" si="13"/>
        <v>68</v>
      </c>
      <c r="F26" s="6">
        <f t="shared" ca="1" si="13"/>
        <v>74</v>
      </c>
      <c r="G26" s="6">
        <f t="shared" ca="1" si="13"/>
        <v>80</v>
      </c>
      <c r="H26" s="6">
        <f t="shared" ca="1" si="13"/>
        <v>86</v>
      </c>
      <c r="I26" s="6">
        <f t="shared" ca="1" si="13"/>
        <v>92</v>
      </c>
      <c r="J26" s="6">
        <f t="shared" ca="1" si="13"/>
        <v>98</v>
      </c>
      <c r="K26" s="6">
        <f t="shared" ca="1" si="13"/>
        <v>0</v>
      </c>
      <c r="L26" s="6">
        <f t="shared" ca="1" si="13"/>
        <v>0</v>
      </c>
      <c r="M26" s="6">
        <f t="shared" ca="1" si="13"/>
        <v>0</v>
      </c>
    </row>
    <row r="27" spans="2:13" x14ac:dyDescent="0.2">
      <c r="B27" s="5"/>
      <c r="C27" s="5"/>
      <c r="D27" s="6">
        <f t="shared" ref="D27:M27" ca="1" si="14">OFFSET($B$43,D12,0)</f>
        <v>63</v>
      </c>
      <c r="E27" s="6">
        <f t="shared" ca="1" si="14"/>
        <v>69</v>
      </c>
      <c r="F27" s="6">
        <f t="shared" ca="1" si="14"/>
        <v>75</v>
      </c>
      <c r="G27" s="6">
        <f t="shared" ca="1" si="14"/>
        <v>81</v>
      </c>
      <c r="H27" s="6">
        <f t="shared" ca="1" si="14"/>
        <v>87</v>
      </c>
      <c r="I27" s="6">
        <f t="shared" ca="1" si="14"/>
        <v>93</v>
      </c>
      <c r="J27" s="6">
        <f t="shared" ca="1" si="14"/>
        <v>99</v>
      </c>
      <c r="K27" s="6">
        <f t="shared" ca="1" si="14"/>
        <v>0</v>
      </c>
      <c r="L27" s="6">
        <f t="shared" ca="1" si="14"/>
        <v>0</v>
      </c>
      <c r="M27" s="6">
        <f t="shared" ca="1" si="14"/>
        <v>0</v>
      </c>
    </row>
    <row r="28" spans="2:13" x14ac:dyDescent="0.2">
      <c r="B28" s="5"/>
      <c r="C28" s="5"/>
      <c r="D28" s="6">
        <f t="shared" ref="D28:M28" ca="1" si="15">OFFSET($B$43,D13,0)</f>
        <v>64</v>
      </c>
      <c r="E28" s="6">
        <f t="shared" ca="1" si="15"/>
        <v>70</v>
      </c>
      <c r="F28" s="6">
        <f t="shared" ca="1" si="15"/>
        <v>76</v>
      </c>
      <c r="G28" s="6">
        <f t="shared" ca="1" si="15"/>
        <v>82</v>
      </c>
      <c r="H28" s="6">
        <f t="shared" ca="1" si="15"/>
        <v>88</v>
      </c>
      <c r="I28" s="6">
        <f t="shared" ca="1" si="15"/>
        <v>94</v>
      </c>
      <c r="J28" s="6">
        <f t="shared" ca="1" si="15"/>
        <v>100</v>
      </c>
      <c r="K28" s="6">
        <f t="shared" ca="1" si="15"/>
        <v>0</v>
      </c>
      <c r="L28" s="6">
        <f t="shared" ca="1" si="15"/>
        <v>0</v>
      </c>
      <c r="M28" s="6">
        <f t="shared" ca="1" si="15"/>
        <v>0</v>
      </c>
    </row>
    <row r="29" spans="2:13" x14ac:dyDescent="0.2">
      <c r="B29" s="5"/>
      <c r="C29" s="5"/>
      <c r="D29" s="6">
        <f t="shared" ref="D29:M29" ca="1" si="16">OFFSET($B$43,D14,0)</f>
        <v>65</v>
      </c>
      <c r="E29" s="6">
        <f t="shared" ca="1" si="16"/>
        <v>71</v>
      </c>
      <c r="F29" s="6">
        <f t="shared" ca="1" si="16"/>
        <v>77</v>
      </c>
      <c r="G29" s="6">
        <f t="shared" ca="1" si="16"/>
        <v>83</v>
      </c>
      <c r="H29" s="6">
        <f t="shared" ca="1" si="16"/>
        <v>89</v>
      </c>
      <c r="I29" s="6">
        <f t="shared" ca="1" si="16"/>
        <v>95</v>
      </c>
      <c r="J29" s="6">
        <f t="shared" ca="1" si="16"/>
        <v>0</v>
      </c>
      <c r="K29" s="6">
        <f t="shared" ca="1" si="16"/>
        <v>0</v>
      </c>
      <c r="L29" s="6">
        <f t="shared" ca="1" si="16"/>
        <v>0</v>
      </c>
      <c r="M29" s="6">
        <f t="shared" ca="1" si="16"/>
        <v>0</v>
      </c>
    </row>
    <row r="30" spans="2:13" x14ac:dyDescent="0.2">
      <c r="B30" s="5"/>
      <c r="C30" s="5"/>
      <c r="D30" s="6">
        <f t="shared" ref="D30:M30" ca="1" si="17">OFFSET($B$43,D15,0)</f>
        <v>66</v>
      </c>
      <c r="E30" s="6">
        <f t="shared" ca="1" si="17"/>
        <v>72</v>
      </c>
      <c r="F30" s="6">
        <f t="shared" ca="1" si="17"/>
        <v>78</v>
      </c>
      <c r="G30" s="6">
        <f t="shared" ca="1" si="17"/>
        <v>84</v>
      </c>
      <c r="H30" s="6">
        <f t="shared" ca="1" si="17"/>
        <v>90</v>
      </c>
      <c r="I30" s="6">
        <f t="shared" ca="1" si="17"/>
        <v>96</v>
      </c>
      <c r="J30" s="6">
        <f t="shared" ca="1" si="17"/>
        <v>0</v>
      </c>
      <c r="K30" s="6">
        <f t="shared" ca="1" si="17"/>
        <v>0</v>
      </c>
      <c r="L30" s="6">
        <f t="shared" ca="1" si="17"/>
        <v>0</v>
      </c>
      <c r="M30" s="6">
        <f t="shared" ca="1" si="17"/>
        <v>0</v>
      </c>
    </row>
    <row r="31" spans="2:13" x14ac:dyDescent="0.2">
      <c r="B31" s="5"/>
      <c r="C31" s="5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2:13" x14ac:dyDescent="0.2">
      <c r="B32" s="3" t="s">
        <v>12</v>
      </c>
    </row>
    <row r="33" spans="1:18" x14ac:dyDescent="0.2">
      <c r="B33" s="5"/>
      <c r="C33" s="5"/>
      <c r="D33" s="6">
        <f ca="1">OFFSET($H$43,D18,0)+OFFSET($H$43,D25,0)</f>
        <v>1256.4380976</v>
      </c>
      <c r="E33" s="6">
        <f t="shared" ref="E33:M33" ca="1" si="18">OFFSET($H$43,E18,0)+OFFSET($H$43,E25,0)</f>
        <v>1210.2144978000001</v>
      </c>
      <c r="F33" s="6">
        <f t="shared" ca="1" si="18"/>
        <v>1170.0130354999999</v>
      </c>
      <c r="G33" s="6">
        <f t="shared" ca="1" si="18"/>
        <v>1334.5767409999999</v>
      </c>
      <c r="H33" s="6">
        <f t="shared" ca="1" si="18"/>
        <v>1184.4954565999999</v>
      </c>
      <c r="I33" s="6">
        <f t="shared" ca="1" si="18"/>
        <v>883.13824640000007</v>
      </c>
      <c r="J33" s="6">
        <f t="shared" ca="1" si="18"/>
        <v>1347.8733004999999</v>
      </c>
      <c r="K33" s="6">
        <f t="shared" ca="1" si="18"/>
        <v>754.63270639999996</v>
      </c>
      <c r="L33" s="6">
        <f t="shared" ca="1" si="18"/>
        <v>37.508771950000003</v>
      </c>
      <c r="M33" s="6">
        <f t="shared" ca="1" si="18"/>
        <v>931.20129599999996</v>
      </c>
      <c r="R33" s="8">
        <f t="shared" ref="R33:R38" ca="1" si="19">SUM(D33:M33)</f>
        <v>10110.092149749998</v>
      </c>
    </row>
    <row r="34" spans="1:18" x14ac:dyDescent="0.2">
      <c r="B34" s="5"/>
      <c r="C34" s="5"/>
      <c r="D34" s="6">
        <f t="shared" ref="D34:M34" ca="1" si="20">OFFSET($H$43,D19,0)+OFFSET($H$43,D26,0)</f>
        <v>1421.1214524</v>
      </c>
      <c r="E34" s="6">
        <f t="shared" ca="1" si="20"/>
        <v>1219.7115936</v>
      </c>
      <c r="F34" s="6">
        <f t="shared" ca="1" si="20"/>
        <v>1257.4836940999999</v>
      </c>
      <c r="G34" s="6">
        <f t="shared" ca="1" si="20"/>
        <v>1242.0234112999999</v>
      </c>
      <c r="H34" s="6">
        <f t="shared" ca="1" si="20"/>
        <v>1080.0083333</v>
      </c>
      <c r="I34" s="6">
        <f t="shared" ca="1" si="20"/>
        <v>1007.3781167</v>
      </c>
      <c r="J34" s="6">
        <f t="shared" ca="1" si="20"/>
        <v>1265.7494369000001</v>
      </c>
      <c r="K34" s="6">
        <f t="shared" ca="1" si="20"/>
        <v>345.1321969</v>
      </c>
      <c r="L34" s="6">
        <f t="shared" ca="1" si="20"/>
        <v>926.56818880000003</v>
      </c>
      <c r="M34" s="6">
        <f t="shared" ca="1" si="20"/>
        <v>189.87067250000001</v>
      </c>
      <c r="R34" s="8">
        <f t="shared" ca="1" si="19"/>
        <v>9955.0470964999986</v>
      </c>
    </row>
    <row r="35" spans="1:18" x14ac:dyDescent="0.2">
      <c r="B35" s="5"/>
      <c r="C35" s="5"/>
      <c r="D35" s="6">
        <f t="shared" ref="D35:M35" ca="1" si="21">OFFSET($H$43,D20,0)+OFFSET($H$43,D27,0)</f>
        <v>335.70903850000002</v>
      </c>
      <c r="E35" s="6">
        <f t="shared" ca="1" si="21"/>
        <v>946.82792560000007</v>
      </c>
      <c r="F35" s="6">
        <f t="shared" ca="1" si="21"/>
        <v>903.45533339999997</v>
      </c>
      <c r="G35" s="6">
        <f t="shared" ca="1" si="21"/>
        <v>1715.081903</v>
      </c>
      <c r="H35" s="6">
        <f t="shared" ca="1" si="21"/>
        <v>1489.8337598000001</v>
      </c>
      <c r="I35" s="6">
        <f t="shared" ca="1" si="21"/>
        <v>1550.6144715</v>
      </c>
      <c r="J35" s="6">
        <f t="shared" ca="1" si="21"/>
        <v>1733.1069235</v>
      </c>
      <c r="K35" s="6">
        <f t="shared" ca="1" si="21"/>
        <v>419.82830719999998</v>
      </c>
      <c r="L35" s="6">
        <f t="shared" ca="1" si="21"/>
        <v>254.42574500000001</v>
      </c>
      <c r="M35" s="6">
        <f t="shared" ca="1" si="21"/>
        <v>520.10778370000003</v>
      </c>
      <c r="R35" s="8">
        <f t="shared" ca="1" si="19"/>
        <v>9868.9911911999989</v>
      </c>
    </row>
    <row r="36" spans="1:18" x14ac:dyDescent="0.2">
      <c r="B36" s="5"/>
      <c r="C36" s="5"/>
      <c r="D36" s="6">
        <f t="shared" ref="D36:M36" ca="1" si="22">OFFSET($H$43,D21,0)+OFFSET($H$43,D28,0)</f>
        <v>1021.67936616</v>
      </c>
      <c r="E36" s="6">
        <f t="shared" ca="1" si="22"/>
        <v>990.68569129999992</v>
      </c>
      <c r="F36" s="6">
        <f t="shared" ca="1" si="22"/>
        <v>889.97869880000007</v>
      </c>
      <c r="G36" s="6">
        <f t="shared" ca="1" si="22"/>
        <v>839.55731880000008</v>
      </c>
      <c r="H36" s="6">
        <f t="shared" ca="1" si="22"/>
        <v>1265.7638916999999</v>
      </c>
      <c r="I36" s="6">
        <f t="shared" ca="1" si="22"/>
        <v>331.14020579999999</v>
      </c>
      <c r="J36" s="6">
        <f t="shared" ca="1" si="22"/>
        <v>532.05482669999992</v>
      </c>
      <c r="K36" s="6">
        <f t="shared" ca="1" si="22"/>
        <v>578.47556269999995</v>
      </c>
      <c r="L36" s="6">
        <f t="shared" ca="1" si="22"/>
        <v>59.163333539999996</v>
      </c>
      <c r="M36" s="6">
        <f t="shared" ca="1" si="22"/>
        <v>898.20881589999999</v>
      </c>
      <c r="R36" s="8">
        <f t="shared" ca="1" si="19"/>
        <v>7406.7077113999985</v>
      </c>
    </row>
    <row r="37" spans="1:18" x14ac:dyDescent="0.2">
      <c r="B37" s="5"/>
      <c r="C37" s="5"/>
      <c r="D37" s="6">
        <f t="shared" ref="D37:M37" ca="1" si="23">OFFSET($H$43,D22,0)+OFFSET($H$43,D29,0)</f>
        <v>1666.7955428</v>
      </c>
      <c r="E37" s="6">
        <f t="shared" ca="1" si="23"/>
        <v>1575.7629602</v>
      </c>
      <c r="F37" s="6">
        <f t="shared" ca="1" si="23"/>
        <v>850.77561600000001</v>
      </c>
      <c r="G37" s="6">
        <f t="shared" ca="1" si="23"/>
        <v>655.98380032</v>
      </c>
      <c r="H37" s="6">
        <f t="shared" ca="1" si="23"/>
        <v>1663.9693625</v>
      </c>
      <c r="I37" s="6">
        <f t="shared" ca="1" si="23"/>
        <v>1155.0665397</v>
      </c>
      <c r="J37" s="6">
        <f t="shared" ca="1" si="23"/>
        <v>394.7740738</v>
      </c>
      <c r="K37" s="6">
        <f t="shared" ca="1" si="23"/>
        <v>263.75798270000001</v>
      </c>
      <c r="L37" s="6">
        <f t="shared" ca="1" si="23"/>
        <v>235.90752839999999</v>
      </c>
      <c r="M37" s="6">
        <f t="shared" ca="1" si="23"/>
        <v>734.10924360000001</v>
      </c>
      <c r="R37" s="8">
        <f t="shared" ca="1" si="19"/>
        <v>9196.9026500199998</v>
      </c>
    </row>
    <row r="38" spans="1:18" x14ac:dyDescent="0.2">
      <c r="B38" s="5"/>
      <c r="C38" s="5"/>
      <c r="D38" s="6">
        <f t="shared" ref="D38:M38" ca="1" si="24">OFFSET($H$43,D23,0)+OFFSET($H$43,D30,0)</f>
        <v>939.23675200000002</v>
      </c>
      <c r="E38" s="6">
        <f t="shared" ca="1" si="24"/>
        <v>1120.6754006000001</v>
      </c>
      <c r="F38" s="6">
        <f t="shared" ca="1" si="24"/>
        <v>1300.8276267000001</v>
      </c>
      <c r="G38" s="6">
        <f t="shared" ca="1" si="24"/>
        <v>352.53368595000001</v>
      </c>
      <c r="H38" s="6">
        <f t="shared" ca="1" si="24"/>
        <v>723.37249929999996</v>
      </c>
      <c r="I38" s="6">
        <f t="shared" ca="1" si="24"/>
        <v>886.33870409999997</v>
      </c>
      <c r="J38" s="6">
        <f t="shared" ca="1" si="24"/>
        <v>459.1368951</v>
      </c>
      <c r="K38" s="6">
        <f t="shared" ca="1" si="24"/>
        <v>584.97631920000003</v>
      </c>
      <c r="L38" s="6">
        <f t="shared" ca="1" si="24"/>
        <v>539.25512479999998</v>
      </c>
      <c r="M38" s="6">
        <f t="shared" ca="1" si="24"/>
        <v>399.2997436</v>
      </c>
      <c r="R38" s="8">
        <f t="shared" ca="1" si="19"/>
        <v>7305.6527513499996</v>
      </c>
    </row>
    <row r="39" spans="1:18" x14ac:dyDescent="0.2">
      <c r="D39" s="9">
        <f ca="1">SUM(D33:D38)</f>
        <v>6640.9802494599999</v>
      </c>
      <c r="E39" s="9">
        <f t="shared" ref="E39:M39" ca="1" si="25">SUM(E33:E38)</f>
        <v>7063.8780691000002</v>
      </c>
      <c r="F39" s="9">
        <f t="shared" ca="1" si="25"/>
        <v>6372.5340045000003</v>
      </c>
      <c r="G39" s="9">
        <f t="shared" ca="1" si="25"/>
        <v>6139.7568603700001</v>
      </c>
      <c r="H39" s="9">
        <f t="shared" ca="1" si="25"/>
        <v>7407.4433031999997</v>
      </c>
      <c r="I39" s="9">
        <f t="shared" ca="1" si="25"/>
        <v>5813.6762841999998</v>
      </c>
      <c r="J39" s="9">
        <f t="shared" ca="1" si="25"/>
        <v>5732.6954565000005</v>
      </c>
      <c r="K39" s="9">
        <f t="shared" ca="1" si="25"/>
        <v>2946.8030750999997</v>
      </c>
      <c r="L39" s="9">
        <f t="shared" ca="1" si="25"/>
        <v>2052.8286924900003</v>
      </c>
      <c r="M39" s="9">
        <f t="shared" ca="1" si="25"/>
        <v>3672.7975553000001</v>
      </c>
    </row>
    <row r="40" spans="1:18" x14ac:dyDescent="0.2">
      <c r="A40" s="10" t="s">
        <v>29</v>
      </c>
      <c r="B40" s="37">
        <v>12345678</v>
      </c>
    </row>
    <row r="41" spans="1:18" x14ac:dyDescent="0.2">
      <c r="A41" s="11" t="s">
        <v>22</v>
      </c>
      <c r="D41" s="11" t="s">
        <v>21</v>
      </c>
      <c r="G41" s="11" t="s">
        <v>18</v>
      </c>
      <c r="J41" s="11" t="s">
        <v>19</v>
      </c>
      <c r="N41" s="11" t="s">
        <v>20</v>
      </c>
    </row>
    <row r="42" spans="1:18" ht="26.25" customHeight="1" x14ac:dyDescent="0.2">
      <c r="A42" s="12" t="s">
        <v>23</v>
      </c>
      <c r="B42" s="12" t="s">
        <v>14</v>
      </c>
      <c r="D42" s="13" t="s">
        <v>10</v>
      </c>
      <c r="E42" s="13"/>
      <c r="G42" s="14" t="s">
        <v>13</v>
      </c>
      <c r="H42" s="15" t="s">
        <v>17</v>
      </c>
      <c r="J42" s="16" t="s">
        <v>16</v>
      </c>
      <c r="K42" s="17"/>
      <c r="L42" s="18"/>
      <c r="N42" s="14" t="s">
        <v>7</v>
      </c>
      <c r="O42" s="14" t="s">
        <v>11</v>
      </c>
    </row>
    <row r="43" spans="1:18" s="13" customFormat="1" ht="13.5" customHeight="1" x14ac:dyDescent="0.2">
      <c r="A43" s="19" t="s">
        <v>0</v>
      </c>
      <c r="B43" s="20" t="s">
        <v>15</v>
      </c>
      <c r="D43" s="21" t="s">
        <v>1</v>
      </c>
      <c r="E43" s="22">
        <f>SUMPRODUCT(J44:J163,K44:K163)/SUM(J44:J163)</f>
        <v>-10.554018071971214</v>
      </c>
      <c r="F43" s="23"/>
      <c r="G43" s="24">
        <v>0</v>
      </c>
      <c r="H43" s="24">
        <v>0</v>
      </c>
      <c r="I43" s="25"/>
      <c r="J43" s="14" t="s">
        <v>3</v>
      </c>
      <c r="K43" s="14" t="s">
        <v>4</v>
      </c>
      <c r="L43" s="14" t="s">
        <v>5</v>
      </c>
      <c r="N43" s="26" t="str">
        <f>IF(AND(N44:N163),"OK","Bad Soln")</f>
        <v>OK</v>
      </c>
      <c r="O43" s="26" t="str">
        <f>IF(AND(O44:O163),"OK","Incomplete")</f>
        <v>OK</v>
      </c>
    </row>
    <row r="44" spans="1:18" x14ac:dyDescent="0.2">
      <c r="A44" s="27">
        <v>1</v>
      </c>
      <c r="B44" s="1">
        <v>1</v>
      </c>
      <c r="D44" s="28" t="s">
        <v>2</v>
      </c>
      <c r="E44" s="29">
        <f>SUMPRODUCT(J44:J163,L44:L163)/SUM(J44:J163)</f>
        <v>0.52259653156176333</v>
      </c>
      <c r="F44" s="30"/>
      <c r="G44" s="24">
        <v>1</v>
      </c>
      <c r="H44" s="24">
        <v>280.75456509999998</v>
      </c>
      <c r="J44" s="24">
        <f>IF(B44&lt;=0,0,INDEX($H$44:$H$163,B44))</f>
        <v>280.75456509999998</v>
      </c>
      <c r="K44" s="24">
        <v>-33</v>
      </c>
      <c r="L44" s="24">
        <v>7.5</v>
      </c>
      <c r="N44" s="31" t="b">
        <f>OR(B45=0,ISERROR(MATCH(B45,$B$44:B44,0)))</f>
        <v>1</v>
      </c>
      <c r="O44" s="31" t="b">
        <f t="shared" ref="O44:O75" si="26">NOT(ISERROR(MATCH(A44,$B$44:$B$163,0)))</f>
        <v>1</v>
      </c>
    </row>
    <row r="45" spans="1:18" x14ac:dyDescent="0.2">
      <c r="A45" s="27">
        <v>2</v>
      </c>
      <c r="B45" s="1">
        <v>2</v>
      </c>
      <c r="D45" s="16" t="s">
        <v>6</v>
      </c>
      <c r="E45" s="18">
        <f>5*ABS(E44)+ABS(E43)</f>
        <v>13.167000729780032</v>
      </c>
      <c r="G45" s="32">
        <v>2</v>
      </c>
      <c r="H45" s="32">
        <v>669.38900599999999</v>
      </c>
      <c r="J45" s="32">
        <f t="shared" ref="J45:J108" si="27">IF(B45&lt;=0,0,INDEX($H$44:$H$163,B45))</f>
        <v>669.38900599999999</v>
      </c>
      <c r="K45" s="32">
        <v>-33</v>
      </c>
      <c r="L45" s="32">
        <v>4.5</v>
      </c>
      <c r="N45" s="31" t="b">
        <f>OR(B46=0,ISERROR(MATCH(B46,$B$44:B45,0)))</f>
        <v>1</v>
      </c>
      <c r="O45" s="31" t="b">
        <f t="shared" si="26"/>
        <v>1</v>
      </c>
    </row>
    <row r="46" spans="1:18" x14ac:dyDescent="0.2">
      <c r="A46" s="27">
        <v>3</v>
      </c>
      <c r="B46" s="1">
        <v>3</v>
      </c>
      <c r="G46" s="32">
        <v>3</v>
      </c>
      <c r="H46" s="32">
        <v>207.76479599999999</v>
      </c>
      <c r="J46" s="32">
        <f t="shared" si="27"/>
        <v>207.76479599999999</v>
      </c>
      <c r="K46" s="32">
        <v>-33</v>
      </c>
      <c r="L46" s="32">
        <v>1.5</v>
      </c>
      <c r="N46" s="31" t="b">
        <f>OR(B47=0,ISERROR(MATCH(B47,$B$44:B46,0)))</f>
        <v>1</v>
      </c>
      <c r="O46" s="31" t="b">
        <f t="shared" si="26"/>
        <v>1</v>
      </c>
    </row>
    <row r="47" spans="1:18" x14ac:dyDescent="0.2">
      <c r="A47" s="27">
        <v>4</v>
      </c>
      <c r="B47" s="1">
        <v>4</v>
      </c>
      <c r="G47" s="32">
        <v>4</v>
      </c>
      <c r="H47" s="32">
        <v>47.550803160000001</v>
      </c>
      <c r="J47" s="32">
        <f t="shared" si="27"/>
        <v>47.550803160000001</v>
      </c>
      <c r="K47" s="32">
        <v>-33</v>
      </c>
      <c r="L47" s="32">
        <v>-1.5</v>
      </c>
      <c r="N47" s="31" t="b">
        <f>OR(B48=0,ISERROR(MATCH(B48,$B$44:B47,0)))</f>
        <v>1</v>
      </c>
      <c r="O47" s="31" t="b">
        <f t="shared" si="26"/>
        <v>1</v>
      </c>
    </row>
    <row r="48" spans="1:18" x14ac:dyDescent="0.2">
      <c r="A48" s="27">
        <v>5</v>
      </c>
      <c r="B48" s="1">
        <v>5</v>
      </c>
      <c r="D48" s="11" t="s">
        <v>26</v>
      </c>
      <c r="G48" s="32">
        <v>5</v>
      </c>
      <c r="H48" s="32">
        <v>830.85594379999998</v>
      </c>
      <c r="J48" s="32">
        <f t="shared" si="27"/>
        <v>830.85594379999998</v>
      </c>
      <c r="K48" s="32">
        <v>-33</v>
      </c>
      <c r="L48" s="32">
        <v>-4.5</v>
      </c>
      <c r="N48" s="31" t="b">
        <f>OR(B49=0,ISERROR(MATCH(B49,$B$44:B48,0)))</f>
        <v>1</v>
      </c>
      <c r="O48" s="31" t="b">
        <f t="shared" si="26"/>
        <v>1</v>
      </c>
    </row>
    <row r="49" spans="1:15" x14ac:dyDescent="0.2">
      <c r="A49" s="27">
        <v>6</v>
      </c>
      <c r="B49" s="1">
        <v>6</v>
      </c>
      <c r="D49" s="16" t="s">
        <v>27</v>
      </c>
      <c r="E49" s="18">
        <v>100</v>
      </c>
      <c r="G49" s="32">
        <v>6</v>
      </c>
      <c r="H49" s="32">
        <v>275.2896374</v>
      </c>
      <c r="J49" s="32">
        <f t="shared" si="27"/>
        <v>275.2896374</v>
      </c>
      <c r="K49" s="32">
        <v>-33</v>
      </c>
      <c r="L49" s="32">
        <v>-7.5</v>
      </c>
      <c r="N49" s="31" t="b">
        <f>OR(B50=0,ISERROR(MATCH(B50,$B$44:B49,0)))</f>
        <v>1</v>
      </c>
      <c r="O49" s="31" t="b">
        <f t="shared" si="26"/>
        <v>1</v>
      </c>
    </row>
    <row r="50" spans="1:15" x14ac:dyDescent="0.2">
      <c r="A50" s="27">
        <v>7</v>
      </c>
      <c r="B50" s="1">
        <v>7</v>
      </c>
      <c r="G50" s="32">
        <v>7</v>
      </c>
      <c r="H50" s="32">
        <v>942.06943920000003</v>
      </c>
      <c r="J50" s="32">
        <f t="shared" si="27"/>
        <v>942.06943920000003</v>
      </c>
      <c r="K50" s="32">
        <v>-27</v>
      </c>
      <c r="L50" s="32">
        <v>7.5</v>
      </c>
      <c r="N50" s="31" t="b">
        <f>OR(B51=0,ISERROR(MATCH(B51,$B$44:B50,0)))</f>
        <v>1</v>
      </c>
      <c r="O50" s="31" t="b">
        <f t="shared" si="26"/>
        <v>1</v>
      </c>
    </row>
    <row r="51" spans="1:15" x14ac:dyDescent="0.2">
      <c r="A51" s="27">
        <v>8</v>
      </c>
      <c r="B51" s="1">
        <v>8</v>
      </c>
      <c r="G51" s="32">
        <v>8</v>
      </c>
      <c r="H51" s="32">
        <v>514.99142070000005</v>
      </c>
      <c r="J51" s="32">
        <f t="shared" si="27"/>
        <v>514.99142070000005</v>
      </c>
      <c r="K51" s="32">
        <v>-27</v>
      </c>
      <c r="L51" s="32">
        <v>4.5</v>
      </c>
      <c r="N51" s="31" t="b">
        <f>OR(B52=0,ISERROR(MATCH(B52,$B$44:B51,0)))</f>
        <v>1</v>
      </c>
      <c r="O51" s="31" t="b">
        <f t="shared" si="26"/>
        <v>1</v>
      </c>
    </row>
    <row r="52" spans="1:15" x14ac:dyDescent="0.2">
      <c r="A52" s="27">
        <v>9</v>
      </c>
      <c r="B52" s="1">
        <v>9</v>
      </c>
      <c r="D52" s="11" t="s">
        <v>28</v>
      </c>
      <c r="G52" s="32">
        <v>9</v>
      </c>
      <c r="H52" s="32">
        <v>346.43149010000002</v>
      </c>
      <c r="J52" s="32">
        <f t="shared" si="27"/>
        <v>346.43149010000002</v>
      </c>
      <c r="K52" s="32">
        <v>-27</v>
      </c>
      <c r="L52" s="32">
        <v>1.5</v>
      </c>
      <c r="N52" s="31" t="b">
        <f>OR(B53=0,ISERROR(MATCH(B53,$B$44:B52,0)))</f>
        <v>1</v>
      </c>
      <c r="O52" s="31" t="b">
        <f t="shared" si="26"/>
        <v>1</v>
      </c>
    </row>
    <row r="53" spans="1:15" x14ac:dyDescent="0.2">
      <c r="A53" s="27">
        <v>10</v>
      </c>
      <c r="B53" s="1">
        <v>10</v>
      </c>
      <c r="D53" s="16" t="s">
        <v>0</v>
      </c>
      <c r="E53" s="18">
        <v>120</v>
      </c>
      <c r="G53" s="32">
        <v>10</v>
      </c>
      <c r="H53" s="32">
        <v>387.04155429999997</v>
      </c>
      <c r="J53" s="32">
        <f t="shared" si="27"/>
        <v>387.04155429999997</v>
      </c>
      <c r="K53" s="32">
        <v>-27</v>
      </c>
      <c r="L53" s="32">
        <v>-1.5</v>
      </c>
      <c r="N53" s="31" t="b">
        <f>OR(B54=0,ISERROR(MATCH(B54,$B$44:B53,0)))</f>
        <v>1</v>
      </c>
      <c r="O53" s="31" t="b">
        <f t="shared" si="26"/>
        <v>1</v>
      </c>
    </row>
    <row r="54" spans="1:15" x14ac:dyDescent="0.2">
      <c r="A54" s="27">
        <v>11</v>
      </c>
      <c r="B54" s="1">
        <v>11</v>
      </c>
      <c r="G54" s="32">
        <v>11</v>
      </c>
      <c r="H54" s="32">
        <v>888.9294079</v>
      </c>
      <c r="J54" s="32">
        <f t="shared" si="27"/>
        <v>888.9294079</v>
      </c>
      <c r="K54" s="32">
        <v>-27</v>
      </c>
      <c r="L54" s="32">
        <v>-4.5</v>
      </c>
      <c r="N54" s="31" t="b">
        <f>OR(B55=0,ISERROR(MATCH(B55,$B$44:B54,0)))</f>
        <v>1</v>
      </c>
      <c r="O54" s="31" t="b">
        <f t="shared" si="26"/>
        <v>1</v>
      </c>
    </row>
    <row r="55" spans="1:15" x14ac:dyDescent="0.2">
      <c r="A55" s="27">
        <v>12</v>
      </c>
      <c r="B55" s="1">
        <v>12</v>
      </c>
      <c r="G55" s="32">
        <v>12</v>
      </c>
      <c r="H55" s="32">
        <v>589.92746179999995</v>
      </c>
      <c r="J55" s="32">
        <f t="shared" si="27"/>
        <v>589.92746179999995</v>
      </c>
      <c r="K55" s="32">
        <v>-27</v>
      </c>
      <c r="L55" s="32">
        <v>-7.5</v>
      </c>
      <c r="N55" s="31" t="b">
        <f>OR(B56=0,ISERROR(MATCH(B56,$B$44:B55,0)))</f>
        <v>1</v>
      </c>
      <c r="O55" s="31" t="b">
        <f t="shared" si="26"/>
        <v>1</v>
      </c>
    </row>
    <row r="56" spans="1:15" x14ac:dyDescent="0.2">
      <c r="A56" s="27">
        <v>13</v>
      </c>
      <c r="B56" s="1">
        <v>13</v>
      </c>
      <c r="G56" s="32">
        <v>13</v>
      </c>
      <c r="H56" s="32">
        <v>967.76077799999996</v>
      </c>
      <c r="J56" s="32">
        <f t="shared" si="27"/>
        <v>967.76077799999996</v>
      </c>
      <c r="K56" s="32">
        <v>-21</v>
      </c>
      <c r="L56" s="32">
        <v>7.5</v>
      </c>
      <c r="N56" s="31" t="b">
        <f>OR(B57=0,ISERROR(MATCH(B57,$B$44:B56,0)))</f>
        <v>1</v>
      </c>
      <c r="O56" s="31" t="b">
        <f t="shared" si="26"/>
        <v>1</v>
      </c>
    </row>
    <row r="57" spans="1:15" x14ac:dyDescent="0.2">
      <c r="A57" s="27">
        <v>14</v>
      </c>
      <c r="B57" s="1">
        <v>14</v>
      </c>
      <c r="G57" s="32">
        <v>14</v>
      </c>
      <c r="H57" s="32">
        <v>585.65893840000001</v>
      </c>
      <c r="J57" s="32">
        <f t="shared" si="27"/>
        <v>585.65893840000001</v>
      </c>
      <c r="K57" s="32">
        <v>-21</v>
      </c>
      <c r="L57" s="32">
        <v>4.5</v>
      </c>
      <c r="N57" s="31" t="b">
        <f>OR(B58=0,ISERROR(MATCH(B58,$B$44:B57,0)))</f>
        <v>1</v>
      </c>
      <c r="O57" s="31" t="b">
        <f t="shared" si="26"/>
        <v>1</v>
      </c>
    </row>
    <row r="58" spans="1:15" x14ac:dyDescent="0.2">
      <c r="A58" s="27">
        <v>15</v>
      </c>
      <c r="B58" s="1">
        <v>15</v>
      </c>
      <c r="G58" s="32">
        <v>15</v>
      </c>
      <c r="H58" s="32">
        <v>405.80127599999997</v>
      </c>
      <c r="J58" s="32">
        <f t="shared" si="27"/>
        <v>405.80127599999997</v>
      </c>
      <c r="K58" s="32">
        <v>-21</v>
      </c>
      <c r="L58" s="32">
        <v>1.5</v>
      </c>
      <c r="N58" s="31" t="b">
        <f>OR(B59=0,ISERROR(MATCH(B59,$B$44:B58,0)))</f>
        <v>1</v>
      </c>
      <c r="O58" s="31" t="b">
        <f t="shared" si="26"/>
        <v>1</v>
      </c>
    </row>
    <row r="59" spans="1:15" x14ac:dyDescent="0.2">
      <c r="A59" s="27">
        <v>16</v>
      </c>
      <c r="B59" s="1">
        <v>16</v>
      </c>
      <c r="G59" s="32">
        <v>16</v>
      </c>
      <c r="H59" s="32">
        <v>369.0249948</v>
      </c>
      <c r="J59" s="32">
        <f t="shared" si="27"/>
        <v>369.0249948</v>
      </c>
      <c r="K59" s="32">
        <v>-21</v>
      </c>
      <c r="L59" s="32">
        <v>-1.5</v>
      </c>
      <c r="N59" s="31" t="b">
        <f>OR(B60=0,ISERROR(MATCH(B60,$B$44:B59,0)))</f>
        <v>1</v>
      </c>
      <c r="O59" s="31" t="b">
        <f t="shared" si="26"/>
        <v>1</v>
      </c>
    </row>
    <row r="60" spans="1:15" x14ac:dyDescent="0.2">
      <c r="A60" s="27">
        <v>17</v>
      </c>
      <c r="B60" s="1">
        <v>17</v>
      </c>
      <c r="G60" s="32">
        <v>17</v>
      </c>
      <c r="H60" s="32">
        <v>389.7930657</v>
      </c>
      <c r="J60" s="32">
        <f t="shared" si="27"/>
        <v>389.7930657</v>
      </c>
      <c r="K60" s="32">
        <v>-21</v>
      </c>
      <c r="L60" s="32">
        <v>-4.5</v>
      </c>
      <c r="N60" s="31" t="b">
        <f>OR(B61=0,ISERROR(MATCH(B61,$B$44:B60,0)))</f>
        <v>1</v>
      </c>
      <c r="O60" s="31" t="b">
        <f t="shared" si="26"/>
        <v>1</v>
      </c>
    </row>
    <row r="61" spans="1:15" x14ac:dyDescent="0.2">
      <c r="A61" s="27">
        <v>18</v>
      </c>
      <c r="B61" s="1">
        <v>18</v>
      </c>
      <c r="G61" s="32">
        <v>18</v>
      </c>
      <c r="H61" s="32">
        <v>956.33626579999998</v>
      </c>
      <c r="J61" s="32">
        <f t="shared" si="27"/>
        <v>956.33626579999998</v>
      </c>
      <c r="K61" s="32">
        <v>-21</v>
      </c>
      <c r="L61" s="32">
        <v>-7.5</v>
      </c>
      <c r="N61" s="31" t="b">
        <f>OR(B62=0,ISERROR(MATCH(B62,$B$44:B61,0)))</f>
        <v>1</v>
      </c>
      <c r="O61" s="31" t="b">
        <f t="shared" si="26"/>
        <v>1</v>
      </c>
    </row>
    <row r="62" spans="1:15" x14ac:dyDescent="0.2">
      <c r="A62" s="27">
        <v>19</v>
      </c>
      <c r="B62" s="1">
        <v>19</v>
      </c>
      <c r="G62" s="32">
        <v>19</v>
      </c>
      <c r="H62" s="32">
        <v>745.11200580000002</v>
      </c>
      <c r="J62" s="32">
        <f t="shared" si="27"/>
        <v>745.11200580000002</v>
      </c>
      <c r="K62" s="32">
        <v>-15</v>
      </c>
      <c r="L62" s="32">
        <v>7.5</v>
      </c>
      <c r="N62" s="31" t="b">
        <f>OR(B63=0,ISERROR(MATCH(B63,$B$44:B62,0)))</f>
        <v>1</v>
      </c>
      <c r="O62" s="31" t="b">
        <f t="shared" si="26"/>
        <v>1</v>
      </c>
    </row>
    <row r="63" spans="1:15" x14ac:dyDescent="0.2">
      <c r="A63" s="27">
        <v>20</v>
      </c>
      <c r="B63" s="1">
        <v>20</v>
      </c>
      <c r="G63" s="32">
        <v>20</v>
      </c>
      <c r="H63" s="32">
        <v>391.46052179999998</v>
      </c>
      <c r="J63" s="32">
        <f t="shared" si="27"/>
        <v>391.46052179999998</v>
      </c>
      <c r="K63" s="32">
        <v>-15</v>
      </c>
      <c r="L63" s="32">
        <v>4.5</v>
      </c>
      <c r="N63" s="31" t="b">
        <f>OR(B64=0,ISERROR(MATCH(B64,$B$44:B63,0)))</f>
        <v>1</v>
      </c>
      <c r="O63" s="31" t="b">
        <f t="shared" si="26"/>
        <v>1</v>
      </c>
    </row>
    <row r="64" spans="1:15" x14ac:dyDescent="0.2">
      <c r="A64" s="27">
        <v>21</v>
      </c>
      <c r="B64" s="1">
        <v>21</v>
      </c>
      <c r="G64" s="32">
        <v>21</v>
      </c>
      <c r="H64" s="32">
        <v>802.07515869999997</v>
      </c>
      <c r="J64" s="32">
        <f t="shared" si="27"/>
        <v>802.07515869999997</v>
      </c>
      <c r="K64" s="32">
        <v>-15</v>
      </c>
      <c r="L64" s="32">
        <v>1.5</v>
      </c>
      <c r="N64" s="31" t="b">
        <f>OR(B65=0,ISERROR(MATCH(B65,$B$44:B64,0)))</f>
        <v>1</v>
      </c>
      <c r="O64" s="31" t="b">
        <f t="shared" si="26"/>
        <v>1</v>
      </c>
    </row>
    <row r="65" spans="1:15" x14ac:dyDescent="0.2">
      <c r="A65" s="27">
        <v>22</v>
      </c>
      <c r="B65" s="1">
        <v>22</v>
      </c>
      <c r="G65" s="32">
        <v>22</v>
      </c>
      <c r="H65" s="32">
        <v>548.27316450000001</v>
      </c>
      <c r="J65" s="32">
        <f t="shared" si="27"/>
        <v>548.27316450000001</v>
      </c>
      <c r="K65" s="32">
        <v>-15</v>
      </c>
      <c r="L65" s="32">
        <v>-1.5</v>
      </c>
      <c r="N65" s="31" t="b">
        <f>OR(B66=0,ISERROR(MATCH(B66,$B$44:B65,0)))</f>
        <v>1</v>
      </c>
      <c r="O65" s="31" t="b">
        <f t="shared" si="26"/>
        <v>1</v>
      </c>
    </row>
    <row r="66" spans="1:15" x14ac:dyDescent="0.2">
      <c r="A66" s="27">
        <v>23</v>
      </c>
      <c r="B66" s="1">
        <v>23</v>
      </c>
      <c r="G66" s="32">
        <v>23</v>
      </c>
      <c r="H66" s="32">
        <v>615.75572199999999</v>
      </c>
      <c r="J66" s="32">
        <f t="shared" si="27"/>
        <v>615.75572199999999</v>
      </c>
      <c r="K66" s="32">
        <v>-15</v>
      </c>
      <c r="L66" s="32">
        <v>-4.5</v>
      </c>
      <c r="N66" s="31" t="b">
        <f>OR(B67=0,ISERROR(MATCH(B67,$B$44:B66,0)))</f>
        <v>1</v>
      </c>
      <c r="O66" s="31" t="b">
        <f t="shared" si="26"/>
        <v>1</v>
      </c>
    </row>
    <row r="67" spans="1:15" x14ac:dyDescent="0.2">
      <c r="A67" s="27">
        <v>24</v>
      </c>
      <c r="B67" s="1">
        <v>24</v>
      </c>
      <c r="G67" s="32">
        <v>24</v>
      </c>
      <c r="H67" s="32">
        <v>319.56057720000001</v>
      </c>
      <c r="J67" s="32">
        <f t="shared" si="27"/>
        <v>319.56057720000001</v>
      </c>
      <c r="K67" s="32">
        <v>-15</v>
      </c>
      <c r="L67" s="32">
        <v>-7.5</v>
      </c>
      <c r="N67" s="31" t="b">
        <f>OR(B68=0,ISERROR(MATCH(B68,$B$44:B67,0)))</f>
        <v>1</v>
      </c>
      <c r="O67" s="31" t="b">
        <f t="shared" si="26"/>
        <v>1</v>
      </c>
    </row>
    <row r="68" spans="1:15" x14ac:dyDescent="0.2">
      <c r="A68" s="27">
        <v>25</v>
      </c>
      <c r="B68" s="1">
        <v>25</v>
      </c>
      <c r="G68" s="32">
        <v>25</v>
      </c>
      <c r="H68" s="32">
        <v>262.81521570000001</v>
      </c>
      <c r="J68" s="32">
        <f t="shared" si="27"/>
        <v>262.81521570000001</v>
      </c>
      <c r="K68" s="32">
        <v>-9</v>
      </c>
      <c r="L68" s="32">
        <v>7.5</v>
      </c>
      <c r="N68" s="31" t="b">
        <f>OR(B69=0,ISERROR(MATCH(B69,$B$44:B68,0)))</f>
        <v>1</v>
      </c>
      <c r="O68" s="31" t="b">
        <f t="shared" si="26"/>
        <v>1</v>
      </c>
    </row>
    <row r="69" spans="1:15" x14ac:dyDescent="0.2">
      <c r="A69" s="27">
        <v>26</v>
      </c>
      <c r="B69" s="1">
        <v>26</v>
      </c>
      <c r="G69" s="32">
        <v>26</v>
      </c>
      <c r="H69" s="32">
        <v>864.88661930000001</v>
      </c>
      <c r="J69" s="32">
        <f t="shared" si="27"/>
        <v>864.88661930000001</v>
      </c>
      <c r="K69" s="32">
        <v>-9</v>
      </c>
      <c r="L69" s="32">
        <v>4.5</v>
      </c>
      <c r="N69" s="31" t="b">
        <f>OR(B70=0,ISERROR(MATCH(B70,$B$44:B69,0)))</f>
        <v>1</v>
      </c>
      <c r="O69" s="31" t="b">
        <f t="shared" si="26"/>
        <v>1</v>
      </c>
    </row>
    <row r="70" spans="1:15" x14ac:dyDescent="0.2">
      <c r="A70" s="27">
        <v>27</v>
      </c>
      <c r="B70" s="1">
        <v>27</v>
      </c>
      <c r="G70" s="32">
        <v>27</v>
      </c>
      <c r="H70" s="32">
        <v>617.4171225</v>
      </c>
      <c r="J70" s="32">
        <f t="shared" si="27"/>
        <v>617.4171225</v>
      </c>
      <c r="K70" s="32">
        <v>-9</v>
      </c>
      <c r="L70" s="32">
        <v>1.5</v>
      </c>
      <c r="N70" s="31" t="b">
        <f>OR(B71=0,ISERROR(MATCH(B71,$B$44:B70,0)))</f>
        <v>1</v>
      </c>
      <c r="O70" s="31" t="b">
        <f t="shared" si="26"/>
        <v>1</v>
      </c>
    </row>
    <row r="71" spans="1:15" x14ac:dyDescent="0.2">
      <c r="A71" s="27">
        <v>28</v>
      </c>
      <c r="B71" s="1">
        <v>28</v>
      </c>
      <c r="G71" s="32">
        <v>28</v>
      </c>
      <c r="H71" s="32">
        <v>925.09989719999999</v>
      </c>
      <c r="J71" s="32">
        <f t="shared" si="27"/>
        <v>925.09989719999999</v>
      </c>
      <c r="K71" s="32">
        <v>-9</v>
      </c>
      <c r="L71" s="32">
        <v>-1.5</v>
      </c>
      <c r="N71" s="31" t="b">
        <f>OR(B72=0,ISERROR(MATCH(B72,$B$44:B71,0)))</f>
        <v>1</v>
      </c>
      <c r="O71" s="31" t="b">
        <f t="shared" si="26"/>
        <v>1</v>
      </c>
    </row>
    <row r="72" spans="1:15" x14ac:dyDescent="0.2">
      <c r="A72" s="27">
        <v>29</v>
      </c>
      <c r="B72" s="1">
        <v>29</v>
      </c>
      <c r="G72" s="32">
        <v>29</v>
      </c>
      <c r="H72" s="32">
        <v>903.13753919999999</v>
      </c>
      <c r="J72" s="32">
        <f t="shared" si="27"/>
        <v>903.13753919999999</v>
      </c>
      <c r="K72" s="32">
        <v>-9</v>
      </c>
      <c r="L72" s="32">
        <v>-4.5</v>
      </c>
      <c r="N72" s="31" t="b">
        <f>OR(B73=0,ISERROR(MATCH(B73,$B$44:B72,0)))</f>
        <v>1</v>
      </c>
      <c r="O72" s="31" t="b">
        <f t="shared" si="26"/>
        <v>1</v>
      </c>
    </row>
    <row r="73" spans="1:15" x14ac:dyDescent="0.2">
      <c r="A73" s="27">
        <v>30</v>
      </c>
      <c r="B73" s="1">
        <v>30</v>
      </c>
      <c r="G73" s="32">
        <v>30</v>
      </c>
      <c r="H73" s="32">
        <v>206.4649028</v>
      </c>
      <c r="J73" s="32">
        <f t="shared" si="27"/>
        <v>206.4649028</v>
      </c>
      <c r="K73" s="32">
        <v>-9</v>
      </c>
      <c r="L73" s="32">
        <v>-7.5</v>
      </c>
      <c r="N73" s="31" t="b">
        <f>OR(B74=0,ISERROR(MATCH(B74,$B$44:B73,0)))</f>
        <v>1</v>
      </c>
      <c r="O73" s="31" t="b">
        <f t="shared" si="26"/>
        <v>1</v>
      </c>
    </row>
    <row r="74" spans="1:15" x14ac:dyDescent="0.2">
      <c r="A74" s="27">
        <v>31</v>
      </c>
      <c r="B74" s="1">
        <v>31</v>
      </c>
      <c r="G74" s="32">
        <v>31</v>
      </c>
      <c r="H74" s="32">
        <v>734.34427630000005</v>
      </c>
      <c r="J74" s="32">
        <f t="shared" si="27"/>
        <v>734.34427630000005</v>
      </c>
      <c r="K74" s="32">
        <v>-3</v>
      </c>
      <c r="L74" s="32">
        <v>7.5</v>
      </c>
      <c r="N74" s="31" t="b">
        <f>OR(B75=0,ISERROR(MATCH(B75,$B$44:B74,0)))</f>
        <v>1</v>
      </c>
      <c r="O74" s="31" t="b">
        <f t="shared" si="26"/>
        <v>1</v>
      </c>
    </row>
    <row r="75" spans="1:15" x14ac:dyDescent="0.2">
      <c r="A75" s="27">
        <v>32</v>
      </c>
      <c r="B75" s="1">
        <v>32</v>
      </c>
      <c r="G75" s="32">
        <v>32</v>
      </c>
      <c r="H75" s="32">
        <v>354.70145780000001</v>
      </c>
      <c r="J75" s="32">
        <f t="shared" si="27"/>
        <v>354.70145780000001</v>
      </c>
      <c r="K75" s="32">
        <v>-3</v>
      </c>
      <c r="L75" s="32">
        <v>4.5</v>
      </c>
      <c r="N75" s="31" t="b">
        <f>OR(B76=0,ISERROR(MATCH(B76,$B$44:B75,0)))</f>
        <v>1</v>
      </c>
      <c r="O75" s="31" t="b">
        <f t="shared" si="26"/>
        <v>1</v>
      </c>
    </row>
    <row r="76" spans="1:15" x14ac:dyDescent="0.2">
      <c r="A76" s="27">
        <v>33</v>
      </c>
      <c r="B76" s="1">
        <v>33</v>
      </c>
      <c r="G76" s="32">
        <v>33</v>
      </c>
      <c r="H76" s="32">
        <v>562.48277919999998</v>
      </c>
      <c r="J76" s="32">
        <f t="shared" si="27"/>
        <v>562.48277919999998</v>
      </c>
      <c r="K76" s="32">
        <v>-3</v>
      </c>
      <c r="L76" s="32">
        <v>1.5</v>
      </c>
      <c r="N76" s="31" t="b">
        <f>OR(B77=0,ISERROR(MATCH(B77,$B$44:B76,0)))</f>
        <v>1</v>
      </c>
      <c r="O76" s="31" t="b">
        <f t="shared" ref="O76:O107" si="28">NOT(ISERROR(MATCH(A76,$B$44:$B$163,0)))</f>
        <v>1</v>
      </c>
    </row>
    <row r="77" spans="1:15" x14ac:dyDescent="0.2">
      <c r="A77" s="27">
        <v>34</v>
      </c>
      <c r="B77" s="1">
        <v>34</v>
      </c>
      <c r="G77" s="32">
        <v>34</v>
      </c>
      <c r="H77" s="32">
        <v>101.3492675</v>
      </c>
      <c r="J77" s="32">
        <f t="shared" si="27"/>
        <v>101.3492675</v>
      </c>
      <c r="K77" s="32">
        <v>-3</v>
      </c>
      <c r="L77" s="32">
        <v>-1.5</v>
      </c>
      <c r="N77" s="31" t="b">
        <f>OR(B78=0,ISERROR(MATCH(B78,$B$44:B77,0)))</f>
        <v>1</v>
      </c>
      <c r="O77" s="31" t="b">
        <f t="shared" si="28"/>
        <v>1</v>
      </c>
    </row>
    <row r="78" spans="1:15" x14ac:dyDescent="0.2">
      <c r="A78" s="27">
        <v>35</v>
      </c>
      <c r="B78" s="1">
        <v>35</v>
      </c>
      <c r="G78" s="32">
        <v>35</v>
      </c>
      <c r="H78" s="32">
        <v>855.90978740000003</v>
      </c>
      <c r="J78" s="32">
        <f t="shared" si="27"/>
        <v>855.90978740000003</v>
      </c>
      <c r="K78" s="32">
        <v>-3</v>
      </c>
      <c r="L78" s="32">
        <v>-4.5</v>
      </c>
      <c r="N78" s="31" t="b">
        <f>OR(B79=0,ISERROR(MATCH(B79,$B$44:B78,0)))</f>
        <v>1</v>
      </c>
      <c r="O78" s="31" t="b">
        <f t="shared" si="28"/>
        <v>1</v>
      </c>
    </row>
    <row r="79" spans="1:15" x14ac:dyDescent="0.2">
      <c r="A79" s="27">
        <v>36</v>
      </c>
      <c r="B79" s="1">
        <v>36</v>
      </c>
      <c r="G79" s="32">
        <v>36</v>
      </c>
      <c r="H79" s="32">
        <v>398.4975647</v>
      </c>
      <c r="J79" s="32">
        <f t="shared" si="27"/>
        <v>398.4975647</v>
      </c>
      <c r="K79" s="32">
        <v>-3</v>
      </c>
      <c r="L79" s="32">
        <v>-7.5</v>
      </c>
      <c r="N79" s="31" t="b">
        <f>OR(B80=0,ISERROR(MATCH(B80,$B$44:B79,0)))</f>
        <v>1</v>
      </c>
      <c r="O79" s="31" t="b">
        <f t="shared" si="28"/>
        <v>1</v>
      </c>
    </row>
    <row r="80" spans="1:15" x14ac:dyDescent="0.2">
      <c r="A80" s="27">
        <v>37</v>
      </c>
      <c r="B80" s="1">
        <v>37</v>
      </c>
      <c r="G80" s="32">
        <v>37</v>
      </c>
      <c r="H80" s="32">
        <v>733.65107120000005</v>
      </c>
      <c r="J80" s="32">
        <f t="shared" si="27"/>
        <v>733.65107120000005</v>
      </c>
      <c r="K80" s="32">
        <v>3</v>
      </c>
      <c r="L80" s="32">
        <v>7.5</v>
      </c>
      <c r="N80" s="31" t="b">
        <f>OR(B81=0,ISERROR(MATCH(B81,$B$44:B80,0)))</f>
        <v>1</v>
      </c>
      <c r="O80" s="31" t="b">
        <f t="shared" si="28"/>
        <v>1</v>
      </c>
    </row>
    <row r="81" spans="1:15" x14ac:dyDescent="0.2">
      <c r="A81" s="27">
        <v>38</v>
      </c>
      <c r="B81" s="1">
        <v>38</v>
      </c>
      <c r="G81" s="32">
        <v>38</v>
      </c>
      <c r="H81" s="32">
        <v>737.96174770000005</v>
      </c>
      <c r="J81" s="32">
        <f t="shared" si="27"/>
        <v>737.96174770000005</v>
      </c>
      <c r="K81" s="32">
        <v>3</v>
      </c>
      <c r="L81" s="32">
        <v>4.5</v>
      </c>
      <c r="N81" s="31" t="b">
        <f>OR(B82=0,ISERROR(MATCH(B82,$B$44:B81,0)))</f>
        <v>1</v>
      </c>
      <c r="O81" s="31" t="b">
        <f t="shared" si="28"/>
        <v>1</v>
      </c>
    </row>
    <row r="82" spans="1:15" x14ac:dyDescent="0.2">
      <c r="A82" s="27">
        <v>39</v>
      </c>
      <c r="B82" s="1">
        <v>39</v>
      </c>
      <c r="G82" s="32">
        <v>39</v>
      </c>
      <c r="H82" s="32">
        <v>809.95078249999995</v>
      </c>
      <c r="J82" s="32">
        <f t="shared" si="27"/>
        <v>809.95078249999995</v>
      </c>
      <c r="K82" s="32">
        <v>3</v>
      </c>
      <c r="L82" s="32">
        <v>1.5</v>
      </c>
      <c r="N82" s="31" t="b">
        <f>OR(B83=0,ISERROR(MATCH(B83,$B$44:B82,0)))</f>
        <v>1</v>
      </c>
      <c r="O82" s="31" t="b">
        <f t="shared" si="28"/>
        <v>1</v>
      </c>
    </row>
    <row r="83" spans="1:15" x14ac:dyDescent="0.2">
      <c r="A83" s="27">
        <v>40</v>
      </c>
      <c r="B83" s="1">
        <v>40</v>
      </c>
      <c r="G83" s="32">
        <v>40</v>
      </c>
      <c r="H83" s="32">
        <v>287.50622379999999</v>
      </c>
      <c r="J83" s="32">
        <f t="shared" si="27"/>
        <v>287.50622379999999</v>
      </c>
      <c r="K83" s="32">
        <v>3</v>
      </c>
      <c r="L83" s="32">
        <v>-1.5</v>
      </c>
      <c r="N83" s="31" t="b">
        <f>OR(B84=0,ISERROR(MATCH(B84,$B$44:B83,0)))</f>
        <v>1</v>
      </c>
      <c r="O83" s="31" t="b">
        <f t="shared" si="28"/>
        <v>1</v>
      </c>
    </row>
    <row r="84" spans="1:15" x14ac:dyDescent="0.2">
      <c r="A84" s="27">
        <v>41</v>
      </c>
      <c r="B84" s="1">
        <v>41</v>
      </c>
      <c r="G84" s="32">
        <v>41</v>
      </c>
      <c r="H84" s="32">
        <v>394.7740738</v>
      </c>
      <c r="J84" s="32">
        <f t="shared" si="27"/>
        <v>394.7740738</v>
      </c>
      <c r="K84" s="32">
        <v>3</v>
      </c>
      <c r="L84" s="32">
        <v>-4.5</v>
      </c>
      <c r="N84" s="31" t="b">
        <f>OR(B85=0,ISERROR(MATCH(B85,$B$44:B84,0)))</f>
        <v>1</v>
      </c>
      <c r="O84" s="31" t="b">
        <f t="shared" si="28"/>
        <v>1</v>
      </c>
    </row>
    <row r="85" spans="1:15" x14ac:dyDescent="0.2">
      <c r="A85" s="27">
        <v>42</v>
      </c>
      <c r="B85" s="1">
        <v>42</v>
      </c>
      <c r="G85" s="32">
        <v>42</v>
      </c>
      <c r="H85" s="32">
        <v>459.1368951</v>
      </c>
      <c r="J85" s="32">
        <f t="shared" si="27"/>
        <v>459.1368951</v>
      </c>
      <c r="K85" s="32">
        <v>3</v>
      </c>
      <c r="L85" s="32">
        <v>-7.5</v>
      </c>
      <c r="N85" s="31" t="b">
        <f>OR(B86=0,ISERROR(MATCH(B86,$B$44:B85,0)))</f>
        <v>1</v>
      </c>
      <c r="O85" s="31" t="b">
        <f t="shared" si="28"/>
        <v>1</v>
      </c>
    </row>
    <row r="86" spans="1:15" x14ac:dyDescent="0.2">
      <c r="A86" s="27">
        <v>43</v>
      </c>
      <c r="B86" s="1">
        <v>43</v>
      </c>
      <c r="G86" s="32">
        <v>43</v>
      </c>
      <c r="H86" s="32">
        <v>754.63270639999996</v>
      </c>
      <c r="J86" s="32">
        <f t="shared" si="27"/>
        <v>754.63270639999996</v>
      </c>
      <c r="K86" s="32">
        <v>9</v>
      </c>
      <c r="L86" s="32">
        <v>7.5</v>
      </c>
      <c r="N86" s="31" t="b">
        <f>OR(B87=0,ISERROR(MATCH(B87,$B$44:B86,0)))</f>
        <v>1</v>
      </c>
      <c r="O86" s="31" t="b">
        <f t="shared" si="28"/>
        <v>1</v>
      </c>
    </row>
    <row r="87" spans="1:15" x14ac:dyDescent="0.2">
      <c r="A87" s="27">
        <v>44</v>
      </c>
      <c r="B87" s="1">
        <v>44</v>
      </c>
      <c r="G87" s="32">
        <v>44</v>
      </c>
      <c r="H87" s="32">
        <v>345.1321969</v>
      </c>
      <c r="J87" s="32">
        <f t="shared" si="27"/>
        <v>345.1321969</v>
      </c>
      <c r="K87" s="32">
        <v>9</v>
      </c>
      <c r="L87" s="32">
        <v>4.5</v>
      </c>
      <c r="N87" s="31" t="b">
        <f>OR(B88=0,ISERROR(MATCH(B88,$B$44:B87,0)))</f>
        <v>1</v>
      </c>
      <c r="O87" s="31" t="b">
        <f t="shared" si="28"/>
        <v>1</v>
      </c>
    </row>
    <row r="88" spans="1:15" x14ac:dyDescent="0.2">
      <c r="A88" s="27">
        <v>45</v>
      </c>
      <c r="B88" s="1">
        <v>45</v>
      </c>
      <c r="G88" s="32">
        <v>45</v>
      </c>
      <c r="H88" s="32">
        <v>419.82830719999998</v>
      </c>
      <c r="J88" s="32">
        <f t="shared" si="27"/>
        <v>419.82830719999998</v>
      </c>
      <c r="K88" s="32">
        <v>9</v>
      </c>
      <c r="L88" s="32">
        <v>1.5</v>
      </c>
      <c r="N88" s="31" t="b">
        <f>OR(B89=0,ISERROR(MATCH(B89,$B$44:B88,0)))</f>
        <v>1</v>
      </c>
      <c r="O88" s="31" t="b">
        <f t="shared" si="28"/>
        <v>1</v>
      </c>
    </row>
    <row r="89" spans="1:15" x14ac:dyDescent="0.2">
      <c r="A89" s="27">
        <v>46</v>
      </c>
      <c r="B89" s="1">
        <v>46</v>
      </c>
      <c r="G89" s="32">
        <v>46</v>
      </c>
      <c r="H89" s="32">
        <v>578.47556269999995</v>
      </c>
      <c r="J89" s="32">
        <f t="shared" si="27"/>
        <v>578.47556269999995</v>
      </c>
      <c r="K89" s="32">
        <v>9</v>
      </c>
      <c r="L89" s="32">
        <v>-1.5</v>
      </c>
      <c r="N89" s="31" t="b">
        <f>OR(B90=0,ISERROR(MATCH(B90,$B$44:B89,0)))</f>
        <v>1</v>
      </c>
      <c r="O89" s="31" t="b">
        <f t="shared" si="28"/>
        <v>1</v>
      </c>
    </row>
    <row r="90" spans="1:15" x14ac:dyDescent="0.2">
      <c r="A90" s="27">
        <v>47</v>
      </c>
      <c r="B90" s="1">
        <v>47</v>
      </c>
      <c r="G90" s="32">
        <v>47</v>
      </c>
      <c r="H90" s="32">
        <v>263.75798270000001</v>
      </c>
      <c r="J90" s="32">
        <f t="shared" si="27"/>
        <v>263.75798270000001</v>
      </c>
      <c r="K90" s="32">
        <v>9</v>
      </c>
      <c r="L90" s="32">
        <v>-4.5</v>
      </c>
      <c r="N90" s="31" t="b">
        <f>OR(B91=0,ISERROR(MATCH(B91,$B$44:B90,0)))</f>
        <v>1</v>
      </c>
      <c r="O90" s="31" t="b">
        <f t="shared" si="28"/>
        <v>1</v>
      </c>
    </row>
    <row r="91" spans="1:15" x14ac:dyDescent="0.2">
      <c r="A91" s="27">
        <v>48</v>
      </c>
      <c r="B91" s="1">
        <v>48</v>
      </c>
      <c r="G91" s="32">
        <v>48</v>
      </c>
      <c r="H91" s="32">
        <v>584.97631920000003</v>
      </c>
      <c r="J91" s="32">
        <f t="shared" si="27"/>
        <v>584.97631920000003</v>
      </c>
      <c r="K91" s="32">
        <v>9</v>
      </c>
      <c r="L91" s="32">
        <v>-7.5</v>
      </c>
      <c r="N91" s="31" t="b">
        <f>OR(B92=0,ISERROR(MATCH(B92,$B$44:B91,0)))</f>
        <v>1</v>
      </c>
      <c r="O91" s="31" t="b">
        <f t="shared" si="28"/>
        <v>1</v>
      </c>
    </row>
    <row r="92" spans="1:15" x14ac:dyDescent="0.2">
      <c r="A92" s="27">
        <v>49</v>
      </c>
      <c r="B92" s="1">
        <v>49</v>
      </c>
      <c r="G92" s="32">
        <v>49</v>
      </c>
      <c r="H92" s="32">
        <v>37.508771950000003</v>
      </c>
      <c r="J92" s="32">
        <f t="shared" si="27"/>
        <v>37.508771950000003</v>
      </c>
      <c r="K92" s="32">
        <v>15</v>
      </c>
      <c r="L92" s="32">
        <v>7.5</v>
      </c>
      <c r="N92" s="31" t="b">
        <f>OR(B93=0,ISERROR(MATCH(B93,$B$44:B92,0)))</f>
        <v>1</v>
      </c>
      <c r="O92" s="31" t="b">
        <f t="shared" si="28"/>
        <v>1</v>
      </c>
    </row>
    <row r="93" spans="1:15" x14ac:dyDescent="0.2">
      <c r="A93" s="27">
        <v>50</v>
      </c>
      <c r="B93" s="1">
        <v>50</v>
      </c>
      <c r="G93" s="32">
        <v>50</v>
      </c>
      <c r="H93" s="32">
        <v>926.56818880000003</v>
      </c>
      <c r="J93" s="32">
        <f t="shared" si="27"/>
        <v>926.56818880000003</v>
      </c>
      <c r="K93" s="32">
        <v>15</v>
      </c>
      <c r="L93" s="32">
        <v>4.5</v>
      </c>
      <c r="N93" s="31" t="b">
        <f>OR(B94=0,ISERROR(MATCH(B94,$B$44:B93,0)))</f>
        <v>1</v>
      </c>
      <c r="O93" s="31" t="b">
        <f t="shared" si="28"/>
        <v>1</v>
      </c>
    </row>
    <row r="94" spans="1:15" x14ac:dyDescent="0.2">
      <c r="A94" s="27">
        <v>51</v>
      </c>
      <c r="B94" s="1">
        <v>51</v>
      </c>
      <c r="G94" s="32">
        <v>51</v>
      </c>
      <c r="H94" s="32">
        <v>254.42574500000001</v>
      </c>
      <c r="J94" s="32">
        <f t="shared" si="27"/>
        <v>254.42574500000001</v>
      </c>
      <c r="K94" s="32">
        <v>15</v>
      </c>
      <c r="L94" s="32">
        <v>1.5</v>
      </c>
      <c r="N94" s="31" t="b">
        <f>OR(B95=0,ISERROR(MATCH(B95,$B$44:B94,0)))</f>
        <v>1</v>
      </c>
      <c r="O94" s="31" t="b">
        <f t="shared" si="28"/>
        <v>1</v>
      </c>
    </row>
    <row r="95" spans="1:15" x14ac:dyDescent="0.2">
      <c r="A95" s="27">
        <v>52</v>
      </c>
      <c r="B95" s="1">
        <v>52</v>
      </c>
      <c r="G95" s="32">
        <v>52</v>
      </c>
      <c r="H95" s="32">
        <v>59.163333539999996</v>
      </c>
      <c r="J95" s="32">
        <f t="shared" si="27"/>
        <v>59.163333539999996</v>
      </c>
      <c r="K95" s="32">
        <v>15</v>
      </c>
      <c r="L95" s="32">
        <v>-1.5</v>
      </c>
      <c r="N95" s="31" t="b">
        <f>OR(B96=0,ISERROR(MATCH(B96,$B$44:B95,0)))</f>
        <v>1</v>
      </c>
      <c r="O95" s="31" t="b">
        <f t="shared" si="28"/>
        <v>1</v>
      </c>
    </row>
    <row r="96" spans="1:15" x14ac:dyDescent="0.2">
      <c r="A96" s="27">
        <v>53</v>
      </c>
      <c r="B96" s="1">
        <v>53</v>
      </c>
      <c r="G96" s="32">
        <v>53</v>
      </c>
      <c r="H96" s="32">
        <v>235.90752839999999</v>
      </c>
      <c r="J96" s="32">
        <f t="shared" si="27"/>
        <v>235.90752839999999</v>
      </c>
      <c r="K96" s="32">
        <v>15</v>
      </c>
      <c r="L96" s="32">
        <v>-4.5</v>
      </c>
      <c r="N96" s="31" t="b">
        <f>OR(B97=0,ISERROR(MATCH(B97,$B$44:B96,0)))</f>
        <v>1</v>
      </c>
      <c r="O96" s="31" t="b">
        <f t="shared" si="28"/>
        <v>1</v>
      </c>
    </row>
    <row r="97" spans="1:15" x14ac:dyDescent="0.2">
      <c r="A97" s="27">
        <v>54</v>
      </c>
      <c r="B97" s="1">
        <v>54</v>
      </c>
      <c r="G97" s="32">
        <v>54</v>
      </c>
      <c r="H97" s="32">
        <v>539.25512479999998</v>
      </c>
      <c r="J97" s="32">
        <f t="shared" si="27"/>
        <v>539.25512479999998</v>
      </c>
      <c r="K97" s="32">
        <v>15</v>
      </c>
      <c r="L97" s="32">
        <v>-7.5</v>
      </c>
      <c r="N97" s="31" t="b">
        <f>OR(B98=0,ISERROR(MATCH(B98,$B$44:B97,0)))</f>
        <v>1</v>
      </c>
      <c r="O97" s="31" t="b">
        <f t="shared" si="28"/>
        <v>1</v>
      </c>
    </row>
    <row r="98" spans="1:15" x14ac:dyDescent="0.2">
      <c r="A98" s="27">
        <v>55</v>
      </c>
      <c r="B98" s="1">
        <v>55</v>
      </c>
      <c r="G98" s="32">
        <v>55</v>
      </c>
      <c r="H98" s="32">
        <v>931.20129599999996</v>
      </c>
      <c r="J98" s="32">
        <f t="shared" si="27"/>
        <v>931.20129599999996</v>
      </c>
      <c r="K98" s="32">
        <v>21</v>
      </c>
      <c r="L98" s="32">
        <v>7.5</v>
      </c>
      <c r="N98" s="31" t="b">
        <f>OR(B99=0,ISERROR(MATCH(B99,$B$44:B98,0)))</f>
        <v>1</v>
      </c>
      <c r="O98" s="31" t="b">
        <f t="shared" si="28"/>
        <v>1</v>
      </c>
    </row>
    <row r="99" spans="1:15" x14ac:dyDescent="0.2">
      <c r="A99" s="27">
        <v>56</v>
      </c>
      <c r="B99" s="1">
        <v>56</v>
      </c>
      <c r="G99" s="32">
        <v>56</v>
      </c>
      <c r="H99" s="32">
        <v>189.87067250000001</v>
      </c>
      <c r="J99" s="32">
        <f t="shared" si="27"/>
        <v>189.87067250000001</v>
      </c>
      <c r="K99" s="32">
        <v>21</v>
      </c>
      <c r="L99" s="32">
        <v>4.5</v>
      </c>
      <c r="N99" s="31" t="b">
        <f>OR(B100=0,ISERROR(MATCH(B100,$B$44:B99,0)))</f>
        <v>1</v>
      </c>
      <c r="O99" s="31" t="b">
        <f t="shared" si="28"/>
        <v>1</v>
      </c>
    </row>
    <row r="100" spans="1:15" x14ac:dyDescent="0.2">
      <c r="A100" s="27">
        <v>57</v>
      </c>
      <c r="B100" s="1">
        <v>57</v>
      </c>
      <c r="G100" s="32">
        <v>57</v>
      </c>
      <c r="H100" s="32">
        <v>520.10778370000003</v>
      </c>
      <c r="J100" s="32">
        <f t="shared" si="27"/>
        <v>520.10778370000003</v>
      </c>
      <c r="K100" s="32">
        <v>21</v>
      </c>
      <c r="L100" s="32">
        <v>1.5</v>
      </c>
      <c r="N100" s="31" t="b">
        <f>OR(B101=0,ISERROR(MATCH(B101,$B$44:B100,0)))</f>
        <v>1</v>
      </c>
      <c r="O100" s="31" t="b">
        <f t="shared" si="28"/>
        <v>1</v>
      </c>
    </row>
    <row r="101" spans="1:15" x14ac:dyDescent="0.2">
      <c r="A101" s="27">
        <v>58</v>
      </c>
      <c r="B101" s="1">
        <v>58</v>
      </c>
      <c r="G101" s="32">
        <v>58</v>
      </c>
      <c r="H101" s="32">
        <v>898.20881589999999</v>
      </c>
      <c r="J101" s="32">
        <f t="shared" si="27"/>
        <v>898.20881589999999</v>
      </c>
      <c r="K101" s="32">
        <v>21</v>
      </c>
      <c r="L101" s="32">
        <v>-1.5</v>
      </c>
      <c r="N101" s="31" t="b">
        <f>OR(B102=0,ISERROR(MATCH(B102,$B$44:B101,0)))</f>
        <v>1</v>
      </c>
      <c r="O101" s="31" t="b">
        <f t="shared" si="28"/>
        <v>1</v>
      </c>
    </row>
    <row r="102" spans="1:15" x14ac:dyDescent="0.2">
      <c r="A102" s="27">
        <v>59</v>
      </c>
      <c r="B102" s="1">
        <v>59</v>
      </c>
      <c r="G102" s="32">
        <v>59</v>
      </c>
      <c r="H102" s="32">
        <v>734.10924360000001</v>
      </c>
      <c r="J102" s="32">
        <f t="shared" si="27"/>
        <v>734.10924360000001</v>
      </c>
      <c r="K102" s="32">
        <v>21</v>
      </c>
      <c r="L102" s="32">
        <v>-4.5</v>
      </c>
      <c r="N102" s="31" t="b">
        <f>OR(B103=0,ISERROR(MATCH(B103,$B$44:B102,0)))</f>
        <v>1</v>
      </c>
      <c r="O102" s="31" t="b">
        <f t="shared" si="28"/>
        <v>1</v>
      </c>
    </row>
    <row r="103" spans="1:15" x14ac:dyDescent="0.2">
      <c r="A103" s="27">
        <v>60</v>
      </c>
      <c r="B103" s="1">
        <v>60</v>
      </c>
      <c r="G103" s="32">
        <v>60</v>
      </c>
      <c r="H103" s="32">
        <v>399.2997436</v>
      </c>
      <c r="J103" s="32">
        <f t="shared" si="27"/>
        <v>399.2997436</v>
      </c>
      <c r="K103" s="32">
        <v>21</v>
      </c>
      <c r="L103" s="32">
        <v>-7.5</v>
      </c>
      <c r="N103" s="31" t="b">
        <f>OR(B104=0,ISERROR(MATCH(B104,$B$44:B103,0)))</f>
        <v>1</v>
      </c>
      <c r="O103" s="31" t="b">
        <f t="shared" si="28"/>
        <v>1</v>
      </c>
    </row>
    <row r="104" spans="1:15" x14ac:dyDescent="0.2">
      <c r="A104" s="27">
        <v>61</v>
      </c>
      <c r="B104" s="1">
        <v>61</v>
      </c>
      <c r="G104" s="32">
        <v>61</v>
      </c>
      <c r="H104" s="32">
        <v>975.68353249999996</v>
      </c>
      <c r="J104" s="32">
        <f t="shared" si="27"/>
        <v>975.68353249999996</v>
      </c>
      <c r="K104" s="32">
        <v>-33</v>
      </c>
      <c r="L104" s="32">
        <v>7.5</v>
      </c>
      <c r="N104" s="31" t="b">
        <f>OR(B105=0,ISERROR(MATCH(B105,$B$44:B104,0)))</f>
        <v>1</v>
      </c>
      <c r="O104" s="31" t="b">
        <f t="shared" si="28"/>
        <v>1</v>
      </c>
    </row>
    <row r="105" spans="1:15" x14ac:dyDescent="0.2">
      <c r="A105" s="27">
        <v>62</v>
      </c>
      <c r="B105" s="1">
        <v>62</v>
      </c>
      <c r="G105" s="32">
        <v>62</v>
      </c>
      <c r="H105" s="32">
        <v>751.73244639999996</v>
      </c>
      <c r="J105" s="32">
        <f t="shared" si="27"/>
        <v>751.73244639999996</v>
      </c>
      <c r="K105" s="32">
        <v>-33</v>
      </c>
      <c r="L105" s="32">
        <v>4.5</v>
      </c>
      <c r="N105" s="31" t="b">
        <f>OR(B106=0,ISERROR(MATCH(B106,$B$44:B105,0)))</f>
        <v>1</v>
      </c>
      <c r="O105" s="31" t="b">
        <f t="shared" si="28"/>
        <v>1</v>
      </c>
    </row>
    <row r="106" spans="1:15" x14ac:dyDescent="0.2">
      <c r="A106" s="27">
        <v>63</v>
      </c>
      <c r="B106" s="1">
        <v>63</v>
      </c>
      <c r="G106" s="32">
        <v>63</v>
      </c>
      <c r="H106" s="32">
        <v>127.9442425</v>
      </c>
      <c r="J106" s="32">
        <f t="shared" si="27"/>
        <v>127.9442425</v>
      </c>
      <c r="K106" s="32">
        <v>-33</v>
      </c>
      <c r="L106" s="32">
        <v>1.5</v>
      </c>
      <c r="N106" s="31" t="b">
        <f>OR(B107=0,ISERROR(MATCH(B107,$B$44:B106,0)))</f>
        <v>1</v>
      </c>
      <c r="O106" s="31" t="b">
        <f t="shared" si="28"/>
        <v>1</v>
      </c>
    </row>
    <row r="107" spans="1:15" x14ac:dyDescent="0.2">
      <c r="A107" s="27">
        <v>64</v>
      </c>
      <c r="B107" s="1">
        <v>64</v>
      </c>
      <c r="G107" s="32">
        <v>64</v>
      </c>
      <c r="H107" s="32">
        <v>974.12856299999999</v>
      </c>
      <c r="J107" s="32">
        <f t="shared" si="27"/>
        <v>974.12856299999999</v>
      </c>
      <c r="K107" s="32">
        <v>-33</v>
      </c>
      <c r="L107" s="32">
        <v>-1.5</v>
      </c>
      <c r="N107" s="31" t="b">
        <f>OR(B108=0,ISERROR(MATCH(B108,$B$44:B107,0)))</f>
        <v>1</v>
      </c>
      <c r="O107" s="31" t="b">
        <f t="shared" si="28"/>
        <v>1</v>
      </c>
    </row>
    <row r="108" spans="1:15" x14ac:dyDescent="0.2">
      <c r="A108" s="27">
        <v>65</v>
      </c>
      <c r="B108" s="1">
        <v>65</v>
      </c>
      <c r="G108" s="32">
        <v>65</v>
      </c>
      <c r="H108" s="32">
        <v>835.93959900000004</v>
      </c>
      <c r="J108" s="32">
        <f t="shared" si="27"/>
        <v>835.93959900000004</v>
      </c>
      <c r="K108" s="32">
        <v>-33</v>
      </c>
      <c r="L108" s="32">
        <v>-4.5</v>
      </c>
      <c r="N108" s="31" t="b">
        <f>OR(B109=0,ISERROR(MATCH(B109,$B$44:B108,0)))</f>
        <v>1</v>
      </c>
      <c r="O108" s="31" t="b">
        <f t="shared" ref="O108:O143" si="29">NOT(ISERROR(MATCH(A108,$B$44:$B$163,0)))</f>
        <v>1</v>
      </c>
    </row>
    <row r="109" spans="1:15" x14ac:dyDescent="0.2">
      <c r="A109" s="27">
        <v>66</v>
      </c>
      <c r="B109" s="1">
        <v>66</v>
      </c>
      <c r="G109" s="32">
        <v>66</v>
      </c>
      <c r="H109" s="32">
        <v>663.94711459999996</v>
      </c>
      <c r="J109" s="32">
        <f t="shared" ref="J109:J163" si="30">IF(B109&lt;=0,0,INDEX($H$44:$H$163,B109))</f>
        <v>663.94711459999996</v>
      </c>
      <c r="K109" s="32">
        <v>-33</v>
      </c>
      <c r="L109" s="32">
        <v>-7.5</v>
      </c>
      <c r="N109" s="31" t="b">
        <f>OR(B110=0,ISERROR(MATCH(B110,$B$44:B109,0)))</f>
        <v>1</v>
      </c>
      <c r="O109" s="31" t="b">
        <f t="shared" si="29"/>
        <v>1</v>
      </c>
    </row>
    <row r="110" spans="1:15" x14ac:dyDescent="0.2">
      <c r="A110" s="27">
        <v>67</v>
      </c>
      <c r="B110" s="1">
        <v>67</v>
      </c>
      <c r="G110" s="32">
        <v>67</v>
      </c>
      <c r="H110" s="32">
        <v>268.14505860000003</v>
      </c>
      <c r="J110" s="32">
        <f t="shared" si="30"/>
        <v>268.14505860000003</v>
      </c>
      <c r="K110" s="32">
        <v>-27</v>
      </c>
      <c r="L110" s="32">
        <v>7.5</v>
      </c>
      <c r="N110" s="31" t="b">
        <f>OR(B111=0,ISERROR(MATCH(B111,$B$44:B110,0)))</f>
        <v>1</v>
      </c>
      <c r="O110" s="31" t="b">
        <f t="shared" si="29"/>
        <v>1</v>
      </c>
    </row>
    <row r="111" spans="1:15" x14ac:dyDescent="0.2">
      <c r="A111" s="27">
        <v>68</v>
      </c>
      <c r="B111" s="1">
        <v>68</v>
      </c>
      <c r="G111" s="32">
        <v>68</v>
      </c>
      <c r="H111" s="32">
        <v>704.72017289999997</v>
      </c>
      <c r="J111" s="32">
        <f t="shared" si="30"/>
        <v>704.72017289999997</v>
      </c>
      <c r="K111" s="32">
        <v>-27</v>
      </c>
      <c r="L111" s="32">
        <v>4.5</v>
      </c>
      <c r="N111" s="31" t="b">
        <f>OR(B112=0,ISERROR(MATCH(B112,$B$44:B111,0)))</f>
        <v>1</v>
      </c>
      <c r="O111" s="31" t="b">
        <f t="shared" si="29"/>
        <v>1</v>
      </c>
    </row>
    <row r="112" spans="1:15" x14ac:dyDescent="0.2">
      <c r="A112" s="27">
        <v>69</v>
      </c>
      <c r="B112" s="1">
        <v>69</v>
      </c>
      <c r="G112" s="32">
        <v>69</v>
      </c>
      <c r="H112" s="32">
        <v>600.39643550000005</v>
      </c>
      <c r="J112" s="32">
        <f t="shared" si="30"/>
        <v>600.39643550000005</v>
      </c>
      <c r="K112" s="32">
        <v>-27</v>
      </c>
      <c r="L112" s="32">
        <v>1.5</v>
      </c>
      <c r="N112" s="31" t="b">
        <f>OR(B113=0,ISERROR(MATCH(B113,$B$44:B112,0)))</f>
        <v>1</v>
      </c>
      <c r="O112" s="31" t="b">
        <f t="shared" si="29"/>
        <v>1</v>
      </c>
    </row>
    <row r="113" spans="1:15" x14ac:dyDescent="0.2">
      <c r="A113" s="27">
        <v>70</v>
      </c>
      <c r="B113" s="1">
        <v>70</v>
      </c>
      <c r="G113" s="32">
        <v>70</v>
      </c>
      <c r="H113" s="32">
        <v>603.644137</v>
      </c>
      <c r="J113" s="32">
        <f t="shared" si="30"/>
        <v>603.644137</v>
      </c>
      <c r="K113" s="32">
        <v>-27</v>
      </c>
      <c r="L113" s="32">
        <v>-1.5</v>
      </c>
      <c r="N113" s="31" t="b">
        <f>OR(B114=0,ISERROR(MATCH(B114,$B$44:B113,0)))</f>
        <v>1</v>
      </c>
      <c r="O113" s="31" t="b">
        <f t="shared" si="29"/>
        <v>1</v>
      </c>
    </row>
    <row r="114" spans="1:15" x14ac:dyDescent="0.2">
      <c r="A114" s="27">
        <v>71</v>
      </c>
      <c r="B114" s="1">
        <v>71</v>
      </c>
      <c r="G114" s="32">
        <v>71</v>
      </c>
      <c r="H114" s="32">
        <v>686.83355229999995</v>
      </c>
      <c r="J114" s="32">
        <f t="shared" si="30"/>
        <v>686.83355229999995</v>
      </c>
      <c r="K114" s="32">
        <v>-27</v>
      </c>
      <c r="L114" s="32">
        <v>-4.5</v>
      </c>
      <c r="N114" s="31" t="b">
        <f>OR(B115=0,ISERROR(MATCH(B115,$B$44:B114,0)))</f>
        <v>1</v>
      </c>
      <c r="O114" s="31" t="b">
        <f t="shared" si="29"/>
        <v>1</v>
      </c>
    </row>
    <row r="115" spans="1:15" x14ac:dyDescent="0.2">
      <c r="A115" s="27">
        <v>72</v>
      </c>
      <c r="B115" s="1">
        <v>72</v>
      </c>
      <c r="G115" s="32">
        <v>72</v>
      </c>
      <c r="H115" s="32">
        <v>530.74793880000004</v>
      </c>
      <c r="J115" s="32">
        <f t="shared" si="30"/>
        <v>530.74793880000004</v>
      </c>
      <c r="K115" s="32">
        <v>-27</v>
      </c>
      <c r="L115" s="32">
        <v>-7.5</v>
      </c>
      <c r="N115" s="31" t="b">
        <f>OR(B116=0,ISERROR(MATCH(B116,$B$44:B115,0)))</f>
        <v>1</v>
      </c>
      <c r="O115" s="31" t="b">
        <f t="shared" si="29"/>
        <v>1</v>
      </c>
    </row>
    <row r="116" spans="1:15" x14ac:dyDescent="0.2">
      <c r="A116" s="27">
        <v>73</v>
      </c>
      <c r="B116" s="1">
        <v>73</v>
      </c>
      <c r="G116" s="32">
        <v>73</v>
      </c>
      <c r="H116" s="32">
        <v>202.25225750000001</v>
      </c>
      <c r="J116" s="32">
        <f t="shared" si="30"/>
        <v>202.25225750000001</v>
      </c>
      <c r="K116" s="32">
        <v>-21</v>
      </c>
      <c r="L116" s="32">
        <v>7.5</v>
      </c>
      <c r="N116" s="31" t="b">
        <f>OR(B117=0,ISERROR(MATCH(B117,$B$44:B116,0)))</f>
        <v>1</v>
      </c>
      <c r="O116" s="31" t="b">
        <f t="shared" si="29"/>
        <v>1</v>
      </c>
    </row>
    <row r="117" spans="1:15" x14ac:dyDescent="0.2">
      <c r="A117" s="27">
        <v>74</v>
      </c>
      <c r="B117" s="1">
        <v>74</v>
      </c>
      <c r="G117" s="32">
        <v>74</v>
      </c>
      <c r="H117" s="32">
        <v>671.82475569999997</v>
      </c>
      <c r="J117" s="32">
        <f t="shared" si="30"/>
        <v>671.82475569999997</v>
      </c>
      <c r="K117" s="32">
        <v>-21</v>
      </c>
      <c r="L117" s="32">
        <v>4.5</v>
      </c>
      <c r="N117" s="31" t="b">
        <f>OR(B118=0,ISERROR(MATCH(B118,$B$44:B117,0)))</f>
        <v>1</v>
      </c>
      <c r="O117" s="31" t="b">
        <f t="shared" si="29"/>
        <v>1</v>
      </c>
    </row>
    <row r="118" spans="1:15" x14ac:dyDescent="0.2">
      <c r="A118" s="27">
        <v>75</v>
      </c>
      <c r="B118" s="1">
        <v>75</v>
      </c>
      <c r="G118" s="32">
        <v>75</v>
      </c>
      <c r="H118" s="32">
        <v>497.6540574</v>
      </c>
      <c r="J118" s="32">
        <f t="shared" si="30"/>
        <v>497.6540574</v>
      </c>
      <c r="K118" s="32">
        <v>-21</v>
      </c>
      <c r="L118" s="32">
        <v>1.5</v>
      </c>
      <c r="N118" s="31" t="b">
        <f>OR(B119=0,ISERROR(MATCH(B119,$B$44:B118,0)))</f>
        <v>1</v>
      </c>
      <c r="O118" s="31" t="b">
        <f t="shared" si="29"/>
        <v>1</v>
      </c>
    </row>
    <row r="119" spans="1:15" x14ac:dyDescent="0.2">
      <c r="A119" s="27">
        <v>76</v>
      </c>
      <c r="B119" s="1">
        <v>76</v>
      </c>
      <c r="G119" s="32">
        <v>76</v>
      </c>
      <c r="H119" s="32">
        <v>520.95370400000002</v>
      </c>
      <c r="J119" s="32">
        <f t="shared" si="30"/>
        <v>520.95370400000002</v>
      </c>
      <c r="K119" s="32">
        <v>-21</v>
      </c>
      <c r="L119" s="32">
        <v>-1.5</v>
      </c>
      <c r="N119" s="31" t="b">
        <f>OR(B120=0,ISERROR(MATCH(B120,$B$44:B119,0)))</f>
        <v>1</v>
      </c>
      <c r="O119" s="31" t="b">
        <f t="shared" si="29"/>
        <v>1</v>
      </c>
    </row>
    <row r="120" spans="1:15" x14ac:dyDescent="0.2">
      <c r="A120" s="27">
        <v>77</v>
      </c>
      <c r="B120" s="1">
        <v>77</v>
      </c>
      <c r="G120" s="32">
        <v>77</v>
      </c>
      <c r="H120" s="32">
        <v>460.98255030000001</v>
      </c>
      <c r="J120" s="32">
        <f t="shared" si="30"/>
        <v>460.98255030000001</v>
      </c>
      <c r="K120" s="32">
        <v>-21</v>
      </c>
      <c r="L120" s="32">
        <v>-4.5</v>
      </c>
      <c r="N120" s="31" t="b">
        <f>OR(B121=0,ISERROR(MATCH(B121,$B$44:B120,0)))</f>
        <v>1</v>
      </c>
      <c r="O120" s="31" t="b">
        <f t="shared" si="29"/>
        <v>1</v>
      </c>
    </row>
    <row r="121" spans="1:15" x14ac:dyDescent="0.2">
      <c r="A121" s="27">
        <v>78</v>
      </c>
      <c r="B121" s="1">
        <v>78</v>
      </c>
      <c r="G121" s="32">
        <v>78</v>
      </c>
      <c r="H121" s="32">
        <v>344.49136090000002</v>
      </c>
      <c r="J121" s="32">
        <f t="shared" si="30"/>
        <v>344.49136090000002</v>
      </c>
      <c r="K121" s="32">
        <v>-21</v>
      </c>
      <c r="L121" s="32">
        <v>-7.5</v>
      </c>
      <c r="N121" s="31" t="b">
        <f>OR(B122=0,ISERROR(MATCH(B122,$B$44:B121,0)))</f>
        <v>1</v>
      </c>
      <c r="O121" s="31" t="b">
        <f t="shared" si="29"/>
        <v>1</v>
      </c>
    </row>
    <row r="122" spans="1:15" x14ac:dyDescent="0.2">
      <c r="A122" s="27">
        <v>79</v>
      </c>
      <c r="B122" s="1">
        <v>79</v>
      </c>
      <c r="G122" s="32">
        <v>79</v>
      </c>
      <c r="H122" s="32">
        <v>589.46473519999995</v>
      </c>
      <c r="J122" s="32">
        <f t="shared" si="30"/>
        <v>589.46473519999995</v>
      </c>
      <c r="K122" s="32">
        <v>-15</v>
      </c>
      <c r="L122" s="32">
        <v>7.5</v>
      </c>
      <c r="N122" s="31" t="b">
        <f>OR(B123=0,ISERROR(MATCH(B123,$B$44:B122,0)))</f>
        <v>1</v>
      </c>
      <c r="O122" s="31" t="b">
        <f t="shared" si="29"/>
        <v>1</v>
      </c>
    </row>
    <row r="123" spans="1:15" x14ac:dyDescent="0.2">
      <c r="A123" s="27">
        <v>80</v>
      </c>
      <c r="B123" s="1">
        <v>80</v>
      </c>
      <c r="G123" s="32">
        <v>80</v>
      </c>
      <c r="H123" s="32">
        <v>850.56288949999998</v>
      </c>
      <c r="J123" s="32">
        <f t="shared" si="30"/>
        <v>850.56288949999998</v>
      </c>
      <c r="K123" s="32">
        <v>-15</v>
      </c>
      <c r="L123" s="32">
        <v>4.5</v>
      </c>
      <c r="N123" s="31" t="b">
        <f>OR(B124=0,ISERROR(MATCH(B124,$B$44:B123,0)))</f>
        <v>1</v>
      </c>
      <c r="O123" s="31" t="b">
        <f t="shared" si="29"/>
        <v>1</v>
      </c>
    </row>
    <row r="124" spans="1:15" x14ac:dyDescent="0.2">
      <c r="A124" s="27">
        <v>81</v>
      </c>
      <c r="B124" s="1">
        <v>81</v>
      </c>
      <c r="G124" s="32">
        <v>81</v>
      </c>
      <c r="H124" s="32">
        <v>913.00674430000004</v>
      </c>
      <c r="J124" s="32">
        <f t="shared" si="30"/>
        <v>913.00674430000004</v>
      </c>
      <c r="K124" s="32">
        <v>-15</v>
      </c>
      <c r="L124" s="32">
        <v>1.5</v>
      </c>
      <c r="N124" s="31" t="b">
        <f>OR(B125=0,ISERROR(MATCH(B125,$B$44:B124,0)))</f>
        <v>1</v>
      </c>
      <c r="O124" s="31" t="b">
        <f t="shared" si="29"/>
        <v>1</v>
      </c>
    </row>
    <row r="125" spans="1:15" x14ac:dyDescent="0.2">
      <c r="A125" s="27">
        <v>82</v>
      </c>
      <c r="B125" s="1">
        <v>82</v>
      </c>
      <c r="G125" s="32">
        <v>82</v>
      </c>
      <c r="H125" s="32">
        <v>291.28415430000001</v>
      </c>
      <c r="J125" s="32">
        <f t="shared" si="30"/>
        <v>291.28415430000001</v>
      </c>
      <c r="K125" s="32">
        <v>-15</v>
      </c>
      <c r="L125" s="32">
        <v>-1.5</v>
      </c>
      <c r="N125" s="31" t="b">
        <f>OR(B126=0,ISERROR(MATCH(B126,$B$44:B125,0)))</f>
        <v>1</v>
      </c>
      <c r="O125" s="31" t="b">
        <f t="shared" si="29"/>
        <v>1</v>
      </c>
    </row>
    <row r="126" spans="1:15" x14ac:dyDescent="0.2">
      <c r="A126" s="27">
        <v>83</v>
      </c>
      <c r="B126" s="1">
        <v>83</v>
      </c>
      <c r="G126" s="32">
        <v>83</v>
      </c>
      <c r="H126" s="32">
        <v>40.228078320000002</v>
      </c>
      <c r="J126" s="32">
        <f t="shared" si="30"/>
        <v>40.228078320000002</v>
      </c>
      <c r="K126" s="32">
        <v>-15</v>
      </c>
      <c r="L126" s="32">
        <v>-4.5</v>
      </c>
      <c r="N126" s="31" t="b">
        <f>OR(B127=0,ISERROR(MATCH(B127,$B$44:B126,0)))</f>
        <v>1</v>
      </c>
      <c r="O126" s="31" t="b">
        <f t="shared" si="29"/>
        <v>1</v>
      </c>
    </row>
    <row r="127" spans="1:15" x14ac:dyDescent="0.2">
      <c r="A127" s="27">
        <v>84</v>
      </c>
      <c r="B127" s="1">
        <v>84</v>
      </c>
      <c r="G127" s="32">
        <v>84</v>
      </c>
      <c r="H127" s="32">
        <v>32.973108750000002</v>
      </c>
      <c r="J127" s="32">
        <f t="shared" si="30"/>
        <v>32.973108750000002</v>
      </c>
      <c r="K127" s="32">
        <v>-15</v>
      </c>
      <c r="L127" s="32">
        <v>-7.5</v>
      </c>
      <c r="N127" s="31" t="b">
        <f>OR(B128=0,ISERROR(MATCH(B128,$B$44:B127,0)))</f>
        <v>1</v>
      </c>
      <c r="O127" s="31" t="b">
        <f t="shared" si="29"/>
        <v>1</v>
      </c>
    </row>
    <row r="128" spans="1:15" x14ac:dyDescent="0.2">
      <c r="A128" s="27">
        <v>85</v>
      </c>
      <c r="B128" s="1">
        <v>85</v>
      </c>
      <c r="G128" s="32">
        <v>85</v>
      </c>
      <c r="H128" s="32">
        <v>921.68024089999994</v>
      </c>
      <c r="J128" s="32">
        <f t="shared" si="30"/>
        <v>921.68024089999994</v>
      </c>
      <c r="K128" s="32">
        <v>-9</v>
      </c>
      <c r="L128" s="32">
        <v>7.5</v>
      </c>
      <c r="N128" s="31" t="b">
        <f>OR(B129=0,ISERROR(MATCH(B129,$B$44:B128,0)))</f>
        <v>1</v>
      </c>
      <c r="O128" s="31" t="b">
        <f t="shared" si="29"/>
        <v>1</v>
      </c>
    </row>
    <row r="129" spans="1:15" x14ac:dyDescent="0.2">
      <c r="A129" s="27">
        <v>86</v>
      </c>
      <c r="B129" s="1">
        <v>86</v>
      </c>
      <c r="G129" s="32">
        <v>86</v>
      </c>
      <c r="H129" s="32">
        <v>215.121714</v>
      </c>
      <c r="J129" s="32">
        <f t="shared" si="30"/>
        <v>215.121714</v>
      </c>
      <c r="K129" s="32">
        <v>-9</v>
      </c>
      <c r="L129" s="32">
        <v>4.5</v>
      </c>
      <c r="N129" s="31" t="b">
        <f>OR(B130=0,ISERROR(MATCH(B130,$B$44:B129,0)))</f>
        <v>1</v>
      </c>
      <c r="O129" s="31" t="b">
        <f t="shared" si="29"/>
        <v>1</v>
      </c>
    </row>
    <row r="130" spans="1:15" x14ac:dyDescent="0.2">
      <c r="A130" s="27">
        <v>87</v>
      </c>
      <c r="B130" s="1">
        <v>87</v>
      </c>
      <c r="G130" s="32">
        <v>87</v>
      </c>
      <c r="H130" s="32">
        <v>872.41663730000005</v>
      </c>
      <c r="J130" s="32">
        <f t="shared" si="30"/>
        <v>872.41663730000005</v>
      </c>
      <c r="K130" s="32">
        <v>-9</v>
      </c>
      <c r="L130" s="32">
        <v>1.5</v>
      </c>
      <c r="N130" s="31" t="b">
        <f>OR(B131=0,ISERROR(MATCH(B131,$B$44:B130,0)))</f>
        <v>1</v>
      </c>
      <c r="O130" s="31" t="b">
        <f t="shared" si="29"/>
        <v>1</v>
      </c>
    </row>
    <row r="131" spans="1:15" x14ac:dyDescent="0.2">
      <c r="A131" s="27">
        <v>88</v>
      </c>
      <c r="B131" s="1">
        <v>88</v>
      </c>
      <c r="G131" s="32">
        <v>88</v>
      </c>
      <c r="H131" s="32">
        <v>340.6639945</v>
      </c>
      <c r="J131" s="32">
        <f t="shared" si="30"/>
        <v>340.6639945</v>
      </c>
      <c r="K131" s="32">
        <v>-9</v>
      </c>
      <c r="L131" s="32">
        <v>-1.5</v>
      </c>
      <c r="N131" s="31" t="b">
        <f>OR(B132=0,ISERROR(MATCH(B132,$B$44:B131,0)))</f>
        <v>1</v>
      </c>
      <c r="O131" s="31" t="b">
        <f t="shared" si="29"/>
        <v>1</v>
      </c>
    </row>
    <row r="132" spans="1:15" x14ac:dyDescent="0.2">
      <c r="A132" s="27">
        <v>89</v>
      </c>
      <c r="B132" s="1">
        <v>89</v>
      </c>
      <c r="G132" s="32">
        <v>89</v>
      </c>
      <c r="H132" s="32">
        <v>760.8318233</v>
      </c>
      <c r="J132" s="32">
        <f t="shared" si="30"/>
        <v>760.8318233</v>
      </c>
      <c r="K132" s="32">
        <v>-9</v>
      </c>
      <c r="L132" s="32">
        <v>-4.5</v>
      </c>
      <c r="N132" s="31" t="b">
        <f>OR(B133=0,ISERROR(MATCH(B133,$B$44:B132,0)))</f>
        <v>1</v>
      </c>
      <c r="O132" s="31" t="b">
        <f t="shared" si="29"/>
        <v>1</v>
      </c>
    </row>
    <row r="133" spans="1:15" x14ac:dyDescent="0.2">
      <c r="A133" s="27">
        <v>90</v>
      </c>
      <c r="B133" s="1">
        <v>90</v>
      </c>
      <c r="G133" s="32">
        <v>90</v>
      </c>
      <c r="H133" s="32">
        <v>516.90759649999995</v>
      </c>
      <c r="J133" s="32">
        <f t="shared" si="30"/>
        <v>516.90759649999995</v>
      </c>
      <c r="K133" s="32">
        <v>-9</v>
      </c>
      <c r="L133" s="32">
        <v>-7.5</v>
      </c>
      <c r="N133" s="31" t="b">
        <f>OR(B134=0,ISERROR(MATCH(B134,$B$44:B133,0)))</f>
        <v>1</v>
      </c>
      <c r="O133" s="31" t="b">
        <f t="shared" si="29"/>
        <v>1</v>
      </c>
    </row>
    <row r="134" spans="1:15" x14ac:dyDescent="0.2">
      <c r="A134" s="27">
        <v>91</v>
      </c>
      <c r="B134" s="1">
        <v>91</v>
      </c>
      <c r="G134" s="32">
        <v>91</v>
      </c>
      <c r="H134" s="32">
        <v>148.7939701</v>
      </c>
      <c r="J134" s="32">
        <f t="shared" si="30"/>
        <v>148.7939701</v>
      </c>
      <c r="K134" s="32">
        <v>-3</v>
      </c>
      <c r="L134" s="32">
        <v>7.5</v>
      </c>
      <c r="N134" s="31" t="b">
        <f>OR(B135=0,ISERROR(MATCH(B135,$B$44:B134,0)))</f>
        <v>1</v>
      </c>
      <c r="O134" s="31" t="b">
        <f t="shared" si="29"/>
        <v>1</v>
      </c>
    </row>
    <row r="135" spans="1:15" x14ac:dyDescent="0.2">
      <c r="A135" s="27">
        <v>92</v>
      </c>
      <c r="B135" s="1">
        <v>92</v>
      </c>
      <c r="G135" s="32">
        <v>92</v>
      </c>
      <c r="H135" s="32">
        <v>652.67665890000001</v>
      </c>
      <c r="J135" s="32">
        <f t="shared" si="30"/>
        <v>652.67665890000001</v>
      </c>
      <c r="K135" s="32">
        <v>-3</v>
      </c>
      <c r="L135" s="32">
        <v>4.5</v>
      </c>
      <c r="N135" s="31" t="b">
        <f>OR(B136=0,ISERROR(MATCH(B136,$B$44:B135,0)))</f>
        <v>1</v>
      </c>
      <c r="O135" s="31" t="b">
        <f t="shared" si="29"/>
        <v>1</v>
      </c>
    </row>
    <row r="136" spans="1:15" x14ac:dyDescent="0.2">
      <c r="A136" s="27">
        <v>93</v>
      </c>
      <c r="B136" s="1">
        <v>93</v>
      </c>
      <c r="G136" s="32">
        <v>93</v>
      </c>
      <c r="H136" s="32">
        <v>988.13169230000005</v>
      </c>
      <c r="J136" s="32">
        <f t="shared" si="30"/>
        <v>988.13169230000005</v>
      </c>
      <c r="K136" s="32">
        <v>-3</v>
      </c>
      <c r="L136" s="32">
        <v>1.5</v>
      </c>
      <c r="N136" s="31" t="b">
        <f>OR(B137=0,ISERROR(MATCH(B137,$B$44:B136,0)))</f>
        <v>1</v>
      </c>
      <c r="O136" s="31" t="b">
        <f t="shared" si="29"/>
        <v>1</v>
      </c>
    </row>
    <row r="137" spans="1:15" x14ac:dyDescent="0.2">
      <c r="A137" s="27">
        <v>94</v>
      </c>
      <c r="B137" s="1">
        <v>94</v>
      </c>
      <c r="G137" s="32">
        <v>94</v>
      </c>
      <c r="H137" s="32">
        <v>229.79093829999999</v>
      </c>
      <c r="J137" s="32">
        <f t="shared" si="30"/>
        <v>229.79093829999999</v>
      </c>
      <c r="K137" s="32">
        <v>-3</v>
      </c>
      <c r="L137" s="32">
        <v>-1.5</v>
      </c>
      <c r="N137" s="31" t="b">
        <f>OR(B138=0,ISERROR(MATCH(B138,$B$44:B137,0)))</f>
        <v>1</v>
      </c>
      <c r="O137" s="31" t="b">
        <f t="shared" si="29"/>
        <v>1</v>
      </c>
    </row>
    <row r="138" spans="1:15" x14ac:dyDescent="0.2">
      <c r="A138" s="27">
        <v>95</v>
      </c>
      <c r="B138" s="1">
        <v>95</v>
      </c>
      <c r="G138" s="32">
        <v>95</v>
      </c>
      <c r="H138" s="32">
        <v>299.15675229999999</v>
      </c>
      <c r="J138" s="32">
        <f t="shared" si="30"/>
        <v>299.15675229999999</v>
      </c>
      <c r="K138" s="32">
        <v>-3</v>
      </c>
      <c r="L138" s="32">
        <v>-4.5</v>
      </c>
      <c r="N138" s="31" t="b">
        <f>OR(B139=0,ISERROR(MATCH(B139,$B$44:B138,0)))</f>
        <v>1</v>
      </c>
      <c r="O138" s="31" t="b">
        <f t="shared" si="29"/>
        <v>1</v>
      </c>
    </row>
    <row r="139" spans="1:15" x14ac:dyDescent="0.2">
      <c r="A139" s="27">
        <v>96</v>
      </c>
      <c r="B139" s="1">
        <v>96</v>
      </c>
      <c r="G139" s="32">
        <v>96</v>
      </c>
      <c r="H139" s="32">
        <v>487.84113939999997</v>
      </c>
      <c r="J139" s="32">
        <f t="shared" si="30"/>
        <v>487.84113939999997</v>
      </c>
      <c r="K139" s="32">
        <v>-3</v>
      </c>
      <c r="L139" s="32">
        <v>-7.5</v>
      </c>
      <c r="N139" s="31" t="b">
        <f>OR(B140=0,ISERROR(MATCH(B140,$B$44:B139,0)))</f>
        <v>1</v>
      </c>
      <c r="O139" s="31" t="b">
        <f t="shared" si="29"/>
        <v>1</v>
      </c>
    </row>
    <row r="140" spans="1:15" x14ac:dyDescent="0.2">
      <c r="A140" s="27">
        <v>97</v>
      </c>
      <c r="B140" s="1">
        <v>97</v>
      </c>
      <c r="G140" s="32">
        <v>97</v>
      </c>
      <c r="H140" s="32">
        <v>614.22222929999998</v>
      </c>
      <c r="J140" s="32">
        <f t="shared" si="30"/>
        <v>614.22222929999998</v>
      </c>
      <c r="K140" s="32">
        <v>3</v>
      </c>
      <c r="L140" s="32">
        <v>7.5</v>
      </c>
      <c r="N140" s="31" t="b">
        <f>OR(B141=0,ISERROR(MATCH(B141,$B$44:B140,0)))</f>
        <v>1</v>
      </c>
      <c r="O140" s="31" t="b">
        <f t="shared" si="29"/>
        <v>1</v>
      </c>
    </row>
    <row r="141" spans="1:15" x14ac:dyDescent="0.2">
      <c r="A141" s="27">
        <v>98</v>
      </c>
      <c r="B141" s="1">
        <v>98</v>
      </c>
      <c r="G141" s="32">
        <v>98</v>
      </c>
      <c r="H141" s="32">
        <v>527.78768920000005</v>
      </c>
      <c r="J141" s="32">
        <f t="shared" si="30"/>
        <v>527.78768920000005</v>
      </c>
      <c r="K141" s="32">
        <v>3</v>
      </c>
      <c r="L141" s="32">
        <v>4.5</v>
      </c>
      <c r="N141" s="31" t="b">
        <f>OR(B142=0,ISERROR(MATCH(B142,$B$44:B141,0)))</f>
        <v>1</v>
      </c>
      <c r="O141" s="31" t="b">
        <f t="shared" si="29"/>
        <v>1</v>
      </c>
    </row>
    <row r="142" spans="1:15" x14ac:dyDescent="0.2">
      <c r="A142" s="27">
        <v>99</v>
      </c>
      <c r="B142" s="1">
        <v>99</v>
      </c>
      <c r="G142" s="32">
        <v>99</v>
      </c>
      <c r="H142" s="32">
        <v>923.15614100000005</v>
      </c>
      <c r="J142" s="32">
        <f t="shared" si="30"/>
        <v>923.15614100000005</v>
      </c>
      <c r="K142" s="32">
        <v>3</v>
      </c>
      <c r="L142" s="32">
        <v>1.5</v>
      </c>
      <c r="N142" s="31" t="b">
        <f>OR(B143=0,ISERROR(MATCH(B143,$B$44:B142,0)))</f>
        <v>1</v>
      </c>
      <c r="O142" s="31" t="b">
        <f t="shared" si="29"/>
        <v>1</v>
      </c>
    </row>
    <row r="143" spans="1:15" x14ac:dyDescent="0.2">
      <c r="A143" s="27">
        <v>100</v>
      </c>
      <c r="B143" s="1">
        <v>100</v>
      </c>
      <c r="G143" s="32">
        <v>100</v>
      </c>
      <c r="H143" s="33">
        <v>244.54860289999999</v>
      </c>
      <c r="J143" s="32">
        <f t="shared" si="30"/>
        <v>244.54860289999999</v>
      </c>
      <c r="K143" s="32">
        <v>3</v>
      </c>
      <c r="L143" s="32">
        <v>-1.5</v>
      </c>
      <c r="N143" s="31" t="b">
        <f>OR(B144=0,ISERROR(MATCH(B144,$B$44:B143,0)))</f>
        <v>1</v>
      </c>
      <c r="O143" s="31" t="b">
        <f t="shared" si="29"/>
        <v>1</v>
      </c>
    </row>
    <row r="144" spans="1:15" x14ac:dyDescent="0.2">
      <c r="A144" s="27">
        <v>101</v>
      </c>
      <c r="B144" s="1">
        <v>0</v>
      </c>
      <c r="G144" s="32">
        <v>101</v>
      </c>
      <c r="H144" s="32"/>
      <c r="J144" s="32">
        <f t="shared" si="30"/>
        <v>0</v>
      </c>
      <c r="K144" s="32">
        <v>3</v>
      </c>
      <c r="L144" s="32">
        <v>-4.5</v>
      </c>
      <c r="N144" s="31" t="b">
        <f>OR(B145=0,ISERROR(MATCH(B145,$B$44:B144,0)))</f>
        <v>1</v>
      </c>
      <c r="O144" s="31"/>
    </row>
    <row r="145" spans="1:15" x14ac:dyDescent="0.2">
      <c r="A145" s="27">
        <v>102</v>
      </c>
      <c r="B145" s="1">
        <v>0</v>
      </c>
      <c r="G145" s="32">
        <v>102</v>
      </c>
      <c r="H145" s="32"/>
      <c r="J145" s="32">
        <f t="shared" si="30"/>
        <v>0</v>
      </c>
      <c r="K145" s="32">
        <v>3</v>
      </c>
      <c r="L145" s="32">
        <v>-7.5</v>
      </c>
      <c r="N145" s="31" t="b">
        <f>OR(B146=0,ISERROR(MATCH(B146,$B$44:B145,0)))</f>
        <v>1</v>
      </c>
      <c r="O145" s="31"/>
    </row>
    <row r="146" spans="1:15" x14ac:dyDescent="0.2">
      <c r="A146" s="27">
        <v>103</v>
      </c>
      <c r="B146" s="1">
        <v>0</v>
      </c>
      <c r="G146" s="32">
        <v>103</v>
      </c>
      <c r="H146" s="32"/>
      <c r="J146" s="32">
        <f t="shared" si="30"/>
        <v>0</v>
      </c>
      <c r="K146" s="32">
        <v>9</v>
      </c>
      <c r="L146" s="32">
        <v>7.5</v>
      </c>
      <c r="N146" s="31" t="b">
        <f>OR(B147=0,ISERROR(MATCH(B147,$B$44:B146,0)))</f>
        <v>1</v>
      </c>
      <c r="O146" s="31"/>
    </row>
    <row r="147" spans="1:15" x14ac:dyDescent="0.2">
      <c r="A147" s="27">
        <v>104</v>
      </c>
      <c r="B147" s="1">
        <v>0</v>
      </c>
      <c r="G147" s="32">
        <v>104</v>
      </c>
      <c r="H147" s="32"/>
      <c r="J147" s="32">
        <f t="shared" si="30"/>
        <v>0</v>
      </c>
      <c r="K147" s="32">
        <v>9</v>
      </c>
      <c r="L147" s="32">
        <v>4.5</v>
      </c>
      <c r="N147" s="31" t="b">
        <f>OR(B148=0,ISERROR(MATCH(B148,$B$44:B147,0)))</f>
        <v>1</v>
      </c>
      <c r="O147" s="31"/>
    </row>
    <row r="148" spans="1:15" x14ac:dyDescent="0.2">
      <c r="A148" s="27">
        <v>105</v>
      </c>
      <c r="B148" s="1">
        <v>0</v>
      </c>
      <c r="G148" s="32">
        <v>105</v>
      </c>
      <c r="H148" s="32"/>
      <c r="J148" s="32">
        <f t="shared" si="30"/>
        <v>0</v>
      </c>
      <c r="K148" s="32">
        <v>9</v>
      </c>
      <c r="L148" s="32">
        <v>1.5</v>
      </c>
      <c r="N148" s="31" t="b">
        <f>OR(B149=0,ISERROR(MATCH(B149,$B$44:B148,0)))</f>
        <v>1</v>
      </c>
      <c r="O148" s="31"/>
    </row>
    <row r="149" spans="1:15" x14ac:dyDescent="0.2">
      <c r="A149" s="27">
        <v>106</v>
      </c>
      <c r="B149" s="1">
        <v>0</v>
      </c>
      <c r="G149" s="32">
        <v>106</v>
      </c>
      <c r="H149" s="32"/>
      <c r="J149" s="32">
        <f t="shared" si="30"/>
        <v>0</v>
      </c>
      <c r="K149" s="32">
        <v>9</v>
      </c>
      <c r="L149" s="32">
        <v>-1.5</v>
      </c>
      <c r="N149" s="31" t="b">
        <f>OR(B150=0,ISERROR(MATCH(B150,$B$44:B149,0)))</f>
        <v>1</v>
      </c>
      <c r="O149" s="31"/>
    </row>
    <row r="150" spans="1:15" x14ac:dyDescent="0.2">
      <c r="A150" s="27">
        <v>107</v>
      </c>
      <c r="B150" s="1">
        <v>0</v>
      </c>
      <c r="G150" s="32">
        <v>107</v>
      </c>
      <c r="H150" s="32"/>
      <c r="J150" s="32">
        <f t="shared" si="30"/>
        <v>0</v>
      </c>
      <c r="K150" s="32">
        <v>9</v>
      </c>
      <c r="L150" s="32">
        <v>-4.5</v>
      </c>
      <c r="N150" s="31" t="b">
        <f>OR(B151=0,ISERROR(MATCH(B151,$B$44:B150,0)))</f>
        <v>1</v>
      </c>
      <c r="O150" s="31"/>
    </row>
    <row r="151" spans="1:15" x14ac:dyDescent="0.2">
      <c r="A151" s="27">
        <v>108</v>
      </c>
      <c r="B151" s="1">
        <v>0</v>
      </c>
      <c r="G151" s="32">
        <v>108</v>
      </c>
      <c r="H151" s="32"/>
      <c r="J151" s="32">
        <f t="shared" si="30"/>
        <v>0</v>
      </c>
      <c r="K151" s="32">
        <v>9</v>
      </c>
      <c r="L151" s="32">
        <v>-7.5</v>
      </c>
      <c r="N151" s="31" t="b">
        <f>OR(B152=0,ISERROR(MATCH(B152,$B$44:B151,0)))</f>
        <v>1</v>
      </c>
      <c r="O151" s="31"/>
    </row>
    <row r="152" spans="1:15" x14ac:dyDescent="0.2">
      <c r="A152" s="27">
        <v>109</v>
      </c>
      <c r="B152" s="1">
        <v>0</v>
      </c>
      <c r="G152" s="32">
        <v>109</v>
      </c>
      <c r="H152" s="32"/>
      <c r="J152" s="32">
        <f t="shared" si="30"/>
        <v>0</v>
      </c>
      <c r="K152" s="32">
        <v>15</v>
      </c>
      <c r="L152" s="32">
        <v>7.5</v>
      </c>
      <c r="N152" s="31" t="b">
        <f>OR(B153=0,ISERROR(MATCH(B153,$B$44:B152,0)))</f>
        <v>1</v>
      </c>
      <c r="O152" s="31"/>
    </row>
    <row r="153" spans="1:15" x14ac:dyDescent="0.2">
      <c r="A153" s="27">
        <v>110</v>
      </c>
      <c r="B153" s="1">
        <v>0</v>
      </c>
      <c r="G153" s="32">
        <v>110</v>
      </c>
      <c r="H153" s="32"/>
      <c r="J153" s="32">
        <f t="shared" si="30"/>
        <v>0</v>
      </c>
      <c r="K153" s="32">
        <v>15</v>
      </c>
      <c r="L153" s="32">
        <v>4.5</v>
      </c>
      <c r="N153" s="31" t="b">
        <f>OR(B154=0,ISERROR(MATCH(B154,$B$44:B153,0)))</f>
        <v>1</v>
      </c>
      <c r="O153" s="31"/>
    </row>
    <row r="154" spans="1:15" x14ac:dyDescent="0.2">
      <c r="A154" s="27">
        <v>111</v>
      </c>
      <c r="B154" s="1">
        <v>0</v>
      </c>
      <c r="G154" s="32">
        <v>111</v>
      </c>
      <c r="H154" s="32"/>
      <c r="J154" s="32">
        <f t="shared" si="30"/>
        <v>0</v>
      </c>
      <c r="K154" s="32">
        <v>15</v>
      </c>
      <c r="L154" s="32">
        <v>1.5</v>
      </c>
      <c r="N154" s="31" t="b">
        <f>OR(B155=0,ISERROR(MATCH(B155,$B$44:B154,0)))</f>
        <v>1</v>
      </c>
      <c r="O154" s="31"/>
    </row>
    <row r="155" spans="1:15" x14ac:dyDescent="0.2">
      <c r="A155" s="27">
        <v>112</v>
      </c>
      <c r="B155" s="1">
        <v>0</v>
      </c>
      <c r="G155" s="32">
        <v>112</v>
      </c>
      <c r="H155" s="32"/>
      <c r="J155" s="32">
        <f t="shared" si="30"/>
        <v>0</v>
      </c>
      <c r="K155" s="32">
        <v>15</v>
      </c>
      <c r="L155" s="32">
        <v>-1.5</v>
      </c>
      <c r="N155" s="31" t="b">
        <f>OR(B156=0,ISERROR(MATCH(B156,$B$44:B155,0)))</f>
        <v>1</v>
      </c>
      <c r="O155" s="31"/>
    </row>
    <row r="156" spans="1:15" x14ac:dyDescent="0.2">
      <c r="A156" s="27">
        <v>113</v>
      </c>
      <c r="B156" s="1">
        <v>0</v>
      </c>
      <c r="G156" s="32">
        <v>113</v>
      </c>
      <c r="H156" s="32"/>
      <c r="J156" s="32">
        <f t="shared" si="30"/>
        <v>0</v>
      </c>
      <c r="K156" s="32">
        <v>15</v>
      </c>
      <c r="L156" s="32">
        <v>-4.5</v>
      </c>
      <c r="N156" s="31" t="b">
        <f>OR(B157=0,ISERROR(MATCH(B157,$B$44:B156,0)))</f>
        <v>1</v>
      </c>
      <c r="O156" s="31"/>
    </row>
    <row r="157" spans="1:15" x14ac:dyDescent="0.2">
      <c r="A157" s="27">
        <v>114</v>
      </c>
      <c r="B157" s="1">
        <v>0</v>
      </c>
      <c r="G157" s="32">
        <v>114</v>
      </c>
      <c r="H157" s="32"/>
      <c r="J157" s="32">
        <f t="shared" si="30"/>
        <v>0</v>
      </c>
      <c r="K157" s="32">
        <v>15</v>
      </c>
      <c r="L157" s="32">
        <v>-7.5</v>
      </c>
      <c r="N157" s="31" t="b">
        <f>OR(B158=0,ISERROR(MATCH(B158,$B$44:B157,0)))</f>
        <v>1</v>
      </c>
      <c r="O157" s="31"/>
    </row>
    <row r="158" spans="1:15" x14ac:dyDescent="0.2">
      <c r="A158" s="27">
        <v>115</v>
      </c>
      <c r="B158" s="1">
        <v>0</v>
      </c>
      <c r="G158" s="32">
        <v>115</v>
      </c>
      <c r="H158" s="32"/>
      <c r="J158" s="32">
        <f t="shared" si="30"/>
        <v>0</v>
      </c>
      <c r="K158" s="32">
        <v>21</v>
      </c>
      <c r="L158" s="32">
        <v>7.5</v>
      </c>
      <c r="N158" s="31" t="b">
        <f>OR(B159=0,ISERROR(MATCH(B159,$B$44:B158,0)))</f>
        <v>1</v>
      </c>
      <c r="O158" s="31"/>
    </row>
    <row r="159" spans="1:15" x14ac:dyDescent="0.2">
      <c r="A159" s="27">
        <v>116</v>
      </c>
      <c r="B159" s="1">
        <v>0</v>
      </c>
      <c r="G159" s="32">
        <v>116</v>
      </c>
      <c r="H159" s="32"/>
      <c r="J159" s="32">
        <f t="shared" si="30"/>
        <v>0</v>
      </c>
      <c r="K159" s="32">
        <v>21</v>
      </c>
      <c r="L159" s="32">
        <v>4.5</v>
      </c>
      <c r="N159" s="31" t="b">
        <f>OR(B160=0,ISERROR(MATCH(B160,$B$44:B159,0)))</f>
        <v>1</v>
      </c>
      <c r="O159" s="31"/>
    </row>
    <row r="160" spans="1:15" x14ac:dyDescent="0.2">
      <c r="A160" s="27">
        <v>117</v>
      </c>
      <c r="B160" s="1">
        <v>0</v>
      </c>
      <c r="G160" s="32">
        <v>117</v>
      </c>
      <c r="H160" s="32"/>
      <c r="J160" s="32">
        <f t="shared" si="30"/>
        <v>0</v>
      </c>
      <c r="K160" s="32">
        <v>21</v>
      </c>
      <c r="L160" s="32">
        <v>1.5</v>
      </c>
      <c r="N160" s="31" t="b">
        <f>OR(B161=0,ISERROR(MATCH(B161,$B$44:B160,0)))</f>
        <v>1</v>
      </c>
      <c r="O160" s="31"/>
    </row>
    <row r="161" spans="1:15" x14ac:dyDescent="0.2">
      <c r="A161" s="27">
        <v>118</v>
      </c>
      <c r="B161" s="1">
        <v>0</v>
      </c>
      <c r="G161" s="32">
        <v>118</v>
      </c>
      <c r="H161" s="32"/>
      <c r="J161" s="32">
        <f t="shared" si="30"/>
        <v>0</v>
      </c>
      <c r="K161" s="32">
        <v>21</v>
      </c>
      <c r="L161" s="32">
        <v>-1.5</v>
      </c>
      <c r="N161" s="31" t="b">
        <f>OR(B162=0,ISERROR(MATCH(B162,$B$44:B161,0)))</f>
        <v>1</v>
      </c>
      <c r="O161" s="31"/>
    </row>
    <row r="162" spans="1:15" x14ac:dyDescent="0.2">
      <c r="A162" s="27">
        <v>119</v>
      </c>
      <c r="B162" s="1">
        <v>0</v>
      </c>
      <c r="G162" s="32">
        <v>119</v>
      </c>
      <c r="H162" s="32"/>
      <c r="J162" s="32">
        <f t="shared" si="30"/>
        <v>0</v>
      </c>
      <c r="K162" s="32">
        <v>21</v>
      </c>
      <c r="L162" s="32">
        <v>-4.5</v>
      </c>
      <c r="N162" s="31" t="b">
        <f>OR(B163=0,ISERROR(MATCH(B163,$B$44:B162,0)))</f>
        <v>1</v>
      </c>
      <c r="O162" s="31"/>
    </row>
    <row r="163" spans="1:15" x14ac:dyDescent="0.2">
      <c r="A163" s="27">
        <v>120</v>
      </c>
      <c r="B163" s="2">
        <v>0</v>
      </c>
      <c r="G163" s="33">
        <v>120</v>
      </c>
      <c r="H163" s="33"/>
      <c r="J163" s="33">
        <f t="shared" si="30"/>
        <v>0</v>
      </c>
      <c r="K163" s="33">
        <v>21</v>
      </c>
      <c r="L163" s="33">
        <v>-7.5</v>
      </c>
      <c r="N163" s="31" t="b">
        <f>OR(B164=0,ISERROR(MATCH(B164,$B$44:B163,0)))</f>
        <v>1</v>
      </c>
      <c r="O163" s="31"/>
    </row>
    <row r="164" spans="1:15" x14ac:dyDescent="0.2">
      <c r="D164" s="34"/>
    </row>
  </sheetData>
  <phoneticPr fontId="0" type="noConversion"/>
  <printOptions horizontalCentered="1" verticalCentered="1"/>
  <pageMargins left="0.39370078740157483" right="0.39370078740157483" top="0.78740157480314965" bottom="0.78740157480314965" header="0.51181102362204722" footer="0.51181102362204722"/>
  <pageSetup paperSize="9" scale="70" orientation="portrait" r:id="rId1"/>
  <headerFooter alignWithMargins="0">
    <oddHeader>&amp;C&amp;"Times New Roman,Regular"&amp;8&amp;Z&amp;F &amp;A</oddHeader>
    <oddFooter>&amp;C&amp;"Times New Roman,Regular"&amp;8&amp;D,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O164"/>
  <sheetViews>
    <sheetView topLeftCell="A31" workbookViewId="0">
      <selection activeCell="E49" sqref="E49"/>
    </sheetView>
  </sheetViews>
  <sheetFormatPr defaultRowHeight="12.75" x14ac:dyDescent="0.2"/>
  <cols>
    <col min="1" max="3" width="9.140625" style="4"/>
    <col min="4" max="4" width="10" style="4" customWidth="1"/>
    <col min="5" max="14" width="9.140625" style="4"/>
    <col min="15" max="15" width="10" style="4" customWidth="1"/>
    <col min="16" max="16384" width="9.140625" style="4"/>
  </cols>
  <sheetData>
    <row r="2" spans="2:13" x14ac:dyDescent="0.2">
      <c r="B2" s="3" t="s">
        <v>25</v>
      </c>
    </row>
    <row r="3" spans="2:13" x14ac:dyDescent="0.2">
      <c r="B3" s="5"/>
      <c r="C3" s="5"/>
      <c r="D3" s="6">
        <v>1</v>
      </c>
      <c r="E3" s="6">
        <v>7</v>
      </c>
      <c r="F3" s="6">
        <v>13</v>
      </c>
      <c r="G3" s="6">
        <v>19</v>
      </c>
      <c r="H3" s="6">
        <v>25</v>
      </c>
      <c r="I3" s="6">
        <v>31</v>
      </c>
      <c r="J3" s="6">
        <v>37</v>
      </c>
      <c r="K3" s="6">
        <v>43</v>
      </c>
      <c r="L3" s="6">
        <v>49</v>
      </c>
      <c r="M3" s="6">
        <v>55</v>
      </c>
    </row>
    <row r="4" spans="2:13" x14ac:dyDescent="0.2">
      <c r="B4" s="5"/>
      <c r="C4" s="5"/>
      <c r="D4" s="6">
        <v>2</v>
      </c>
      <c r="E4" s="6">
        <v>8</v>
      </c>
      <c r="F4" s="6">
        <v>14</v>
      </c>
      <c r="G4" s="6">
        <v>20</v>
      </c>
      <c r="H4" s="6">
        <v>26</v>
      </c>
      <c r="I4" s="6">
        <v>32</v>
      </c>
      <c r="J4" s="6">
        <v>38</v>
      </c>
      <c r="K4" s="6">
        <v>44</v>
      </c>
      <c r="L4" s="6">
        <v>50</v>
      </c>
      <c r="M4" s="6">
        <v>56</v>
      </c>
    </row>
    <row r="5" spans="2:13" x14ac:dyDescent="0.2">
      <c r="B5" s="5"/>
      <c r="C5" s="5"/>
      <c r="D5" s="6">
        <v>3</v>
      </c>
      <c r="E5" s="6">
        <v>9</v>
      </c>
      <c r="F5" s="6">
        <v>15</v>
      </c>
      <c r="G5" s="6">
        <v>21</v>
      </c>
      <c r="H5" s="6">
        <v>27</v>
      </c>
      <c r="I5" s="6">
        <v>33</v>
      </c>
      <c r="J5" s="6">
        <v>39</v>
      </c>
      <c r="K5" s="6">
        <v>45</v>
      </c>
      <c r="L5" s="6">
        <v>51</v>
      </c>
      <c r="M5" s="6">
        <v>57</v>
      </c>
    </row>
    <row r="6" spans="2:13" x14ac:dyDescent="0.2">
      <c r="B6" s="5"/>
      <c r="C6" s="5"/>
      <c r="D6" s="6">
        <v>4</v>
      </c>
      <c r="E6" s="6">
        <v>10</v>
      </c>
      <c r="F6" s="6">
        <v>16</v>
      </c>
      <c r="G6" s="6">
        <v>22</v>
      </c>
      <c r="H6" s="6">
        <v>28</v>
      </c>
      <c r="I6" s="6">
        <v>34</v>
      </c>
      <c r="J6" s="6">
        <v>40</v>
      </c>
      <c r="K6" s="6">
        <v>46</v>
      </c>
      <c r="L6" s="6">
        <v>52</v>
      </c>
      <c r="M6" s="6">
        <v>58</v>
      </c>
    </row>
    <row r="7" spans="2:13" x14ac:dyDescent="0.2">
      <c r="B7" s="5"/>
      <c r="C7" s="5"/>
      <c r="D7" s="6">
        <v>5</v>
      </c>
      <c r="E7" s="6">
        <v>11</v>
      </c>
      <c r="F7" s="6">
        <v>17</v>
      </c>
      <c r="G7" s="6">
        <v>23</v>
      </c>
      <c r="H7" s="6">
        <v>29</v>
      </c>
      <c r="I7" s="6">
        <v>35</v>
      </c>
      <c r="J7" s="6">
        <v>41</v>
      </c>
      <c r="K7" s="6">
        <v>47</v>
      </c>
      <c r="L7" s="6">
        <v>53</v>
      </c>
      <c r="M7" s="6">
        <v>59</v>
      </c>
    </row>
    <row r="8" spans="2:13" x14ac:dyDescent="0.2">
      <c r="B8" s="5"/>
      <c r="C8" s="5"/>
      <c r="D8" s="6">
        <v>6</v>
      </c>
      <c r="E8" s="6">
        <v>12</v>
      </c>
      <c r="F8" s="6">
        <v>18</v>
      </c>
      <c r="G8" s="6">
        <v>24</v>
      </c>
      <c r="H8" s="6">
        <v>30</v>
      </c>
      <c r="I8" s="6">
        <v>36</v>
      </c>
      <c r="J8" s="6">
        <v>42</v>
      </c>
      <c r="K8" s="6">
        <v>48</v>
      </c>
      <c r="L8" s="6">
        <v>54</v>
      </c>
      <c r="M8" s="6">
        <v>60</v>
      </c>
    </row>
    <row r="10" spans="2:13" x14ac:dyDescent="0.2">
      <c r="B10" s="5"/>
      <c r="C10" s="5"/>
      <c r="D10" s="6">
        <f>D3+60</f>
        <v>61</v>
      </c>
      <c r="E10" s="6">
        <f t="shared" ref="E10:M10" si="0">E3+60</f>
        <v>67</v>
      </c>
      <c r="F10" s="6">
        <f t="shared" si="0"/>
        <v>73</v>
      </c>
      <c r="G10" s="6">
        <f t="shared" si="0"/>
        <v>79</v>
      </c>
      <c r="H10" s="6">
        <f t="shared" si="0"/>
        <v>85</v>
      </c>
      <c r="I10" s="6">
        <f t="shared" si="0"/>
        <v>91</v>
      </c>
      <c r="J10" s="6">
        <f t="shared" si="0"/>
        <v>97</v>
      </c>
      <c r="K10" s="6">
        <f t="shared" si="0"/>
        <v>103</v>
      </c>
      <c r="L10" s="6">
        <f t="shared" si="0"/>
        <v>109</v>
      </c>
      <c r="M10" s="6">
        <f t="shared" si="0"/>
        <v>115</v>
      </c>
    </row>
    <row r="11" spans="2:13" x14ac:dyDescent="0.2">
      <c r="B11" s="5"/>
      <c r="C11" s="5"/>
      <c r="D11" s="6">
        <f t="shared" ref="D11:M11" si="1">D4+60</f>
        <v>62</v>
      </c>
      <c r="E11" s="6">
        <f t="shared" si="1"/>
        <v>68</v>
      </c>
      <c r="F11" s="6">
        <f t="shared" si="1"/>
        <v>74</v>
      </c>
      <c r="G11" s="6">
        <f t="shared" si="1"/>
        <v>80</v>
      </c>
      <c r="H11" s="6">
        <f t="shared" si="1"/>
        <v>86</v>
      </c>
      <c r="I11" s="6">
        <f t="shared" si="1"/>
        <v>92</v>
      </c>
      <c r="J11" s="6">
        <f t="shared" si="1"/>
        <v>98</v>
      </c>
      <c r="K11" s="6">
        <f t="shared" si="1"/>
        <v>104</v>
      </c>
      <c r="L11" s="6">
        <f t="shared" si="1"/>
        <v>110</v>
      </c>
      <c r="M11" s="6">
        <f t="shared" si="1"/>
        <v>116</v>
      </c>
    </row>
    <row r="12" spans="2:13" x14ac:dyDescent="0.2">
      <c r="B12" s="5"/>
      <c r="C12" s="5"/>
      <c r="D12" s="6">
        <f t="shared" ref="D12:M12" si="2">D5+60</f>
        <v>63</v>
      </c>
      <c r="E12" s="6">
        <f t="shared" si="2"/>
        <v>69</v>
      </c>
      <c r="F12" s="6">
        <f t="shared" si="2"/>
        <v>75</v>
      </c>
      <c r="G12" s="6">
        <f t="shared" si="2"/>
        <v>81</v>
      </c>
      <c r="H12" s="6">
        <f t="shared" si="2"/>
        <v>87</v>
      </c>
      <c r="I12" s="6">
        <f t="shared" si="2"/>
        <v>93</v>
      </c>
      <c r="J12" s="6">
        <f t="shared" si="2"/>
        <v>99</v>
      </c>
      <c r="K12" s="6">
        <f t="shared" si="2"/>
        <v>105</v>
      </c>
      <c r="L12" s="6">
        <f t="shared" si="2"/>
        <v>111</v>
      </c>
      <c r="M12" s="6">
        <f t="shared" si="2"/>
        <v>117</v>
      </c>
    </row>
    <row r="13" spans="2:13" x14ac:dyDescent="0.2">
      <c r="B13" s="5"/>
      <c r="C13" s="5"/>
      <c r="D13" s="6">
        <f t="shared" ref="D13:M13" si="3">D6+60</f>
        <v>64</v>
      </c>
      <c r="E13" s="6">
        <f t="shared" si="3"/>
        <v>70</v>
      </c>
      <c r="F13" s="6">
        <f t="shared" si="3"/>
        <v>76</v>
      </c>
      <c r="G13" s="6">
        <f t="shared" si="3"/>
        <v>82</v>
      </c>
      <c r="H13" s="6">
        <f t="shared" si="3"/>
        <v>88</v>
      </c>
      <c r="I13" s="6">
        <f t="shared" si="3"/>
        <v>94</v>
      </c>
      <c r="J13" s="6">
        <f t="shared" si="3"/>
        <v>100</v>
      </c>
      <c r="K13" s="6">
        <f t="shared" si="3"/>
        <v>106</v>
      </c>
      <c r="L13" s="6">
        <f t="shared" si="3"/>
        <v>112</v>
      </c>
      <c r="M13" s="6">
        <f t="shared" si="3"/>
        <v>118</v>
      </c>
    </row>
    <row r="14" spans="2:13" x14ac:dyDescent="0.2">
      <c r="B14" s="5"/>
      <c r="C14" s="5"/>
      <c r="D14" s="6">
        <f t="shared" ref="D14:M14" si="4">D7+60</f>
        <v>65</v>
      </c>
      <c r="E14" s="6">
        <f t="shared" si="4"/>
        <v>71</v>
      </c>
      <c r="F14" s="6">
        <f t="shared" si="4"/>
        <v>77</v>
      </c>
      <c r="G14" s="6">
        <f t="shared" si="4"/>
        <v>83</v>
      </c>
      <c r="H14" s="6">
        <f t="shared" si="4"/>
        <v>89</v>
      </c>
      <c r="I14" s="6">
        <f t="shared" si="4"/>
        <v>95</v>
      </c>
      <c r="J14" s="6">
        <f t="shared" si="4"/>
        <v>101</v>
      </c>
      <c r="K14" s="6">
        <f t="shared" si="4"/>
        <v>107</v>
      </c>
      <c r="L14" s="6">
        <f t="shared" si="4"/>
        <v>113</v>
      </c>
      <c r="M14" s="6">
        <f t="shared" si="4"/>
        <v>119</v>
      </c>
    </row>
    <row r="15" spans="2:13" x14ac:dyDescent="0.2">
      <c r="B15" s="5"/>
      <c r="C15" s="5"/>
      <c r="D15" s="6">
        <f t="shared" ref="D15:M15" si="5">D8+60</f>
        <v>66</v>
      </c>
      <c r="E15" s="6">
        <f t="shared" si="5"/>
        <v>72</v>
      </c>
      <c r="F15" s="6">
        <f t="shared" si="5"/>
        <v>78</v>
      </c>
      <c r="G15" s="6">
        <f t="shared" si="5"/>
        <v>84</v>
      </c>
      <c r="H15" s="6">
        <f t="shared" si="5"/>
        <v>90</v>
      </c>
      <c r="I15" s="6">
        <f t="shared" si="5"/>
        <v>96</v>
      </c>
      <c r="J15" s="6">
        <f t="shared" si="5"/>
        <v>102</v>
      </c>
      <c r="K15" s="6">
        <f t="shared" si="5"/>
        <v>108</v>
      </c>
      <c r="L15" s="6">
        <f t="shared" si="5"/>
        <v>114</v>
      </c>
      <c r="M15" s="6">
        <f t="shared" si="5"/>
        <v>120</v>
      </c>
    </row>
    <row r="17" spans="2:13" x14ac:dyDescent="0.2">
      <c r="B17" s="3" t="s">
        <v>24</v>
      </c>
    </row>
    <row r="18" spans="2:13" x14ac:dyDescent="0.2">
      <c r="B18" s="5"/>
      <c r="C18" s="5"/>
      <c r="D18" s="6">
        <f ca="1">OFFSET($B$43,D3,0)</f>
        <v>1</v>
      </c>
      <c r="E18" s="6">
        <f t="shared" ref="E18:M18" ca="1" si="6">OFFSET($B$43,E3,0)</f>
        <v>7</v>
      </c>
      <c r="F18" s="6">
        <f t="shared" ca="1" si="6"/>
        <v>13</v>
      </c>
      <c r="G18" s="6">
        <f t="shared" ca="1" si="6"/>
        <v>19</v>
      </c>
      <c r="H18" s="6">
        <f t="shared" ca="1" si="6"/>
        <v>25</v>
      </c>
      <c r="I18" s="6">
        <f t="shared" ca="1" si="6"/>
        <v>31</v>
      </c>
      <c r="J18" s="6">
        <f t="shared" ca="1" si="6"/>
        <v>37</v>
      </c>
      <c r="K18" s="6">
        <f t="shared" ca="1" si="6"/>
        <v>43</v>
      </c>
      <c r="L18" s="6">
        <f t="shared" ca="1" si="6"/>
        <v>49</v>
      </c>
      <c r="M18" s="6">
        <f t="shared" ca="1" si="6"/>
        <v>55</v>
      </c>
    </row>
    <row r="19" spans="2:13" x14ac:dyDescent="0.2">
      <c r="B19" s="5"/>
      <c r="C19" s="5"/>
      <c r="D19" s="6">
        <f t="shared" ref="D19:M19" ca="1" si="7">OFFSET($B$43,D4,0)</f>
        <v>2</v>
      </c>
      <c r="E19" s="6">
        <f t="shared" ca="1" si="7"/>
        <v>8</v>
      </c>
      <c r="F19" s="6">
        <f t="shared" ca="1" si="7"/>
        <v>14</v>
      </c>
      <c r="G19" s="6">
        <f t="shared" ca="1" si="7"/>
        <v>20</v>
      </c>
      <c r="H19" s="6">
        <f t="shared" ca="1" si="7"/>
        <v>26</v>
      </c>
      <c r="I19" s="6">
        <f t="shared" ca="1" si="7"/>
        <v>32</v>
      </c>
      <c r="J19" s="6">
        <f t="shared" ca="1" si="7"/>
        <v>38</v>
      </c>
      <c r="K19" s="6">
        <f t="shared" ca="1" si="7"/>
        <v>44</v>
      </c>
      <c r="L19" s="6">
        <f t="shared" ca="1" si="7"/>
        <v>50</v>
      </c>
      <c r="M19" s="6">
        <f t="shared" ca="1" si="7"/>
        <v>56</v>
      </c>
    </row>
    <row r="20" spans="2:13" x14ac:dyDescent="0.2">
      <c r="B20" s="5"/>
      <c r="C20" s="5"/>
      <c r="D20" s="6">
        <f t="shared" ref="D20:M20" ca="1" si="8">OFFSET($B$43,D5,0)</f>
        <v>3</v>
      </c>
      <c r="E20" s="6">
        <f t="shared" ca="1" si="8"/>
        <v>9</v>
      </c>
      <c r="F20" s="6">
        <f t="shared" ca="1" si="8"/>
        <v>15</v>
      </c>
      <c r="G20" s="6">
        <f t="shared" ca="1" si="8"/>
        <v>21</v>
      </c>
      <c r="H20" s="6">
        <f t="shared" ca="1" si="8"/>
        <v>27</v>
      </c>
      <c r="I20" s="6">
        <f t="shared" ca="1" si="8"/>
        <v>33</v>
      </c>
      <c r="J20" s="6">
        <f t="shared" ca="1" si="8"/>
        <v>39</v>
      </c>
      <c r="K20" s="6">
        <f t="shared" ca="1" si="8"/>
        <v>45</v>
      </c>
      <c r="L20" s="6">
        <f t="shared" ca="1" si="8"/>
        <v>51</v>
      </c>
      <c r="M20" s="6">
        <f t="shared" ca="1" si="8"/>
        <v>57</v>
      </c>
    </row>
    <row r="21" spans="2:13" x14ac:dyDescent="0.2">
      <c r="B21" s="5"/>
      <c r="C21" s="5"/>
      <c r="D21" s="6">
        <f t="shared" ref="D21:M21" ca="1" si="9">OFFSET($B$43,D6,0)</f>
        <v>4</v>
      </c>
      <c r="E21" s="6">
        <f t="shared" ca="1" si="9"/>
        <v>10</v>
      </c>
      <c r="F21" s="6">
        <f t="shared" ca="1" si="9"/>
        <v>16</v>
      </c>
      <c r="G21" s="6">
        <f t="shared" ca="1" si="9"/>
        <v>22</v>
      </c>
      <c r="H21" s="6">
        <f t="shared" ca="1" si="9"/>
        <v>28</v>
      </c>
      <c r="I21" s="6">
        <f t="shared" ca="1" si="9"/>
        <v>34</v>
      </c>
      <c r="J21" s="6">
        <f t="shared" ca="1" si="9"/>
        <v>40</v>
      </c>
      <c r="K21" s="6">
        <f t="shared" ca="1" si="9"/>
        <v>46</v>
      </c>
      <c r="L21" s="6">
        <f t="shared" ca="1" si="9"/>
        <v>52</v>
      </c>
      <c r="M21" s="6">
        <f t="shared" ca="1" si="9"/>
        <v>58</v>
      </c>
    </row>
    <row r="22" spans="2:13" x14ac:dyDescent="0.2">
      <c r="B22" s="5"/>
      <c r="C22" s="5"/>
      <c r="D22" s="6">
        <f t="shared" ref="D22:M22" ca="1" si="10">OFFSET($B$43,D7,0)</f>
        <v>5</v>
      </c>
      <c r="E22" s="6">
        <f t="shared" ca="1" si="10"/>
        <v>11</v>
      </c>
      <c r="F22" s="6">
        <f t="shared" ca="1" si="10"/>
        <v>17</v>
      </c>
      <c r="G22" s="6">
        <f t="shared" ca="1" si="10"/>
        <v>23</v>
      </c>
      <c r="H22" s="6">
        <f t="shared" ca="1" si="10"/>
        <v>29</v>
      </c>
      <c r="I22" s="6">
        <f t="shared" ca="1" si="10"/>
        <v>35</v>
      </c>
      <c r="J22" s="6">
        <f t="shared" ca="1" si="10"/>
        <v>41</v>
      </c>
      <c r="K22" s="6">
        <f t="shared" ca="1" si="10"/>
        <v>47</v>
      </c>
      <c r="L22" s="6">
        <f t="shared" ca="1" si="10"/>
        <v>53</v>
      </c>
      <c r="M22" s="6">
        <f t="shared" ca="1" si="10"/>
        <v>59</v>
      </c>
    </row>
    <row r="23" spans="2:13" x14ac:dyDescent="0.2">
      <c r="B23" s="5"/>
      <c r="C23" s="5"/>
      <c r="D23" s="6">
        <f t="shared" ref="D23:M23" ca="1" si="11">OFFSET($B$43,D8,0)</f>
        <v>6</v>
      </c>
      <c r="E23" s="6">
        <f t="shared" ca="1" si="11"/>
        <v>12</v>
      </c>
      <c r="F23" s="6">
        <f t="shared" ca="1" si="11"/>
        <v>18</v>
      </c>
      <c r="G23" s="6">
        <f t="shared" ca="1" si="11"/>
        <v>24</v>
      </c>
      <c r="H23" s="6">
        <f t="shared" ca="1" si="11"/>
        <v>30</v>
      </c>
      <c r="I23" s="6">
        <f t="shared" ca="1" si="11"/>
        <v>36</v>
      </c>
      <c r="J23" s="6">
        <f t="shared" ca="1" si="11"/>
        <v>42</v>
      </c>
      <c r="K23" s="6">
        <f t="shared" ca="1" si="11"/>
        <v>48</v>
      </c>
      <c r="L23" s="6">
        <f t="shared" ca="1" si="11"/>
        <v>54</v>
      </c>
      <c r="M23" s="6">
        <f t="shared" ca="1" si="11"/>
        <v>60</v>
      </c>
    </row>
    <row r="25" spans="2:13" x14ac:dyDescent="0.2">
      <c r="B25" s="5"/>
      <c r="C25" s="5"/>
      <c r="D25" s="6">
        <f ca="1">OFFSET($B$43,D10,0)</f>
        <v>61</v>
      </c>
      <c r="E25" s="6">
        <f t="shared" ref="E25:M25" ca="1" si="12">OFFSET($B$43,E10,0)</f>
        <v>67</v>
      </c>
      <c r="F25" s="6">
        <f t="shared" ca="1" si="12"/>
        <v>73</v>
      </c>
      <c r="G25" s="6">
        <f t="shared" ca="1" si="12"/>
        <v>79</v>
      </c>
      <c r="H25" s="6">
        <f t="shared" ca="1" si="12"/>
        <v>85</v>
      </c>
      <c r="I25" s="6">
        <f t="shared" ca="1" si="12"/>
        <v>91</v>
      </c>
      <c r="J25" s="6">
        <f t="shared" ca="1" si="12"/>
        <v>97</v>
      </c>
      <c r="K25" s="6">
        <f t="shared" ca="1" si="12"/>
        <v>103</v>
      </c>
      <c r="L25" s="6">
        <f t="shared" ca="1" si="12"/>
        <v>109</v>
      </c>
      <c r="M25" s="6">
        <f t="shared" ca="1" si="12"/>
        <v>115</v>
      </c>
    </row>
    <row r="26" spans="2:13" x14ac:dyDescent="0.2">
      <c r="B26" s="5"/>
      <c r="C26" s="5"/>
      <c r="D26" s="6">
        <f t="shared" ref="D26:M26" ca="1" si="13">OFFSET($B$43,D11,0)</f>
        <v>62</v>
      </c>
      <c r="E26" s="6">
        <f t="shared" ca="1" si="13"/>
        <v>68</v>
      </c>
      <c r="F26" s="6">
        <f t="shared" ca="1" si="13"/>
        <v>74</v>
      </c>
      <c r="G26" s="6">
        <f t="shared" ca="1" si="13"/>
        <v>80</v>
      </c>
      <c r="H26" s="6">
        <f t="shared" ca="1" si="13"/>
        <v>86</v>
      </c>
      <c r="I26" s="6">
        <f t="shared" ca="1" si="13"/>
        <v>92</v>
      </c>
      <c r="J26" s="6">
        <f t="shared" ca="1" si="13"/>
        <v>98</v>
      </c>
      <c r="K26" s="6">
        <f t="shared" ca="1" si="13"/>
        <v>104</v>
      </c>
      <c r="L26" s="6">
        <f t="shared" ca="1" si="13"/>
        <v>110</v>
      </c>
      <c r="M26" s="6">
        <f t="shared" ca="1" si="13"/>
        <v>116</v>
      </c>
    </row>
    <row r="27" spans="2:13" x14ac:dyDescent="0.2">
      <c r="B27" s="5"/>
      <c r="C27" s="5"/>
      <c r="D27" s="6">
        <f t="shared" ref="D27:M27" ca="1" si="14">OFFSET($B$43,D12,0)</f>
        <v>63</v>
      </c>
      <c r="E27" s="6">
        <f t="shared" ca="1" si="14"/>
        <v>69</v>
      </c>
      <c r="F27" s="6">
        <f t="shared" ca="1" si="14"/>
        <v>75</v>
      </c>
      <c r="G27" s="6">
        <f t="shared" ca="1" si="14"/>
        <v>81</v>
      </c>
      <c r="H27" s="6">
        <f t="shared" ca="1" si="14"/>
        <v>87</v>
      </c>
      <c r="I27" s="6">
        <f t="shared" ca="1" si="14"/>
        <v>93</v>
      </c>
      <c r="J27" s="6">
        <f t="shared" ca="1" si="14"/>
        <v>99</v>
      </c>
      <c r="K27" s="6">
        <f t="shared" ca="1" si="14"/>
        <v>105</v>
      </c>
      <c r="L27" s="6">
        <f t="shared" ca="1" si="14"/>
        <v>111</v>
      </c>
      <c r="M27" s="6">
        <f t="shared" ca="1" si="14"/>
        <v>117</v>
      </c>
    </row>
    <row r="28" spans="2:13" x14ac:dyDescent="0.2">
      <c r="B28" s="5"/>
      <c r="C28" s="5"/>
      <c r="D28" s="6">
        <f t="shared" ref="D28:M28" ca="1" si="15">OFFSET($B$43,D13,0)</f>
        <v>64</v>
      </c>
      <c r="E28" s="6">
        <f t="shared" ca="1" si="15"/>
        <v>70</v>
      </c>
      <c r="F28" s="6">
        <f t="shared" ca="1" si="15"/>
        <v>76</v>
      </c>
      <c r="G28" s="6">
        <f t="shared" ca="1" si="15"/>
        <v>82</v>
      </c>
      <c r="H28" s="6">
        <f t="shared" ca="1" si="15"/>
        <v>88</v>
      </c>
      <c r="I28" s="6">
        <f t="shared" ca="1" si="15"/>
        <v>94</v>
      </c>
      <c r="J28" s="6">
        <f t="shared" ca="1" si="15"/>
        <v>100</v>
      </c>
      <c r="K28" s="6">
        <f t="shared" ca="1" si="15"/>
        <v>106</v>
      </c>
      <c r="L28" s="6">
        <f t="shared" ca="1" si="15"/>
        <v>112</v>
      </c>
      <c r="M28" s="6">
        <f t="shared" ca="1" si="15"/>
        <v>118</v>
      </c>
    </row>
    <row r="29" spans="2:13" x14ac:dyDescent="0.2">
      <c r="B29" s="5"/>
      <c r="C29" s="5"/>
      <c r="D29" s="6">
        <f t="shared" ref="D29:M29" ca="1" si="16">OFFSET($B$43,D14,0)</f>
        <v>65</v>
      </c>
      <c r="E29" s="6">
        <f t="shared" ca="1" si="16"/>
        <v>71</v>
      </c>
      <c r="F29" s="6">
        <f t="shared" ca="1" si="16"/>
        <v>77</v>
      </c>
      <c r="G29" s="6">
        <f t="shared" ca="1" si="16"/>
        <v>83</v>
      </c>
      <c r="H29" s="6">
        <f t="shared" ca="1" si="16"/>
        <v>89</v>
      </c>
      <c r="I29" s="6">
        <f t="shared" ca="1" si="16"/>
        <v>95</v>
      </c>
      <c r="J29" s="6">
        <f t="shared" ca="1" si="16"/>
        <v>101</v>
      </c>
      <c r="K29" s="6">
        <f t="shared" ca="1" si="16"/>
        <v>107</v>
      </c>
      <c r="L29" s="6">
        <f t="shared" ca="1" si="16"/>
        <v>113</v>
      </c>
      <c r="M29" s="6">
        <f t="shared" ca="1" si="16"/>
        <v>119</v>
      </c>
    </row>
    <row r="30" spans="2:13" x14ac:dyDescent="0.2">
      <c r="B30" s="5"/>
      <c r="C30" s="5"/>
      <c r="D30" s="6">
        <f t="shared" ref="D30:M30" ca="1" si="17">OFFSET($B$43,D15,0)</f>
        <v>66</v>
      </c>
      <c r="E30" s="6">
        <f t="shared" ca="1" si="17"/>
        <v>72</v>
      </c>
      <c r="F30" s="6">
        <f t="shared" ca="1" si="17"/>
        <v>78</v>
      </c>
      <c r="G30" s="6">
        <f t="shared" ca="1" si="17"/>
        <v>84</v>
      </c>
      <c r="H30" s="6">
        <f t="shared" ca="1" si="17"/>
        <v>90</v>
      </c>
      <c r="I30" s="6">
        <f t="shared" ca="1" si="17"/>
        <v>96</v>
      </c>
      <c r="J30" s="6">
        <f t="shared" ca="1" si="17"/>
        <v>102</v>
      </c>
      <c r="K30" s="6">
        <f t="shared" ca="1" si="17"/>
        <v>108</v>
      </c>
      <c r="L30" s="6">
        <f t="shared" ca="1" si="17"/>
        <v>114</v>
      </c>
      <c r="M30" s="6">
        <f t="shared" ca="1" si="17"/>
        <v>120</v>
      </c>
    </row>
    <row r="32" spans="2:13" x14ac:dyDescent="0.2">
      <c r="B32" s="3" t="s">
        <v>12</v>
      </c>
    </row>
    <row r="33" spans="1:15" x14ac:dyDescent="0.2">
      <c r="B33" s="5"/>
      <c r="C33" s="5"/>
      <c r="D33" s="6">
        <f ca="1">OFFSET($H$43,D18,0)+OFFSET($H$43,D25,0)</f>
        <v>175.08185072000001</v>
      </c>
      <c r="E33" s="6">
        <f t="shared" ref="E33:M33" ca="1" si="18">OFFSET($H$43,E18,0)+OFFSET($H$43,E25,0)</f>
        <v>126.82141864</v>
      </c>
      <c r="F33" s="6">
        <f t="shared" ca="1" si="18"/>
        <v>364.34072141000001</v>
      </c>
      <c r="G33" s="6">
        <f t="shared" ca="1" si="18"/>
        <v>236.52454870999998</v>
      </c>
      <c r="H33" s="6">
        <f t="shared" ca="1" si="18"/>
        <v>356.96835919</v>
      </c>
      <c r="I33" s="6">
        <f t="shared" ca="1" si="18"/>
        <v>318.35595196000003</v>
      </c>
      <c r="J33" s="6">
        <f t="shared" ca="1" si="18"/>
        <v>210.70642975999999</v>
      </c>
      <c r="K33" s="6">
        <f t="shared" ca="1" si="18"/>
        <v>143.69167253000001</v>
      </c>
      <c r="L33" s="6">
        <f t="shared" ca="1" si="18"/>
        <v>131.84500058</v>
      </c>
      <c r="M33" s="6">
        <f t="shared" ca="1" si="18"/>
        <v>141.6702861</v>
      </c>
    </row>
    <row r="34" spans="1:15" x14ac:dyDescent="0.2">
      <c r="B34" s="5"/>
      <c r="C34" s="5"/>
      <c r="D34" s="6">
        <f t="shared" ref="D34:M34" ca="1" si="19">OFFSET($H$43,D19,0)+OFFSET($H$43,D26,0)</f>
        <v>32.921257812</v>
      </c>
      <c r="E34" s="6">
        <f t="shared" ca="1" si="19"/>
        <v>27.346512950000001</v>
      </c>
      <c r="F34" s="6">
        <f t="shared" ca="1" si="19"/>
        <v>80.701062518000001</v>
      </c>
      <c r="G34" s="6">
        <f t="shared" ca="1" si="19"/>
        <v>92.091886406</v>
      </c>
      <c r="H34" s="6">
        <f t="shared" ca="1" si="19"/>
        <v>85.587447261999998</v>
      </c>
      <c r="I34" s="6">
        <f t="shared" ca="1" si="19"/>
        <v>2.4334670119999999</v>
      </c>
      <c r="J34" s="6">
        <f t="shared" ca="1" si="19"/>
        <v>23.190733492</v>
      </c>
      <c r="K34" s="6">
        <f t="shared" ca="1" si="19"/>
        <v>84.265629388999997</v>
      </c>
      <c r="L34" s="6">
        <f t="shared" ca="1" si="19"/>
        <v>383.34099070000002</v>
      </c>
      <c r="M34" s="6">
        <f t="shared" ca="1" si="19"/>
        <v>104.89400418</v>
      </c>
    </row>
    <row r="35" spans="1:15" x14ac:dyDescent="0.2">
      <c r="B35" s="5"/>
      <c r="C35" s="5"/>
      <c r="D35" s="6">
        <f t="shared" ref="D35:M35" ca="1" si="20">OFFSET($H$43,D20,0)+OFFSET($H$43,D27,0)</f>
        <v>101.32663135</v>
      </c>
      <c r="E35" s="6">
        <f t="shared" ca="1" si="20"/>
        <v>83.971546279999998</v>
      </c>
      <c r="F35" s="6">
        <f t="shared" ca="1" si="20"/>
        <v>401.36021555000002</v>
      </c>
      <c r="G35" s="6">
        <f t="shared" ca="1" si="20"/>
        <v>242.23916718999999</v>
      </c>
      <c r="H35" s="6">
        <f t="shared" ca="1" si="20"/>
        <v>358.85870125700001</v>
      </c>
      <c r="I35" s="6">
        <f t="shared" ca="1" si="20"/>
        <v>185.8988588</v>
      </c>
      <c r="J35" s="6">
        <f t="shared" ca="1" si="20"/>
        <v>86.309674000000001</v>
      </c>
      <c r="K35" s="6">
        <f t="shared" ca="1" si="20"/>
        <v>93.450798660000004</v>
      </c>
      <c r="L35" s="6">
        <f t="shared" ca="1" si="20"/>
        <v>139.94180295999999</v>
      </c>
      <c r="M35" s="6">
        <f t="shared" ca="1" si="20"/>
        <v>134.52583974999999</v>
      </c>
    </row>
    <row r="36" spans="1:15" x14ac:dyDescent="0.2">
      <c r="B36" s="5"/>
      <c r="C36" s="5"/>
      <c r="D36" s="6">
        <f t="shared" ref="D36:M36" ca="1" si="21">OFFSET($H$43,D21,0)+OFFSET($H$43,D28,0)</f>
        <v>16.447826443</v>
      </c>
      <c r="E36" s="6">
        <f t="shared" ca="1" si="21"/>
        <v>109.47430519</v>
      </c>
      <c r="F36" s="6">
        <f t="shared" ca="1" si="21"/>
        <v>50.633695113000002</v>
      </c>
      <c r="G36" s="6">
        <f t="shared" ca="1" si="21"/>
        <v>8.5737444709999995</v>
      </c>
      <c r="H36" s="6">
        <f t="shared" ca="1" si="21"/>
        <v>101.21447345</v>
      </c>
      <c r="I36" s="6">
        <f t="shared" ca="1" si="21"/>
        <v>43.760561382000006</v>
      </c>
      <c r="J36" s="6">
        <f t="shared" ca="1" si="21"/>
        <v>71.991029875000009</v>
      </c>
      <c r="K36" s="6">
        <f t="shared" ca="1" si="21"/>
        <v>63.138218219999999</v>
      </c>
      <c r="L36" s="6">
        <f t="shared" ca="1" si="21"/>
        <v>153.31420532000001</v>
      </c>
      <c r="M36" s="6">
        <f t="shared" ca="1" si="21"/>
        <v>310.20470044000001</v>
      </c>
    </row>
    <row r="37" spans="1:15" x14ac:dyDescent="0.2">
      <c r="B37" s="5"/>
      <c r="C37" s="5"/>
      <c r="D37" s="6">
        <f t="shared" ref="D37:M37" ca="1" si="22">OFFSET($H$43,D22,0)+OFFSET($H$43,D29,0)</f>
        <v>155.41788629000001</v>
      </c>
      <c r="E37" s="6">
        <f t="shared" ca="1" si="22"/>
        <v>74.497679065999989</v>
      </c>
      <c r="F37" s="6">
        <f t="shared" ca="1" si="22"/>
        <v>313.25686758000001</v>
      </c>
      <c r="G37" s="6">
        <f t="shared" ca="1" si="22"/>
        <v>191.91900780999998</v>
      </c>
      <c r="H37" s="6">
        <f t="shared" ca="1" si="22"/>
        <v>279.46779304</v>
      </c>
      <c r="I37" s="6">
        <f t="shared" ca="1" si="22"/>
        <v>137.01051168999999</v>
      </c>
      <c r="J37" s="6">
        <f t="shared" ca="1" si="22"/>
        <v>259.31401198000003</v>
      </c>
      <c r="K37" s="6">
        <f t="shared" ca="1" si="22"/>
        <v>213.14836093999998</v>
      </c>
      <c r="L37" s="6">
        <f t="shared" ca="1" si="22"/>
        <v>107.27792930999999</v>
      </c>
      <c r="M37" s="6">
        <f t="shared" ca="1" si="22"/>
        <v>13.468193434</v>
      </c>
    </row>
    <row r="38" spans="1:15" x14ac:dyDescent="0.2">
      <c r="B38" s="5"/>
      <c r="C38" s="5"/>
      <c r="D38" s="6">
        <f t="shared" ref="D38:M38" ca="1" si="23">OFFSET($H$43,D23,0)+OFFSET($H$43,D30,0)</f>
        <v>39.071246010000003</v>
      </c>
      <c r="E38" s="6">
        <f t="shared" ca="1" si="23"/>
        <v>285.91402277000003</v>
      </c>
      <c r="F38" s="6">
        <f t="shared" ca="1" si="23"/>
        <v>16.254779675000002</v>
      </c>
      <c r="G38" s="6">
        <f t="shared" ca="1" si="23"/>
        <v>270.50272458000001</v>
      </c>
      <c r="H38" s="6">
        <f t="shared" ca="1" si="23"/>
        <v>52.856319888999998</v>
      </c>
      <c r="I38" s="6">
        <f t="shared" ca="1" si="23"/>
        <v>282.55486960000002</v>
      </c>
      <c r="J38" s="6">
        <f t="shared" ca="1" si="23"/>
        <v>80.735971242000005</v>
      </c>
      <c r="K38" s="6">
        <f t="shared" ca="1" si="23"/>
        <v>365.62769651000002</v>
      </c>
      <c r="L38" s="6">
        <f t="shared" ca="1" si="23"/>
        <v>248.54584901000001</v>
      </c>
      <c r="M38" s="6">
        <f t="shared" ca="1" si="23"/>
        <v>188.55775113999999</v>
      </c>
    </row>
    <row r="40" spans="1:15" x14ac:dyDescent="0.2">
      <c r="A40" s="10" t="s">
        <v>29</v>
      </c>
      <c r="B40" s="37">
        <v>12345678</v>
      </c>
    </row>
    <row r="41" spans="1:15" x14ac:dyDescent="0.2">
      <c r="A41" s="11" t="s">
        <v>22</v>
      </c>
      <c r="D41" s="11" t="s">
        <v>21</v>
      </c>
      <c r="G41" s="11" t="s">
        <v>18</v>
      </c>
      <c r="J41" s="11" t="s">
        <v>19</v>
      </c>
      <c r="N41" s="11" t="s">
        <v>20</v>
      </c>
    </row>
    <row r="42" spans="1:15" ht="26.25" customHeight="1" x14ac:dyDescent="0.2">
      <c r="A42" s="12" t="s">
        <v>23</v>
      </c>
      <c r="B42" s="12" t="s">
        <v>14</v>
      </c>
      <c r="D42" s="13" t="s">
        <v>9</v>
      </c>
      <c r="E42" s="13"/>
      <c r="G42" s="15" t="s">
        <v>13</v>
      </c>
      <c r="H42" s="15" t="s">
        <v>17</v>
      </c>
      <c r="J42" s="16" t="s">
        <v>16</v>
      </c>
      <c r="K42" s="17"/>
      <c r="L42" s="18"/>
      <c r="N42" s="14" t="s">
        <v>7</v>
      </c>
      <c r="O42" s="14" t="s">
        <v>11</v>
      </c>
    </row>
    <row r="43" spans="1:15" s="13" customFormat="1" ht="13.5" customHeight="1" x14ac:dyDescent="0.2">
      <c r="A43" s="19" t="s">
        <v>0</v>
      </c>
      <c r="B43" s="20" t="s">
        <v>15</v>
      </c>
      <c r="D43" s="21" t="s">
        <v>1</v>
      </c>
      <c r="E43" s="22">
        <f>SUMPRODUCT(J44:J163,K44:K163)/SUM(J44:J163)</f>
        <v>-4.7177024153060714</v>
      </c>
      <c r="G43" s="24">
        <v>0</v>
      </c>
      <c r="H43" s="24">
        <v>0</v>
      </c>
      <c r="I43" s="25"/>
      <c r="J43" s="14" t="s">
        <v>3</v>
      </c>
      <c r="K43" s="14" t="s">
        <v>4</v>
      </c>
      <c r="L43" s="14" t="s">
        <v>5</v>
      </c>
      <c r="N43" s="26" t="str">
        <f>IF(AND(N44:N163),"OK","Bad Soln")</f>
        <v>OK</v>
      </c>
      <c r="O43" s="26" t="str">
        <f>IF(AND(O44:O163),"OK","Incomplete")</f>
        <v>OK</v>
      </c>
    </row>
    <row r="44" spans="1:15" x14ac:dyDescent="0.2">
      <c r="A44" s="27">
        <v>1</v>
      </c>
      <c r="B44" s="1">
        <v>1</v>
      </c>
      <c r="D44" s="28" t="s">
        <v>2</v>
      </c>
      <c r="E44" s="29">
        <f>SUMPRODUCT(J44:J163,L44:L163)/SUM(J44:J163)</f>
        <v>4.633191386864751E-2</v>
      </c>
      <c r="G44" s="24">
        <v>1</v>
      </c>
      <c r="H44" s="24">
        <v>87.516509130000003</v>
      </c>
      <c r="J44" s="24">
        <f t="shared" ref="J44:J75" si="24">IF(B44&lt;=0,0,INDEX($H$44:$H$163,B44))</f>
        <v>87.516509130000003</v>
      </c>
      <c r="K44" s="24">
        <v>-33</v>
      </c>
      <c r="L44" s="24">
        <v>7.5</v>
      </c>
      <c r="N44" s="31" t="b">
        <f>OR(B45=0,ISERROR(MATCH(B45,$B$44:B44,0)))</f>
        <v>1</v>
      </c>
      <c r="O44" s="31" t="b">
        <f t="shared" ref="O44:O75" si="25">NOT(ISERROR(MATCH(A44,$B$44:$B$163,0)))</f>
        <v>1</v>
      </c>
    </row>
    <row r="45" spans="1:15" x14ac:dyDescent="0.2">
      <c r="A45" s="27">
        <v>2</v>
      </c>
      <c r="B45" s="1">
        <v>2</v>
      </c>
      <c r="D45" s="16" t="s">
        <v>6</v>
      </c>
      <c r="E45" s="18">
        <f>5*ABS(E44)+ABS(E43)</f>
        <v>4.9493619846493093</v>
      </c>
      <c r="G45" s="32">
        <v>2</v>
      </c>
      <c r="H45" s="32">
        <v>0.87014957199999998</v>
      </c>
      <c r="J45" s="32">
        <f t="shared" si="24"/>
        <v>0.87014957199999998</v>
      </c>
      <c r="K45" s="32">
        <v>-33</v>
      </c>
      <c r="L45" s="32">
        <v>4.5</v>
      </c>
      <c r="N45" s="31" t="b">
        <f>OR(B46=0,ISERROR(MATCH(B46,$B$44:B45,0)))</f>
        <v>1</v>
      </c>
      <c r="O45" s="31" t="b">
        <f t="shared" si="25"/>
        <v>1</v>
      </c>
    </row>
    <row r="46" spans="1:15" x14ac:dyDescent="0.2">
      <c r="A46" s="27">
        <v>3</v>
      </c>
      <c r="B46" s="1">
        <v>3</v>
      </c>
      <c r="G46" s="32">
        <v>3</v>
      </c>
      <c r="H46" s="32">
        <v>61.588678729999998</v>
      </c>
      <c r="J46" s="32">
        <f t="shared" si="24"/>
        <v>61.588678729999998</v>
      </c>
      <c r="K46" s="32">
        <v>-33</v>
      </c>
      <c r="L46" s="32">
        <v>1.5</v>
      </c>
      <c r="N46" s="31" t="b">
        <f>OR(B47=0,ISERROR(MATCH(B47,$B$44:B46,0)))</f>
        <v>1</v>
      </c>
      <c r="O46" s="31" t="b">
        <f t="shared" si="25"/>
        <v>1</v>
      </c>
    </row>
    <row r="47" spans="1:15" x14ac:dyDescent="0.2">
      <c r="A47" s="27">
        <v>4</v>
      </c>
      <c r="B47" s="1">
        <v>4</v>
      </c>
      <c r="G47" s="32">
        <v>4</v>
      </c>
      <c r="H47" s="32">
        <v>0.74566593299999995</v>
      </c>
      <c r="J47" s="32">
        <f t="shared" si="24"/>
        <v>0.74566593299999995</v>
      </c>
      <c r="K47" s="32">
        <v>-33</v>
      </c>
      <c r="L47" s="32">
        <v>-1.5</v>
      </c>
      <c r="N47" s="31" t="b">
        <f>OR(B48=0,ISERROR(MATCH(B48,$B$44:B47,0)))</f>
        <v>1</v>
      </c>
      <c r="O47" s="31" t="b">
        <f t="shared" si="25"/>
        <v>1</v>
      </c>
    </row>
    <row r="48" spans="1:15" x14ac:dyDescent="0.2">
      <c r="A48" s="27">
        <v>5</v>
      </c>
      <c r="B48" s="1">
        <v>5</v>
      </c>
      <c r="D48" s="11" t="s">
        <v>26</v>
      </c>
      <c r="G48" s="32">
        <v>5</v>
      </c>
      <c r="H48" s="32">
        <v>80.596727009999995</v>
      </c>
      <c r="J48" s="32">
        <f t="shared" si="24"/>
        <v>80.596727009999995</v>
      </c>
      <c r="K48" s="32">
        <v>-33</v>
      </c>
      <c r="L48" s="32">
        <v>-4.5</v>
      </c>
      <c r="N48" s="31" t="b">
        <f>OR(B49=0,ISERROR(MATCH(B49,$B$44:B48,0)))</f>
        <v>1</v>
      </c>
      <c r="O48" s="31" t="b">
        <f t="shared" si="25"/>
        <v>1</v>
      </c>
    </row>
    <row r="49" spans="1:15" x14ac:dyDescent="0.2">
      <c r="A49" s="27">
        <v>6</v>
      </c>
      <c r="B49" s="1">
        <v>6</v>
      </c>
      <c r="D49" s="16" t="s">
        <v>27</v>
      </c>
      <c r="E49" s="18">
        <v>120</v>
      </c>
      <c r="G49" s="32">
        <v>6</v>
      </c>
      <c r="H49" s="32">
        <v>2.8840380400000001</v>
      </c>
      <c r="J49" s="32">
        <f t="shared" si="24"/>
        <v>2.8840380400000001</v>
      </c>
      <c r="K49" s="32">
        <v>-33</v>
      </c>
      <c r="L49" s="32">
        <v>-7.5</v>
      </c>
      <c r="N49" s="31" t="b">
        <f>OR(B50=0,ISERROR(MATCH(B50,$B$44:B49,0)))</f>
        <v>1</v>
      </c>
      <c r="O49" s="31" t="b">
        <f t="shared" si="25"/>
        <v>1</v>
      </c>
    </row>
    <row r="50" spans="1:15" x14ac:dyDescent="0.2">
      <c r="A50" s="27">
        <v>7</v>
      </c>
      <c r="B50" s="1">
        <v>7</v>
      </c>
      <c r="G50" s="32">
        <v>7</v>
      </c>
      <c r="H50" s="32">
        <v>81.789987170000003</v>
      </c>
      <c r="J50" s="32">
        <f t="shared" si="24"/>
        <v>81.789987170000003</v>
      </c>
      <c r="K50" s="32">
        <v>-27</v>
      </c>
      <c r="L50" s="32">
        <v>7.5</v>
      </c>
      <c r="N50" s="31" t="b">
        <f>OR(B51=0,ISERROR(MATCH(B51,$B$44:B50,0)))</f>
        <v>1</v>
      </c>
      <c r="O50" s="31" t="b">
        <f t="shared" si="25"/>
        <v>1</v>
      </c>
    </row>
    <row r="51" spans="1:15" x14ac:dyDescent="0.2">
      <c r="A51" s="27">
        <v>8</v>
      </c>
      <c r="B51" s="1">
        <v>8</v>
      </c>
      <c r="G51" s="32">
        <v>8</v>
      </c>
      <c r="H51" s="32">
        <v>5.4836624799999996</v>
      </c>
      <c r="J51" s="32">
        <f t="shared" si="24"/>
        <v>5.4836624799999996</v>
      </c>
      <c r="K51" s="32">
        <v>-27</v>
      </c>
      <c r="L51" s="32">
        <v>4.5</v>
      </c>
      <c r="N51" s="31" t="b">
        <f>OR(B52=0,ISERROR(MATCH(B52,$B$44:B51,0)))</f>
        <v>1</v>
      </c>
      <c r="O51" s="31" t="b">
        <f t="shared" si="25"/>
        <v>1</v>
      </c>
    </row>
    <row r="52" spans="1:15" x14ac:dyDescent="0.2">
      <c r="A52" s="27">
        <v>9</v>
      </c>
      <c r="B52" s="1">
        <v>9</v>
      </c>
      <c r="D52" s="11" t="s">
        <v>28</v>
      </c>
      <c r="G52" s="32">
        <v>9</v>
      </c>
      <c r="H52" s="32">
        <v>37.466720019999997</v>
      </c>
      <c r="J52" s="32">
        <f t="shared" si="24"/>
        <v>37.466720019999997</v>
      </c>
      <c r="K52" s="32">
        <v>-27</v>
      </c>
      <c r="L52" s="32">
        <v>1.5</v>
      </c>
      <c r="N52" s="31" t="b">
        <f>OR(B53=0,ISERROR(MATCH(B53,$B$44:B52,0)))</f>
        <v>1</v>
      </c>
      <c r="O52" s="31" t="b">
        <f t="shared" si="25"/>
        <v>1</v>
      </c>
    </row>
    <row r="53" spans="1:15" x14ac:dyDescent="0.2">
      <c r="A53" s="27">
        <v>10</v>
      </c>
      <c r="B53" s="1">
        <v>10</v>
      </c>
      <c r="D53" s="16" t="s">
        <v>0</v>
      </c>
      <c r="E53" s="18">
        <v>120</v>
      </c>
      <c r="G53" s="32">
        <v>10</v>
      </c>
      <c r="H53" s="32">
        <v>12.91583557</v>
      </c>
      <c r="J53" s="32">
        <f t="shared" si="24"/>
        <v>12.91583557</v>
      </c>
      <c r="K53" s="32">
        <v>-27</v>
      </c>
      <c r="L53" s="32">
        <v>-1.5</v>
      </c>
      <c r="N53" s="31" t="b">
        <f>OR(B54=0,ISERROR(MATCH(B54,$B$44:B53,0)))</f>
        <v>1</v>
      </c>
      <c r="O53" s="31" t="b">
        <f t="shared" si="25"/>
        <v>1</v>
      </c>
    </row>
    <row r="54" spans="1:15" x14ac:dyDescent="0.2">
      <c r="A54" s="27">
        <v>11</v>
      </c>
      <c r="B54" s="1">
        <v>11</v>
      </c>
      <c r="G54" s="32">
        <v>11</v>
      </c>
      <c r="H54" s="32">
        <v>67.367511859999993</v>
      </c>
      <c r="J54" s="32">
        <f t="shared" si="24"/>
        <v>67.367511859999993</v>
      </c>
      <c r="K54" s="32">
        <v>-27</v>
      </c>
      <c r="L54" s="32">
        <v>-4.5</v>
      </c>
      <c r="N54" s="31" t="b">
        <f>OR(B55=0,ISERROR(MATCH(B55,$B$44:B54,0)))</f>
        <v>1</v>
      </c>
      <c r="O54" s="31" t="b">
        <f t="shared" si="25"/>
        <v>1</v>
      </c>
    </row>
    <row r="55" spans="1:15" x14ac:dyDescent="0.2">
      <c r="A55" s="27">
        <v>12</v>
      </c>
      <c r="B55" s="1">
        <v>12</v>
      </c>
      <c r="G55" s="32">
        <v>12</v>
      </c>
      <c r="H55" s="32">
        <v>248.00796170000001</v>
      </c>
      <c r="J55" s="32">
        <f t="shared" si="24"/>
        <v>248.00796170000001</v>
      </c>
      <c r="K55" s="32">
        <v>-27</v>
      </c>
      <c r="L55" s="32">
        <v>-7.5</v>
      </c>
      <c r="N55" s="31" t="b">
        <f>OR(B56=0,ISERROR(MATCH(B56,$B$44:B55,0)))</f>
        <v>1</v>
      </c>
      <c r="O55" s="31" t="b">
        <f t="shared" si="25"/>
        <v>1</v>
      </c>
    </row>
    <row r="56" spans="1:15" x14ac:dyDescent="0.2">
      <c r="A56" s="27">
        <v>13</v>
      </c>
      <c r="B56" s="1">
        <v>13</v>
      </c>
      <c r="G56" s="32">
        <v>13</v>
      </c>
      <c r="H56" s="32">
        <v>79.731823109999993</v>
      </c>
      <c r="J56" s="32">
        <f t="shared" si="24"/>
        <v>79.731823109999993</v>
      </c>
      <c r="K56" s="32">
        <v>-21</v>
      </c>
      <c r="L56" s="32">
        <v>7.5</v>
      </c>
      <c r="N56" s="31" t="b">
        <f>OR(B57=0,ISERROR(MATCH(B57,$B$44:B56,0)))</f>
        <v>1</v>
      </c>
      <c r="O56" s="31" t="b">
        <f t="shared" si="25"/>
        <v>1</v>
      </c>
    </row>
    <row r="57" spans="1:15" x14ac:dyDescent="0.2">
      <c r="A57" s="27">
        <v>14</v>
      </c>
      <c r="B57" s="1">
        <v>14</v>
      </c>
      <c r="G57" s="32">
        <v>14</v>
      </c>
      <c r="H57" s="32">
        <v>0.71768267799999996</v>
      </c>
      <c r="J57" s="32">
        <f t="shared" si="24"/>
        <v>0.71768267799999996</v>
      </c>
      <c r="K57" s="32">
        <v>-21</v>
      </c>
      <c r="L57" s="32">
        <v>4.5</v>
      </c>
      <c r="N57" s="31" t="b">
        <f>OR(B58=0,ISERROR(MATCH(B58,$B$44:B57,0)))</f>
        <v>1</v>
      </c>
      <c r="O57" s="31" t="b">
        <f t="shared" si="25"/>
        <v>1</v>
      </c>
    </row>
    <row r="58" spans="1:15" x14ac:dyDescent="0.2">
      <c r="A58" s="27">
        <v>15</v>
      </c>
      <c r="B58" s="1">
        <v>15</v>
      </c>
      <c r="G58" s="32">
        <v>15</v>
      </c>
      <c r="H58" s="32">
        <v>10.34096315</v>
      </c>
      <c r="J58" s="32">
        <f t="shared" si="24"/>
        <v>10.34096315</v>
      </c>
      <c r="K58" s="32">
        <v>-21</v>
      </c>
      <c r="L58" s="32">
        <v>1.5</v>
      </c>
      <c r="N58" s="31" t="b">
        <f>OR(B59=0,ISERROR(MATCH(B59,$B$44:B58,0)))</f>
        <v>1</v>
      </c>
      <c r="O58" s="31" t="b">
        <f t="shared" si="25"/>
        <v>1</v>
      </c>
    </row>
    <row r="59" spans="1:15" x14ac:dyDescent="0.2">
      <c r="A59" s="27">
        <v>16</v>
      </c>
      <c r="B59" s="1">
        <v>16</v>
      </c>
      <c r="G59" s="32">
        <v>16</v>
      </c>
      <c r="H59" s="32">
        <v>2.4248721130000002</v>
      </c>
      <c r="J59" s="32">
        <f t="shared" si="24"/>
        <v>2.4248721130000002</v>
      </c>
      <c r="K59" s="32">
        <v>-21</v>
      </c>
      <c r="L59" s="32">
        <v>-1.5</v>
      </c>
      <c r="N59" s="31" t="b">
        <f>OR(B60=0,ISERROR(MATCH(B60,$B$44:B59,0)))</f>
        <v>1</v>
      </c>
      <c r="O59" s="31" t="b">
        <f t="shared" si="25"/>
        <v>1</v>
      </c>
    </row>
    <row r="60" spans="1:15" x14ac:dyDescent="0.2">
      <c r="A60" s="27">
        <v>17</v>
      </c>
      <c r="B60" s="1">
        <v>17</v>
      </c>
      <c r="G60" s="32">
        <v>17</v>
      </c>
      <c r="H60" s="32">
        <v>27.633561579999999</v>
      </c>
      <c r="J60" s="32">
        <f t="shared" si="24"/>
        <v>27.633561579999999</v>
      </c>
      <c r="K60" s="32">
        <v>-21</v>
      </c>
      <c r="L60" s="32">
        <v>-4.5</v>
      </c>
      <c r="N60" s="31" t="b">
        <f>OR(B61=0,ISERROR(MATCH(B61,$B$44:B60,0)))</f>
        <v>1</v>
      </c>
      <c r="O60" s="31" t="b">
        <f t="shared" si="25"/>
        <v>1</v>
      </c>
    </row>
    <row r="61" spans="1:15" x14ac:dyDescent="0.2">
      <c r="A61" s="27">
        <v>18</v>
      </c>
      <c r="B61" s="1">
        <v>18</v>
      </c>
      <c r="G61" s="32">
        <v>18</v>
      </c>
      <c r="H61" s="32">
        <v>5.2449969550000004</v>
      </c>
      <c r="J61" s="32">
        <f t="shared" si="24"/>
        <v>5.2449969550000004</v>
      </c>
      <c r="K61" s="32">
        <v>-21</v>
      </c>
      <c r="L61" s="32">
        <v>-7.5</v>
      </c>
      <c r="N61" s="31" t="b">
        <f>OR(B62=0,ISERROR(MATCH(B62,$B$44:B61,0)))</f>
        <v>1</v>
      </c>
      <c r="O61" s="31" t="b">
        <f t="shared" si="25"/>
        <v>1</v>
      </c>
    </row>
    <row r="62" spans="1:15" x14ac:dyDescent="0.2">
      <c r="A62" s="27">
        <v>19</v>
      </c>
      <c r="B62" s="1">
        <v>19</v>
      </c>
      <c r="G62" s="32">
        <v>19</v>
      </c>
      <c r="H62" s="32">
        <v>99.165716410000002</v>
      </c>
      <c r="J62" s="32">
        <f t="shared" si="24"/>
        <v>99.165716410000002</v>
      </c>
      <c r="K62" s="32">
        <v>-15</v>
      </c>
      <c r="L62" s="32">
        <v>7.5</v>
      </c>
      <c r="N62" s="31" t="b">
        <f>OR(B63=0,ISERROR(MATCH(B63,$B$44:B62,0)))</f>
        <v>1</v>
      </c>
      <c r="O62" s="31" t="b">
        <f t="shared" si="25"/>
        <v>1</v>
      </c>
    </row>
    <row r="63" spans="1:15" x14ac:dyDescent="0.2">
      <c r="A63" s="27">
        <v>20</v>
      </c>
      <c r="B63" s="1">
        <v>20</v>
      </c>
      <c r="G63" s="32">
        <v>20</v>
      </c>
      <c r="H63" s="32">
        <v>7.4986803059999998</v>
      </c>
      <c r="J63" s="32">
        <f t="shared" si="24"/>
        <v>7.4986803059999998</v>
      </c>
      <c r="K63" s="32">
        <v>-15</v>
      </c>
      <c r="L63" s="32">
        <v>4.5</v>
      </c>
      <c r="N63" s="31" t="b">
        <f>OR(B64=0,ISERROR(MATCH(B64,$B$44:B63,0)))</f>
        <v>1</v>
      </c>
      <c r="O63" s="31" t="b">
        <f t="shared" si="25"/>
        <v>1</v>
      </c>
    </row>
    <row r="64" spans="1:15" x14ac:dyDescent="0.2">
      <c r="A64" s="27">
        <v>21</v>
      </c>
      <c r="B64" s="1">
        <v>21</v>
      </c>
      <c r="G64" s="32">
        <v>21</v>
      </c>
      <c r="H64" s="32">
        <v>32.519909689999999</v>
      </c>
      <c r="J64" s="32">
        <f t="shared" si="24"/>
        <v>32.519909689999999</v>
      </c>
      <c r="K64" s="32">
        <v>-15</v>
      </c>
      <c r="L64" s="32">
        <v>1.5</v>
      </c>
      <c r="N64" s="31" t="b">
        <f>OR(B65=0,ISERROR(MATCH(B65,$B$44:B64,0)))</f>
        <v>1</v>
      </c>
      <c r="O64" s="31" t="b">
        <f t="shared" si="25"/>
        <v>1</v>
      </c>
    </row>
    <row r="65" spans="1:15" x14ac:dyDescent="0.2">
      <c r="A65" s="27">
        <v>22</v>
      </c>
      <c r="B65" s="1">
        <v>22</v>
      </c>
      <c r="G65" s="32">
        <v>22</v>
      </c>
      <c r="H65" s="32">
        <v>0.10582261900000001</v>
      </c>
      <c r="J65" s="32">
        <f t="shared" si="24"/>
        <v>0.10582261900000001</v>
      </c>
      <c r="K65" s="32">
        <v>-15</v>
      </c>
      <c r="L65" s="32">
        <v>-1.5</v>
      </c>
      <c r="N65" s="31" t="b">
        <f>OR(B66=0,ISERROR(MATCH(B66,$B$44:B65,0)))</f>
        <v>1</v>
      </c>
      <c r="O65" s="31" t="b">
        <f t="shared" si="25"/>
        <v>1</v>
      </c>
    </row>
    <row r="66" spans="1:15" x14ac:dyDescent="0.2">
      <c r="A66" s="27">
        <v>23</v>
      </c>
      <c r="B66" s="1">
        <v>23</v>
      </c>
      <c r="G66" s="32">
        <v>23</v>
      </c>
      <c r="H66" s="32">
        <v>50.006250610000002</v>
      </c>
      <c r="J66" s="32">
        <f t="shared" si="24"/>
        <v>50.006250610000002</v>
      </c>
      <c r="K66" s="32">
        <v>-15</v>
      </c>
      <c r="L66" s="32">
        <v>-4.5</v>
      </c>
      <c r="N66" s="31" t="b">
        <f>OR(B67=0,ISERROR(MATCH(B67,$B$44:B66,0)))</f>
        <v>1</v>
      </c>
      <c r="O66" s="31" t="b">
        <f t="shared" si="25"/>
        <v>1</v>
      </c>
    </row>
    <row r="67" spans="1:15" x14ac:dyDescent="0.2">
      <c r="A67" s="27">
        <v>24</v>
      </c>
      <c r="B67" s="1">
        <v>24</v>
      </c>
      <c r="G67" s="32">
        <v>24</v>
      </c>
      <c r="H67" s="32">
        <v>182.97728570000001</v>
      </c>
      <c r="J67" s="32">
        <f t="shared" si="24"/>
        <v>182.97728570000001</v>
      </c>
      <c r="K67" s="32">
        <v>-15</v>
      </c>
      <c r="L67" s="32">
        <v>-7.5</v>
      </c>
      <c r="N67" s="31" t="b">
        <f>OR(B68=0,ISERROR(MATCH(B68,$B$44:B67,0)))</f>
        <v>1</v>
      </c>
      <c r="O67" s="31" t="b">
        <f t="shared" si="25"/>
        <v>1</v>
      </c>
    </row>
    <row r="68" spans="1:15" x14ac:dyDescent="0.2">
      <c r="A68" s="27">
        <v>25</v>
      </c>
      <c r="B68" s="1">
        <v>25</v>
      </c>
      <c r="G68" s="32">
        <v>25</v>
      </c>
      <c r="H68" s="32">
        <v>38.502074489999998</v>
      </c>
      <c r="J68" s="32">
        <f t="shared" si="24"/>
        <v>38.502074489999998</v>
      </c>
      <c r="K68" s="32">
        <v>-9</v>
      </c>
      <c r="L68" s="32">
        <v>7.5</v>
      </c>
      <c r="N68" s="31" t="b">
        <f>OR(B69=0,ISERROR(MATCH(B69,$B$44:B68,0)))</f>
        <v>1</v>
      </c>
      <c r="O68" s="31" t="b">
        <f t="shared" si="25"/>
        <v>1</v>
      </c>
    </row>
    <row r="69" spans="1:15" x14ac:dyDescent="0.2">
      <c r="A69" s="27">
        <v>26</v>
      </c>
      <c r="B69" s="1">
        <v>26</v>
      </c>
      <c r="G69" s="32">
        <v>26</v>
      </c>
      <c r="H69" s="32">
        <v>2.6257944019999999</v>
      </c>
      <c r="J69" s="32">
        <f t="shared" si="24"/>
        <v>2.6257944019999999</v>
      </c>
      <c r="K69" s="32">
        <v>-9</v>
      </c>
      <c r="L69" s="32">
        <v>4.5</v>
      </c>
      <c r="N69" s="31" t="b">
        <f>OR(B70=0,ISERROR(MATCH(B70,$B$44:B69,0)))</f>
        <v>1</v>
      </c>
      <c r="O69" s="31" t="b">
        <f t="shared" si="25"/>
        <v>1</v>
      </c>
    </row>
    <row r="70" spans="1:15" x14ac:dyDescent="0.2">
      <c r="A70" s="27">
        <v>27</v>
      </c>
      <c r="B70" s="1">
        <v>27</v>
      </c>
      <c r="G70" s="32">
        <v>27</v>
      </c>
      <c r="H70" s="32">
        <v>8.972341857</v>
      </c>
      <c r="J70" s="32">
        <f t="shared" si="24"/>
        <v>8.972341857</v>
      </c>
      <c r="K70" s="32">
        <v>-9</v>
      </c>
      <c r="L70" s="32">
        <v>1.5</v>
      </c>
      <c r="N70" s="31" t="b">
        <f>OR(B71=0,ISERROR(MATCH(B71,$B$44:B70,0)))</f>
        <v>1</v>
      </c>
      <c r="O70" s="31" t="b">
        <f t="shared" si="25"/>
        <v>1</v>
      </c>
    </row>
    <row r="71" spans="1:15" x14ac:dyDescent="0.2">
      <c r="A71" s="27">
        <v>28</v>
      </c>
      <c r="B71" s="1">
        <v>28</v>
      </c>
      <c r="G71" s="32">
        <v>28</v>
      </c>
      <c r="H71" s="32">
        <v>10.51476579</v>
      </c>
      <c r="J71" s="32">
        <f t="shared" si="24"/>
        <v>10.51476579</v>
      </c>
      <c r="K71" s="32">
        <v>-9</v>
      </c>
      <c r="L71" s="32">
        <v>-1.5</v>
      </c>
      <c r="N71" s="31" t="b">
        <f>OR(B72=0,ISERROR(MATCH(B72,$B$44:B71,0)))</f>
        <v>1</v>
      </c>
      <c r="O71" s="31" t="b">
        <f t="shared" si="25"/>
        <v>1</v>
      </c>
    </row>
    <row r="72" spans="1:15" x14ac:dyDescent="0.2">
      <c r="A72" s="27">
        <v>29</v>
      </c>
      <c r="B72" s="1">
        <v>29</v>
      </c>
      <c r="G72" s="32">
        <v>29</v>
      </c>
      <c r="H72" s="32">
        <v>99.988579540000003</v>
      </c>
      <c r="J72" s="32">
        <f t="shared" si="24"/>
        <v>99.988579540000003</v>
      </c>
      <c r="K72" s="32">
        <v>-9</v>
      </c>
      <c r="L72" s="32">
        <v>-4.5</v>
      </c>
      <c r="N72" s="31" t="b">
        <f>OR(B73=0,ISERROR(MATCH(B73,$B$44:B72,0)))</f>
        <v>1</v>
      </c>
      <c r="O72" s="31" t="b">
        <f t="shared" si="25"/>
        <v>1</v>
      </c>
    </row>
    <row r="73" spans="1:15" x14ac:dyDescent="0.2">
      <c r="A73" s="27">
        <v>30</v>
      </c>
      <c r="B73" s="1">
        <v>30</v>
      </c>
      <c r="G73" s="32">
        <v>30</v>
      </c>
      <c r="H73" s="32">
        <v>1.357534939</v>
      </c>
      <c r="J73" s="32">
        <f t="shared" si="24"/>
        <v>1.357534939</v>
      </c>
      <c r="K73" s="32">
        <v>-9</v>
      </c>
      <c r="L73" s="32">
        <v>-7.5</v>
      </c>
      <c r="N73" s="31" t="b">
        <f>OR(B74=0,ISERROR(MATCH(B74,$B$44:B73,0)))</f>
        <v>1</v>
      </c>
      <c r="O73" s="31" t="b">
        <f t="shared" si="25"/>
        <v>1</v>
      </c>
    </row>
    <row r="74" spans="1:15" x14ac:dyDescent="0.2">
      <c r="A74" s="27">
        <v>31</v>
      </c>
      <c r="B74" s="1">
        <v>31</v>
      </c>
      <c r="G74" s="32">
        <v>31</v>
      </c>
      <c r="H74" s="32">
        <v>18.702663260000001</v>
      </c>
      <c r="J74" s="32">
        <f t="shared" si="24"/>
        <v>18.702663260000001</v>
      </c>
      <c r="K74" s="32">
        <v>-3</v>
      </c>
      <c r="L74" s="32">
        <v>7.5</v>
      </c>
      <c r="N74" s="31" t="b">
        <f>OR(B75=0,ISERROR(MATCH(B75,$B$44:B74,0)))</f>
        <v>1</v>
      </c>
      <c r="O74" s="31" t="b">
        <f t="shared" si="25"/>
        <v>1</v>
      </c>
    </row>
    <row r="75" spans="1:15" x14ac:dyDescent="0.2">
      <c r="A75" s="27">
        <v>32</v>
      </c>
      <c r="B75" s="1">
        <v>32</v>
      </c>
      <c r="G75" s="32">
        <v>32</v>
      </c>
      <c r="H75" s="32">
        <v>0.77066626999999999</v>
      </c>
      <c r="J75" s="32">
        <f t="shared" si="24"/>
        <v>0.77066626999999999</v>
      </c>
      <c r="K75" s="32">
        <v>-3</v>
      </c>
      <c r="L75" s="32">
        <v>4.5</v>
      </c>
      <c r="N75" s="31" t="b">
        <f>OR(B76=0,ISERROR(MATCH(B76,$B$44:B75,0)))</f>
        <v>1</v>
      </c>
      <c r="O75" s="31" t="b">
        <f t="shared" si="25"/>
        <v>1</v>
      </c>
    </row>
    <row r="76" spans="1:15" x14ac:dyDescent="0.2">
      <c r="A76" s="27">
        <v>33</v>
      </c>
      <c r="B76" s="1">
        <v>33</v>
      </c>
      <c r="G76" s="32">
        <v>33</v>
      </c>
      <c r="H76" s="32">
        <v>14.8964026</v>
      </c>
      <c r="J76" s="32">
        <f t="shared" ref="J76:J107" si="26">IF(B76&lt;=0,0,INDEX($H$44:$H$163,B76))</f>
        <v>14.8964026</v>
      </c>
      <c r="K76" s="32">
        <v>-3</v>
      </c>
      <c r="L76" s="32">
        <v>1.5</v>
      </c>
      <c r="N76" s="31" t="b">
        <f>OR(B77=0,ISERROR(MATCH(B77,$B$44:B76,0)))</f>
        <v>1</v>
      </c>
      <c r="O76" s="31" t="b">
        <f t="shared" ref="O76:O107" si="27">NOT(ISERROR(MATCH(A76,$B$44:$B$163,0)))</f>
        <v>1</v>
      </c>
    </row>
    <row r="77" spans="1:15" x14ac:dyDescent="0.2">
      <c r="A77" s="27">
        <v>34</v>
      </c>
      <c r="B77" s="1">
        <v>34</v>
      </c>
      <c r="G77" s="32">
        <v>34</v>
      </c>
      <c r="H77" s="32">
        <v>3.919350702</v>
      </c>
      <c r="J77" s="32">
        <f t="shared" si="26"/>
        <v>3.919350702</v>
      </c>
      <c r="K77" s="32">
        <v>-3</v>
      </c>
      <c r="L77" s="32">
        <v>-1.5</v>
      </c>
      <c r="N77" s="31" t="b">
        <f>OR(B78=0,ISERROR(MATCH(B78,$B$44:B77,0)))</f>
        <v>1</v>
      </c>
      <c r="O77" s="31" t="b">
        <f t="shared" si="27"/>
        <v>1</v>
      </c>
    </row>
    <row r="78" spans="1:15" x14ac:dyDescent="0.2">
      <c r="A78" s="27">
        <v>35</v>
      </c>
      <c r="B78" s="1">
        <v>35</v>
      </c>
      <c r="G78" s="32">
        <v>35</v>
      </c>
      <c r="H78" s="32">
        <v>85.479458679999993</v>
      </c>
      <c r="J78" s="32">
        <f t="shared" si="26"/>
        <v>85.479458679999993</v>
      </c>
      <c r="K78" s="32">
        <v>-3</v>
      </c>
      <c r="L78" s="32">
        <v>-4.5</v>
      </c>
      <c r="N78" s="31" t="b">
        <f>OR(B79=0,ISERROR(MATCH(B79,$B$44:B78,0)))</f>
        <v>1</v>
      </c>
      <c r="O78" s="31" t="b">
        <f t="shared" si="27"/>
        <v>1</v>
      </c>
    </row>
    <row r="79" spans="1:15" x14ac:dyDescent="0.2">
      <c r="A79" s="27">
        <v>36</v>
      </c>
      <c r="B79" s="1">
        <v>36</v>
      </c>
      <c r="G79" s="32">
        <v>36</v>
      </c>
      <c r="H79" s="32">
        <v>203.20259300000001</v>
      </c>
      <c r="J79" s="32">
        <f t="shared" si="26"/>
        <v>203.20259300000001</v>
      </c>
      <c r="K79" s="32">
        <v>-3</v>
      </c>
      <c r="L79" s="32">
        <v>-7.5</v>
      </c>
      <c r="N79" s="31" t="b">
        <f>OR(B80=0,ISERROR(MATCH(B80,$B$44:B79,0)))</f>
        <v>1</v>
      </c>
      <c r="O79" s="31" t="b">
        <f t="shared" si="27"/>
        <v>1</v>
      </c>
    </row>
    <row r="80" spans="1:15" x14ac:dyDescent="0.2">
      <c r="A80" s="27">
        <v>37</v>
      </c>
      <c r="B80" s="1">
        <v>37</v>
      </c>
      <c r="G80" s="32">
        <v>37</v>
      </c>
      <c r="H80" s="32">
        <v>95.607814559999994</v>
      </c>
      <c r="J80" s="32">
        <f t="shared" si="26"/>
        <v>95.607814559999994</v>
      </c>
      <c r="K80" s="32">
        <v>3</v>
      </c>
      <c r="L80" s="32">
        <v>7.5</v>
      </c>
      <c r="N80" s="31" t="b">
        <f>OR(B81=0,ISERROR(MATCH(B81,$B$44:B80,0)))</f>
        <v>1</v>
      </c>
      <c r="O80" s="31" t="b">
        <f t="shared" si="27"/>
        <v>1</v>
      </c>
    </row>
    <row r="81" spans="1:15" x14ac:dyDescent="0.2">
      <c r="A81" s="27">
        <v>38</v>
      </c>
      <c r="B81" s="1">
        <v>38</v>
      </c>
      <c r="G81" s="32">
        <v>38</v>
      </c>
      <c r="H81" s="32">
        <v>0.50890684200000003</v>
      </c>
      <c r="J81" s="32">
        <f t="shared" si="26"/>
        <v>0.50890684200000003</v>
      </c>
      <c r="K81" s="32">
        <v>3</v>
      </c>
      <c r="L81" s="32">
        <v>4.5</v>
      </c>
      <c r="N81" s="31" t="b">
        <f>OR(B82=0,ISERROR(MATCH(B82,$B$44:B81,0)))</f>
        <v>1</v>
      </c>
      <c r="O81" s="31" t="b">
        <f t="shared" si="27"/>
        <v>1</v>
      </c>
    </row>
    <row r="82" spans="1:15" x14ac:dyDescent="0.2">
      <c r="A82" s="27">
        <v>39</v>
      </c>
      <c r="B82" s="1">
        <v>39</v>
      </c>
      <c r="G82" s="32">
        <v>39</v>
      </c>
      <c r="H82" s="32">
        <v>70.316105809999996</v>
      </c>
      <c r="J82" s="32">
        <f t="shared" si="26"/>
        <v>70.316105809999996</v>
      </c>
      <c r="K82" s="32">
        <v>3</v>
      </c>
      <c r="L82" s="32">
        <v>1.5</v>
      </c>
      <c r="N82" s="31" t="b">
        <f>OR(B83=0,ISERROR(MATCH(B83,$B$44:B82,0)))</f>
        <v>1</v>
      </c>
      <c r="O82" s="31" t="b">
        <f t="shared" si="27"/>
        <v>1</v>
      </c>
    </row>
    <row r="83" spans="1:15" x14ac:dyDescent="0.2">
      <c r="A83" s="27">
        <v>40</v>
      </c>
      <c r="B83" s="1">
        <v>40</v>
      </c>
      <c r="G83" s="32">
        <v>40</v>
      </c>
      <c r="H83" s="32">
        <v>0.95940894499999996</v>
      </c>
      <c r="J83" s="32">
        <f t="shared" si="26"/>
        <v>0.95940894499999996</v>
      </c>
      <c r="K83" s="32">
        <v>3</v>
      </c>
      <c r="L83" s="32">
        <v>-1.5</v>
      </c>
      <c r="N83" s="31" t="b">
        <f>OR(B84=0,ISERROR(MATCH(B84,$B$44:B83,0)))</f>
        <v>1</v>
      </c>
      <c r="O83" s="31" t="b">
        <f t="shared" si="27"/>
        <v>1</v>
      </c>
    </row>
    <row r="84" spans="1:15" x14ac:dyDescent="0.2">
      <c r="A84" s="27">
        <v>41</v>
      </c>
      <c r="B84" s="1">
        <v>41</v>
      </c>
      <c r="G84" s="32">
        <v>41</v>
      </c>
      <c r="H84" s="32">
        <v>95.361896279999996</v>
      </c>
      <c r="J84" s="32">
        <f t="shared" si="26"/>
        <v>95.361896279999996</v>
      </c>
      <c r="K84" s="32">
        <v>3</v>
      </c>
      <c r="L84" s="32">
        <v>-4.5</v>
      </c>
      <c r="N84" s="31" t="b">
        <f>OR(B85=0,ISERROR(MATCH(B85,$B$44:B84,0)))</f>
        <v>1</v>
      </c>
      <c r="O84" s="31" t="b">
        <f t="shared" si="27"/>
        <v>1</v>
      </c>
    </row>
    <row r="85" spans="1:15" x14ac:dyDescent="0.2">
      <c r="A85" s="27">
        <v>42</v>
      </c>
      <c r="B85" s="1">
        <v>42</v>
      </c>
      <c r="G85" s="32">
        <v>42</v>
      </c>
      <c r="H85" s="32">
        <v>2.3580159520000001</v>
      </c>
      <c r="J85" s="32">
        <f t="shared" si="26"/>
        <v>2.3580159520000001</v>
      </c>
      <c r="K85" s="32">
        <v>3</v>
      </c>
      <c r="L85" s="32">
        <v>-7.5</v>
      </c>
      <c r="N85" s="31" t="b">
        <f>OR(B86=0,ISERROR(MATCH(B86,$B$44:B85,0)))</f>
        <v>1</v>
      </c>
      <c r="O85" s="31" t="b">
        <f t="shared" si="27"/>
        <v>1</v>
      </c>
    </row>
    <row r="86" spans="1:15" x14ac:dyDescent="0.2">
      <c r="A86" s="27">
        <v>43</v>
      </c>
      <c r="B86" s="1">
        <v>43</v>
      </c>
      <c r="G86" s="32">
        <v>43</v>
      </c>
      <c r="H86" s="32">
        <v>53.30152013</v>
      </c>
      <c r="J86" s="32">
        <f t="shared" si="26"/>
        <v>53.30152013</v>
      </c>
      <c r="K86" s="32">
        <v>9</v>
      </c>
      <c r="L86" s="32">
        <v>7.5</v>
      </c>
      <c r="N86" s="31" t="b">
        <f>OR(B87=0,ISERROR(MATCH(B87,$B$44:B86,0)))</f>
        <v>1</v>
      </c>
      <c r="O86" s="31" t="b">
        <f t="shared" si="27"/>
        <v>1</v>
      </c>
    </row>
    <row r="87" spans="1:15" x14ac:dyDescent="0.2">
      <c r="A87" s="27">
        <v>44</v>
      </c>
      <c r="B87" s="1">
        <v>44</v>
      </c>
      <c r="G87" s="32">
        <v>44</v>
      </c>
      <c r="H87" s="32">
        <v>5.3981774790000001</v>
      </c>
      <c r="J87" s="32">
        <f t="shared" si="26"/>
        <v>5.3981774790000001</v>
      </c>
      <c r="K87" s="32">
        <v>9</v>
      </c>
      <c r="L87" s="32">
        <v>4.5</v>
      </c>
      <c r="N87" s="31" t="b">
        <f>OR(B88=0,ISERROR(MATCH(B88,$B$44:B87,0)))</f>
        <v>1</v>
      </c>
      <c r="O87" s="31" t="b">
        <f t="shared" si="27"/>
        <v>1</v>
      </c>
    </row>
    <row r="88" spans="1:15" x14ac:dyDescent="0.2">
      <c r="A88" s="27">
        <v>45</v>
      </c>
      <c r="B88" s="1">
        <v>45</v>
      </c>
      <c r="G88" s="32">
        <v>45</v>
      </c>
      <c r="H88" s="32">
        <v>32.046855600000001</v>
      </c>
      <c r="J88" s="32">
        <f t="shared" si="26"/>
        <v>32.046855600000001</v>
      </c>
      <c r="K88" s="32">
        <v>9</v>
      </c>
      <c r="L88" s="32">
        <v>1.5</v>
      </c>
      <c r="N88" s="31" t="b">
        <f>OR(B89=0,ISERROR(MATCH(B89,$B$44:B88,0)))</f>
        <v>1</v>
      </c>
      <c r="O88" s="31" t="b">
        <f t="shared" si="27"/>
        <v>1</v>
      </c>
    </row>
    <row r="89" spans="1:15" x14ac:dyDescent="0.2">
      <c r="A89" s="27">
        <v>46</v>
      </c>
      <c r="B89" s="1">
        <v>46</v>
      </c>
      <c r="G89" s="32">
        <v>46</v>
      </c>
      <c r="H89" s="32">
        <v>19.175512309999998</v>
      </c>
      <c r="J89" s="32">
        <f t="shared" si="26"/>
        <v>19.175512309999998</v>
      </c>
      <c r="K89" s="32">
        <v>9</v>
      </c>
      <c r="L89" s="32">
        <v>-1.5</v>
      </c>
      <c r="N89" s="31" t="b">
        <f>OR(B90=0,ISERROR(MATCH(B90,$B$44:B89,0)))</f>
        <v>1</v>
      </c>
      <c r="O89" s="31" t="b">
        <f t="shared" si="27"/>
        <v>1</v>
      </c>
    </row>
    <row r="90" spans="1:15" x14ac:dyDescent="0.2">
      <c r="A90" s="27">
        <v>47</v>
      </c>
      <c r="B90" s="1">
        <v>47</v>
      </c>
      <c r="G90" s="32">
        <v>47</v>
      </c>
      <c r="H90" s="32">
        <v>66.460738640000002</v>
      </c>
      <c r="J90" s="32">
        <f t="shared" si="26"/>
        <v>66.460738640000002</v>
      </c>
      <c r="K90" s="32">
        <v>9</v>
      </c>
      <c r="L90" s="32">
        <v>-4.5</v>
      </c>
      <c r="N90" s="31" t="b">
        <f>OR(B91=0,ISERROR(MATCH(B91,$B$44:B90,0)))</f>
        <v>1</v>
      </c>
      <c r="O90" s="31" t="b">
        <f t="shared" si="27"/>
        <v>1</v>
      </c>
    </row>
    <row r="91" spans="1:15" x14ac:dyDescent="0.2">
      <c r="A91" s="27">
        <v>48</v>
      </c>
      <c r="B91" s="1">
        <v>48</v>
      </c>
      <c r="G91" s="32">
        <v>48</v>
      </c>
      <c r="H91" s="32">
        <v>358.61997530000002</v>
      </c>
      <c r="J91" s="32">
        <f t="shared" si="26"/>
        <v>358.61997530000002</v>
      </c>
      <c r="K91" s="32">
        <v>9</v>
      </c>
      <c r="L91" s="32">
        <v>-7.5</v>
      </c>
      <c r="N91" s="31" t="b">
        <f>OR(B92=0,ISERROR(MATCH(B92,$B$44:B91,0)))</f>
        <v>1</v>
      </c>
      <c r="O91" s="31" t="b">
        <f t="shared" si="27"/>
        <v>1</v>
      </c>
    </row>
    <row r="92" spans="1:15" x14ac:dyDescent="0.2">
      <c r="A92" s="27">
        <v>49</v>
      </c>
      <c r="B92" s="1">
        <v>49</v>
      </c>
      <c r="G92" s="32">
        <v>49</v>
      </c>
      <c r="H92" s="32">
        <v>25.185350580000001</v>
      </c>
      <c r="J92" s="32">
        <f t="shared" si="26"/>
        <v>25.185350580000001</v>
      </c>
      <c r="K92" s="32">
        <v>15</v>
      </c>
      <c r="L92" s="32">
        <v>7.5</v>
      </c>
      <c r="N92" s="31" t="b">
        <f>OR(B93=0,ISERROR(MATCH(B93,$B$44:B92,0)))</f>
        <v>1</v>
      </c>
      <c r="O92" s="31" t="b">
        <f t="shared" si="27"/>
        <v>1</v>
      </c>
    </row>
    <row r="93" spans="1:15" x14ac:dyDescent="0.2">
      <c r="A93" s="27">
        <v>50</v>
      </c>
      <c r="B93" s="1">
        <v>50</v>
      </c>
      <c r="G93" s="32">
        <v>50</v>
      </c>
      <c r="H93" s="32">
        <v>90.1877858</v>
      </c>
      <c r="J93" s="32">
        <f t="shared" si="26"/>
        <v>90.1877858</v>
      </c>
      <c r="K93" s="32">
        <v>15</v>
      </c>
      <c r="L93" s="32">
        <v>4.5</v>
      </c>
      <c r="N93" s="31" t="b">
        <f>OR(B94=0,ISERROR(MATCH(B94,$B$44:B93,0)))</f>
        <v>1</v>
      </c>
      <c r="O93" s="31" t="b">
        <f t="shared" si="27"/>
        <v>1</v>
      </c>
    </row>
    <row r="94" spans="1:15" x14ac:dyDescent="0.2">
      <c r="A94" s="27">
        <v>51</v>
      </c>
      <c r="B94" s="1">
        <v>51</v>
      </c>
      <c r="G94" s="32">
        <v>51</v>
      </c>
      <c r="H94" s="32">
        <v>80.633749379999998</v>
      </c>
      <c r="J94" s="32">
        <f t="shared" si="26"/>
        <v>80.633749379999998</v>
      </c>
      <c r="K94" s="32">
        <v>15</v>
      </c>
      <c r="L94" s="32">
        <v>1.5</v>
      </c>
      <c r="N94" s="31" t="b">
        <f>OR(B95=0,ISERROR(MATCH(B95,$B$44:B94,0)))</f>
        <v>1</v>
      </c>
      <c r="O94" s="31" t="b">
        <f t="shared" si="27"/>
        <v>1</v>
      </c>
    </row>
    <row r="95" spans="1:15" x14ac:dyDescent="0.2">
      <c r="A95" s="27">
        <v>52</v>
      </c>
      <c r="B95" s="1">
        <v>52</v>
      </c>
      <c r="G95" s="32">
        <v>52</v>
      </c>
      <c r="H95" s="32">
        <v>19.434788220000002</v>
      </c>
      <c r="J95" s="32">
        <f t="shared" si="26"/>
        <v>19.434788220000002</v>
      </c>
      <c r="K95" s="32">
        <v>15</v>
      </c>
      <c r="L95" s="32">
        <v>-1.5</v>
      </c>
      <c r="N95" s="31" t="b">
        <f>OR(B96=0,ISERROR(MATCH(B96,$B$44:B95,0)))</f>
        <v>1</v>
      </c>
      <c r="O95" s="31" t="b">
        <f t="shared" si="27"/>
        <v>1</v>
      </c>
    </row>
    <row r="96" spans="1:15" x14ac:dyDescent="0.2">
      <c r="A96" s="27">
        <v>53</v>
      </c>
      <c r="B96" s="1">
        <v>53</v>
      </c>
      <c r="G96" s="32">
        <v>53</v>
      </c>
      <c r="H96" s="32">
        <v>33.108593939999999</v>
      </c>
      <c r="J96" s="32">
        <f t="shared" si="26"/>
        <v>33.108593939999999</v>
      </c>
      <c r="K96" s="32">
        <v>15</v>
      </c>
      <c r="L96" s="32">
        <v>-4.5</v>
      </c>
      <c r="N96" s="31" t="b">
        <f>OR(B97=0,ISERROR(MATCH(B97,$B$44:B96,0)))</f>
        <v>1</v>
      </c>
      <c r="O96" s="31" t="b">
        <f t="shared" si="27"/>
        <v>1</v>
      </c>
    </row>
    <row r="97" spans="1:15" x14ac:dyDescent="0.2">
      <c r="A97" s="27">
        <v>54</v>
      </c>
      <c r="B97" s="1">
        <v>54</v>
      </c>
      <c r="G97" s="32">
        <v>54</v>
      </c>
      <c r="H97" s="32">
        <v>14.33645271</v>
      </c>
      <c r="J97" s="32">
        <f t="shared" si="26"/>
        <v>14.33645271</v>
      </c>
      <c r="K97" s="32">
        <v>15</v>
      </c>
      <c r="L97" s="32">
        <v>-7.5</v>
      </c>
      <c r="N97" s="31" t="b">
        <f>OR(B98=0,ISERROR(MATCH(B98,$B$44:B97,0)))</f>
        <v>1</v>
      </c>
      <c r="O97" s="31" t="b">
        <f t="shared" si="27"/>
        <v>1</v>
      </c>
    </row>
    <row r="98" spans="1:15" x14ac:dyDescent="0.2">
      <c r="A98" s="27">
        <v>55</v>
      </c>
      <c r="B98" s="1">
        <v>55</v>
      </c>
      <c r="G98" s="32">
        <v>55</v>
      </c>
      <c r="H98" s="32">
        <v>55.728742070000003</v>
      </c>
      <c r="J98" s="32">
        <f t="shared" si="26"/>
        <v>55.728742070000003</v>
      </c>
      <c r="K98" s="32">
        <v>21</v>
      </c>
      <c r="L98" s="32">
        <v>7.5</v>
      </c>
      <c r="N98" s="31" t="b">
        <f>OR(B99=0,ISERROR(MATCH(B99,$B$44:B98,0)))</f>
        <v>1</v>
      </c>
      <c r="O98" s="31" t="b">
        <f t="shared" si="27"/>
        <v>1</v>
      </c>
    </row>
    <row r="99" spans="1:15" x14ac:dyDescent="0.2">
      <c r="A99" s="27">
        <v>56</v>
      </c>
      <c r="B99" s="1">
        <v>56</v>
      </c>
      <c r="G99" s="32">
        <v>56</v>
      </c>
      <c r="H99" s="32">
        <v>10.456491570000001</v>
      </c>
      <c r="J99" s="32">
        <f t="shared" si="26"/>
        <v>10.456491570000001</v>
      </c>
      <c r="K99" s="32">
        <v>21</v>
      </c>
      <c r="L99" s="32">
        <v>4.5</v>
      </c>
      <c r="N99" s="31" t="b">
        <f>OR(B100=0,ISERROR(MATCH(B100,$B$44:B99,0)))</f>
        <v>1</v>
      </c>
      <c r="O99" s="31" t="b">
        <f t="shared" si="27"/>
        <v>1</v>
      </c>
    </row>
    <row r="100" spans="1:15" x14ac:dyDescent="0.2">
      <c r="A100" s="27">
        <v>57</v>
      </c>
      <c r="B100" s="1">
        <v>57</v>
      </c>
      <c r="G100" s="32">
        <v>57</v>
      </c>
      <c r="H100" s="32">
        <v>82.917686189999998</v>
      </c>
      <c r="J100" s="32">
        <f t="shared" si="26"/>
        <v>82.917686189999998</v>
      </c>
      <c r="K100" s="32">
        <v>21</v>
      </c>
      <c r="L100" s="32">
        <v>1.5</v>
      </c>
      <c r="N100" s="31" t="b">
        <f>OR(B101=0,ISERROR(MATCH(B101,$B$44:B100,0)))</f>
        <v>1</v>
      </c>
      <c r="O100" s="31" t="b">
        <f t="shared" si="27"/>
        <v>1</v>
      </c>
    </row>
    <row r="101" spans="1:15" x14ac:dyDescent="0.2">
      <c r="A101" s="27">
        <v>58</v>
      </c>
      <c r="B101" s="1">
        <v>58</v>
      </c>
      <c r="G101" s="32">
        <v>58</v>
      </c>
      <c r="H101" s="32">
        <v>71.539489239999995</v>
      </c>
      <c r="J101" s="32">
        <f t="shared" si="26"/>
        <v>71.539489239999995</v>
      </c>
      <c r="K101" s="32">
        <v>21</v>
      </c>
      <c r="L101" s="32">
        <v>-1.5</v>
      </c>
      <c r="N101" s="31" t="b">
        <f>OR(B102=0,ISERROR(MATCH(B102,$B$44:B101,0)))</f>
        <v>1</v>
      </c>
      <c r="O101" s="31" t="b">
        <f t="shared" si="27"/>
        <v>1</v>
      </c>
    </row>
    <row r="102" spans="1:15" x14ac:dyDescent="0.2">
      <c r="A102" s="27">
        <v>59</v>
      </c>
      <c r="B102" s="1">
        <v>59</v>
      </c>
      <c r="G102" s="32">
        <v>59</v>
      </c>
      <c r="H102" s="32">
        <v>0.35248803400000001</v>
      </c>
      <c r="J102" s="32">
        <f t="shared" si="26"/>
        <v>0.35248803400000001</v>
      </c>
      <c r="K102" s="32">
        <v>21</v>
      </c>
      <c r="L102" s="32">
        <v>-4.5</v>
      </c>
      <c r="N102" s="31" t="b">
        <f>OR(B103=0,ISERROR(MATCH(B103,$B$44:B102,0)))</f>
        <v>1</v>
      </c>
      <c r="O102" s="31" t="b">
        <f t="shared" si="27"/>
        <v>1</v>
      </c>
    </row>
    <row r="103" spans="1:15" x14ac:dyDescent="0.2">
      <c r="A103" s="27">
        <v>60</v>
      </c>
      <c r="B103" s="1">
        <v>60</v>
      </c>
      <c r="G103" s="32">
        <v>60</v>
      </c>
      <c r="H103" s="32">
        <v>95.06673524</v>
      </c>
      <c r="J103" s="32">
        <f t="shared" si="26"/>
        <v>95.06673524</v>
      </c>
      <c r="K103" s="32">
        <v>21</v>
      </c>
      <c r="L103" s="32">
        <v>-7.5</v>
      </c>
      <c r="N103" s="31" t="b">
        <f>OR(B104=0,ISERROR(MATCH(B104,$B$44:B103,0)))</f>
        <v>1</v>
      </c>
      <c r="O103" s="31" t="b">
        <f t="shared" si="27"/>
        <v>1</v>
      </c>
    </row>
    <row r="104" spans="1:15" x14ac:dyDescent="0.2">
      <c r="A104" s="27">
        <v>61</v>
      </c>
      <c r="B104" s="1">
        <v>61</v>
      </c>
      <c r="G104" s="32">
        <v>61</v>
      </c>
      <c r="H104" s="32">
        <v>87.565341590000003</v>
      </c>
      <c r="J104" s="32">
        <f t="shared" si="26"/>
        <v>87.565341590000003</v>
      </c>
      <c r="K104" s="32">
        <v>-33</v>
      </c>
      <c r="L104" s="32">
        <v>7.5</v>
      </c>
      <c r="N104" s="31" t="b">
        <f>OR(B105=0,ISERROR(MATCH(B105,$B$44:B104,0)))</f>
        <v>1</v>
      </c>
      <c r="O104" s="31" t="b">
        <f t="shared" si="27"/>
        <v>1</v>
      </c>
    </row>
    <row r="105" spans="1:15" x14ac:dyDescent="0.2">
      <c r="A105" s="27">
        <v>62</v>
      </c>
      <c r="B105" s="1">
        <v>62</v>
      </c>
      <c r="G105" s="32">
        <v>62</v>
      </c>
      <c r="H105" s="32">
        <v>32.051108239999998</v>
      </c>
      <c r="J105" s="32">
        <f t="shared" si="26"/>
        <v>32.051108239999998</v>
      </c>
      <c r="K105" s="32">
        <v>-33</v>
      </c>
      <c r="L105" s="32">
        <v>4.5</v>
      </c>
      <c r="N105" s="31" t="b">
        <f>OR(B106=0,ISERROR(MATCH(B106,$B$44:B105,0)))</f>
        <v>1</v>
      </c>
      <c r="O105" s="31" t="b">
        <f t="shared" si="27"/>
        <v>1</v>
      </c>
    </row>
    <row r="106" spans="1:15" x14ac:dyDescent="0.2">
      <c r="A106" s="27">
        <v>63</v>
      </c>
      <c r="B106" s="1">
        <v>63</v>
      </c>
      <c r="G106" s="32">
        <v>63</v>
      </c>
      <c r="H106" s="32">
        <v>39.737952620000002</v>
      </c>
      <c r="J106" s="32">
        <f t="shared" si="26"/>
        <v>39.737952620000002</v>
      </c>
      <c r="K106" s="32">
        <v>-33</v>
      </c>
      <c r="L106" s="32">
        <v>1.5</v>
      </c>
      <c r="N106" s="31" t="b">
        <f>OR(B107=0,ISERROR(MATCH(B107,$B$44:B106,0)))</f>
        <v>1</v>
      </c>
      <c r="O106" s="31" t="b">
        <f t="shared" si="27"/>
        <v>1</v>
      </c>
    </row>
    <row r="107" spans="1:15" x14ac:dyDescent="0.2">
      <c r="A107" s="27">
        <v>64</v>
      </c>
      <c r="B107" s="1">
        <v>64</v>
      </c>
      <c r="G107" s="32">
        <v>64</v>
      </c>
      <c r="H107" s="32">
        <v>15.702160510000001</v>
      </c>
      <c r="J107" s="32">
        <f t="shared" si="26"/>
        <v>15.702160510000001</v>
      </c>
      <c r="K107" s="32">
        <v>-33</v>
      </c>
      <c r="L107" s="32">
        <v>-1.5</v>
      </c>
      <c r="N107" s="31" t="b">
        <f>OR(B108=0,ISERROR(MATCH(B108,$B$44:B107,0)))</f>
        <v>1</v>
      </c>
      <c r="O107" s="31" t="b">
        <f t="shared" si="27"/>
        <v>1</v>
      </c>
    </row>
    <row r="108" spans="1:15" x14ac:dyDescent="0.2">
      <c r="A108" s="27">
        <v>65</v>
      </c>
      <c r="B108" s="1">
        <v>65</v>
      </c>
      <c r="G108" s="32">
        <v>65</v>
      </c>
      <c r="H108" s="32">
        <v>74.821159280000003</v>
      </c>
      <c r="J108" s="32">
        <f t="shared" ref="J108:J139" si="28">IF(B108&lt;=0,0,INDEX($H$44:$H$163,B108))</f>
        <v>74.821159280000003</v>
      </c>
      <c r="K108" s="32">
        <v>-33</v>
      </c>
      <c r="L108" s="32">
        <v>-4.5</v>
      </c>
      <c r="N108" s="31" t="b">
        <f>OR(B109=0,ISERROR(MATCH(B109,$B$44:B108,0)))</f>
        <v>1</v>
      </c>
      <c r="O108" s="31" t="b">
        <f t="shared" ref="O108:O139" si="29">NOT(ISERROR(MATCH(A108,$B$44:$B$163,0)))</f>
        <v>1</v>
      </c>
    </row>
    <row r="109" spans="1:15" x14ac:dyDescent="0.2">
      <c r="A109" s="27">
        <v>66</v>
      </c>
      <c r="B109" s="1">
        <v>66</v>
      </c>
      <c r="G109" s="32">
        <v>66</v>
      </c>
      <c r="H109" s="32">
        <v>36.187207970000003</v>
      </c>
      <c r="J109" s="32">
        <f t="shared" si="28"/>
        <v>36.187207970000003</v>
      </c>
      <c r="K109" s="32">
        <v>-33</v>
      </c>
      <c r="L109" s="32">
        <v>-7.5</v>
      </c>
      <c r="N109" s="31" t="b">
        <f>OR(B110=0,ISERROR(MATCH(B110,$B$44:B109,0)))</f>
        <v>1</v>
      </c>
      <c r="O109" s="31" t="b">
        <f t="shared" si="29"/>
        <v>1</v>
      </c>
    </row>
    <row r="110" spans="1:15" x14ac:dyDescent="0.2">
      <c r="A110" s="27">
        <v>67</v>
      </c>
      <c r="B110" s="1">
        <v>67</v>
      </c>
      <c r="G110" s="32">
        <v>67</v>
      </c>
      <c r="H110" s="32">
        <v>45.031431470000001</v>
      </c>
      <c r="J110" s="32">
        <f t="shared" si="28"/>
        <v>45.031431470000001</v>
      </c>
      <c r="K110" s="32">
        <v>-27</v>
      </c>
      <c r="L110" s="32">
        <v>7.5</v>
      </c>
      <c r="N110" s="31" t="b">
        <f>OR(B111=0,ISERROR(MATCH(B111,$B$44:B110,0)))</f>
        <v>1</v>
      </c>
      <c r="O110" s="31" t="b">
        <f t="shared" si="29"/>
        <v>1</v>
      </c>
    </row>
    <row r="111" spans="1:15" x14ac:dyDescent="0.2">
      <c r="A111" s="27">
        <v>68</v>
      </c>
      <c r="B111" s="1">
        <v>68</v>
      </c>
      <c r="G111" s="32">
        <v>68</v>
      </c>
      <c r="H111" s="32">
        <v>21.862850470000001</v>
      </c>
      <c r="J111" s="32">
        <f t="shared" si="28"/>
        <v>21.862850470000001</v>
      </c>
      <c r="K111" s="32">
        <v>-27</v>
      </c>
      <c r="L111" s="32">
        <v>4.5</v>
      </c>
      <c r="N111" s="31" t="b">
        <f>OR(B112=0,ISERROR(MATCH(B112,$B$44:B111,0)))</f>
        <v>1</v>
      </c>
      <c r="O111" s="31" t="b">
        <f t="shared" si="29"/>
        <v>1</v>
      </c>
    </row>
    <row r="112" spans="1:15" x14ac:dyDescent="0.2">
      <c r="A112" s="27">
        <v>69</v>
      </c>
      <c r="B112" s="1">
        <v>69</v>
      </c>
      <c r="G112" s="32">
        <v>69</v>
      </c>
      <c r="H112" s="32">
        <v>46.504826260000002</v>
      </c>
      <c r="J112" s="32">
        <f t="shared" si="28"/>
        <v>46.504826260000002</v>
      </c>
      <c r="K112" s="32">
        <v>-27</v>
      </c>
      <c r="L112" s="32">
        <v>1.5</v>
      </c>
      <c r="N112" s="31" t="b">
        <f>OR(B113=0,ISERROR(MATCH(B113,$B$44:B112,0)))</f>
        <v>1</v>
      </c>
      <c r="O112" s="31" t="b">
        <f t="shared" si="29"/>
        <v>1</v>
      </c>
    </row>
    <row r="113" spans="1:15" x14ac:dyDescent="0.2">
      <c r="A113" s="27">
        <v>70</v>
      </c>
      <c r="B113" s="1">
        <v>70</v>
      </c>
      <c r="G113" s="32">
        <v>70</v>
      </c>
      <c r="H113" s="32">
        <v>96.558469619999997</v>
      </c>
      <c r="J113" s="32">
        <f t="shared" si="28"/>
        <v>96.558469619999997</v>
      </c>
      <c r="K113" s="32">
        <v>-27</v>
      </c>
      <c r="L113" s="32">
        <v>-1.5</v>
      </c>
      <c r="N113" s="31" t="b">
        <f>OR(B114=0,ISERROR(MATCH(B114,$B$44:B113,0)))</f>
        <v>1</v>
      </c>
      <c r="O113" s="31" t="b">
        <f t="shared" si="29"/>
        <v>1</v>
      </c>
    </row>
    <row r="114" spans="1:15" x14ac:dyDescent="0.2">
      <c r="A114" s="27">
        <v>71</v>
      </c>
      <c r="B114" s="1">
        <v>71</v>
      </c>
      <c r="G114" s="32">
        <v>71</v>
      </c>
      <c r="H114" s="32">
        <v>7.1301672060000003</v>
      </c>
      <c r="J114" s="32">
        <f t="shared" si="28"/>
        <v>7.1301672060000003</v>
      </c>
      <c r="K114" s="32">
        <v>-27</v>
      </c>
      <c r="L114" s="32">
        <v>-4.5</v>
      </c>
      <c r="N114" s="31" t="b">
        <f>OR(B115=0,ISERROR(MATCH(B115,$B$44:B114,0)))</f>
        <v>1</v>
      </c>
      <c r="O114" s="31" t="b">
        <f t="shared" si="29"/>
        <v>1</v>
      </c>
    </row>
    <row r="115" spans="1:15" x14ac:dyDescent="0.2">
      <c r="A115" s="27">
        <v>72</v>
      </c>
      <c r="B115" s="1">
        <v>72</v>
      </c>
      <c r="G115" s="32">
        <v>72</v>
      </c>
      <c r="H115" s="32">
        <v>37.90606107</v>
      </c>
      <c r="J115" s="32">
        <f t="shared" si="28"/>
        <v>37.90606107</v>
      </c>
      <c r="K115" s="32">
        <v>-27</v>
      </c>
      <c r="L115" s="32">
        <v>-7.5</v>
      </c>
      <c r="N115" s="31" t="b">
        <f>OR(B116=0,ISERROR(MATCH(B116,$B$44:B115,0)))</f>
        <v>1</v>
      </c>
      <c r="O115" s="31" t="b">
        <f t="shared" si="29"/>
        <v>1</v>
      </c>
    </row>
    <row r="116" spans="1:15" x14ac:dyDescent="0.2">
      <c r="A116" s="27">
        <v>73</v>
      </c>
      <c r="B116" s="1">
        <v>73</v>
      </c>
      <c r="G116" s="32">
        <v>73</v>
      </c>
      <c r="H116" s="32">
        <v>284.60889830000002</v>
      </c>
      <c r="J116" s="32">
        <f t="shared" si="28"/>
        <v>284.60889830000002</v>
      </c>
      <c r="K116" s="32">
        <v>-21</v>
      </c>
      <c r="L116" s="32">
        <v>7.5</v>
      </c>
      <c r="N116" s="31" t="b">
        <f>OR(B117=0,ISERROR(MATCH(B117,$B$44:B116,0)))</f>
        <v>1</v>
      </c>
      <c r="O116" s="31" t="b">
        <f t="shared" si="29"/>
        <v>1</v>
      </c>
    </row>
    <row r="117" spans="1:15" x14ac:dyDescent="0.2">
      <c r="A117" s="27">
        <v>74</v>
      </c>
      <c r="B117" s="1">
        <v>74</v>
      </c>
      <c r="G117" s="32">
        <v>74</v>
      </c>
      <c r="H117" s="32">
        <v>79.983379839999998</v>
      </c>
      <c r="J117" s="32">
        <f t="shared" si="28"/>
        <v>79.983379839999998</v>
      </c>
      <c r="K117" s="32">
        <v>-21</v>
      </c>
      <c r="L117" s="32">
        <v>4.5</v>
      </c>
      <c r="N117" s="31" t="b">
        <f>OR(B118=0,ISERROR(MATCH(B118,$B$44:B117,0)))</f>
        <v>1</v>
      </c>
      <c r="O117" s="31" t="b">
        <f t="shared" si="29"/>
        <v>1</v>
      </c>
    </row>
    <row r="118" spans="1:15" x14ac:dyDescent="0.2">
      <c r="A118" s="27">
        <v>75</v>
      </c>
      <c r="B118" s="1">
        <v>75</v>
      </c>
      <c r="G118" s="32">
        <v>75</v>
      </c>
      <c r="H118" s="32">
        <v>391.01925240000003</v>
      </c>
      <c r="J118" s="32">
        <f t="shared" si="28"/>
        <v>391.01925240000003</v>
      </c>
      <c r="K118" s="32">
        <v>-21</v>
      </c>
      <c r="L118" s="32">
        <v>1.5</v>
      </c>
      <c r="N118" s="31" t="b">
        <f>OR(B119=0,ISERROR(MATCH(B119,$B$44:B118,0)))</f>
        <v>1</v>
      </c>
      <c r="O118" s="31" t="b">
        <f t="shared" si="29"/>
        <v>1</v>
      </c>
    </row>
    <row r="119" spans="1:15" x14ac:dyDescent="0.2">
      <c r="A119" s="27">
        <v>76</v>
      </c>
      <c r="B119" s="1">
        <v>76</v>
      </c>
      <c r="G119" s="32">
        <v>76</v>
      </c>
      <c r="H119" s="32">
        <v>48.208823000000002</v>
      </c>
      <c r="J119" s="32">
        <f t="shared" si="28"/>
        <v>48.208823000000002</v>
      </c>
      <c r="K119" s="32">
        <v>-21</v>
      </c>
      <c r="L119" s="32">
        <v>-1.5</v>
      </c>
      <c r="N119" s="31" t="b">
        <f>OR(B120=0,ISERROR(MATCH(B120,$B$44:B119,0)))</f>
        <v>1</v>
      </c>
      <c r="O119" s="31" t="b">
        <f t="shared" si="29"/>
        <v>1</v>
      </c>
    </row>
    <row r="120" spans="1:15" x14ac:dyDescent="0.2">
      <c r="A120" s="27">
        <v>77</v>
      </c>
      <c r="B120" s="1">
        <v>77</v>
      </c>
      <c r="G120" s="32">
        <v>77</v>
      </c>
      <c r="H120" s="32">
        <v>285.62330600000001</v>
      </c>
      <c r="J120" s="32">
        <f t="shared" si="28"/>
        <v>285.62330600000001</v>
      </c>
      <c r="K120" s="32">
        <v>-21</v>
      </c>
      <c r="L120" s="32">
        <v>-4.5</v>
      </c>
      <c r="N120" s="31" t="b">
        <f>OR(B121=0,ISERROR(MATCH(B121,$B$44:B120,0)))</f>
        <v>1</v>
      </c>
      <c r="O120" s="31" t="b">
        <f t="shared" si="29"/>
        <v>1</v>
      </c>
    </row>
    <row r="121" spans="1:15" x14ac:dyDescent="0.2">
      <c r="A121" s="27">
        <v>78</v>
      </c>
      <c r="B121" s="1">
        <v>78</v>
      </c>
      <c r="G121" s="32">
        <v>78</v>
      </c>
      <c r="H121" s="32">
        <v>11.00978272</v>
      </c>
      <c r="J121" s="32">
        <f t="shared" si="28"/>
        <v>11.00978272</v>
      </c>
      <c r="K121" s="32">
        <v>-21</v>
      </c>
      <c r="L121" s="32">
        <v>-7.5</v>
      </c>
      <c r="N121" s="31" t="b">
        <f>OR(B122=0,ISERROR(MATCH(B122,$B$44:B121,0)))</f>
        <v>1</v>
      </c>
      <c r="O121" s="31" t="b">
        <f t="shared" si="29"/>
        <v>1</v>
      </c>
    </row>
    <row r="122" spans="1:15" x14ac:dyDescent="0.2">
      <c r="A122" s="27">
        <v>79</v>
      </c>
      <c r="B122" s="1">
        <v>79</v>
      </c>
      <c r="G122" s="32">
        <v>79</v>
      </c>
      <c r="H122" s="32">
        <v>137.35883229999999</v>
      </c>
      <c r="J122" s="32">
        <f t="shared" si="28"/>
        <v>137.35883229999999</v>
      </c>
      <c r="K122" s="32">
        <v>-15</v>
      </c>
      <c r="L122" s="32">
        <v>7.5</v>
      </c>
      <c r="N122" s="31" t="b">
        <f>OR(B123=0,ISERROR(MATCH(B123,$B$44:B122,0)))</f>
        <v>1</v>
      </c>
      <c r="O122" s="31" t="b">
        <f t="shared" si="29"/>
        <v>1</v>
      </c>
    </row>
    <row r="123" spans="1:15" x14ac:dyDescent="0.2">
      <c r="A123" s="27">
        <v>80</v>
      </c>
      <c r="B123" s="1">
        <v>80</v>
      </c>
      <c r="G123" s="32">
        <v>80</v>
      </c>
      <c r="H123" s="32">
        <v>84.593206100000003</v>
      </c>
      <c r="J123" s="32">
        <f t="shared" si="28"/>
        <v>84.593206100000003</v>
      </c>
      <c r="K123" s="32">
        <v>-15</v>
      </c>
      <c r="L123" s="32">
        <v>4.5</v>
      </c>
      <c r="N123" s="31" t="b">
        <f>OR(B124=0,ISERROR(MATCH(B124,$B$44:B123,0)))</f>
        <v>1</v>
      </c>
      <c r="O123" s="31" t="b">
        <f t="shared" si="29"/>
        <v>1</v>
      </c>
    </row>
    <row r="124" spans="1:15" x14ac:dyDescent="0.2">
      <c r="A124" s="27">
        <v>81</v>
      </c>
      <c r="B124" s="1">
        <v>81</v>
      </c>
      <c r="G124" s="32">
        <v>81</v>
      </c>
      <c r="H124" s="32">
        <v>209.7192575</v>
      </c>
      <c r="J124" s="32">
        <f t="shared" si="28"/>
        <v>209.7192575</v>
      </c>
      <c r="K124" s="32">
        <v>-15</v>
      </c>
      <c r="L124" s="32">
        <v>1.5</v>
      </c>
      <c r="N124" s="31" t="b">
        <f>OR(B125=0,ISERROR(MATCH(B125,$B$44:B124,0)))</f>
        <v>1</v>
      </c>
      <c r="O124" s="31" t="b">
        <f t="shared" si="29"/>
        <v>1</v>
      </c>
    </row>
    <row r="125" spans="1:15" x14ac:dyDescent="0.2">
      <c r="A125" s="27">
        <v>82</v>
      </c>
      <c r="B125" s="1">
        <v>82</v>
      </c>
      <c r="G125" s="32">
        <v>82</v>
      </c>
      <c r="H125" s="32">
        <v>8.4679218519999999</v>
      </c>
      <c r="J125" s="32">
        <f t="shared" si="28"/>
        <v>8.4679218519999999</v>
      </c>
      <c r="K125" s="32">
        <v>-15</v>
      </c>
      <c r="L125" s="32">
        <v>-1.5</v>
      </c>
      <c r="N125" s="31" t="b">
        <f>OR(B126=0,ISERROR(MATCH(B126,$B$44:B125,0)))</f>
        <v>1</v>
      </c>
      <c r="O125" s="31" t="b">
        <f t="shared" si="29"/>
        <v>1</v>
      </c>
    </row>
    <row r="126" spans="1:15" x14ac:dyDescent="0.2">
      <c r="A126" s="27">
        <v>83</v>
      </c>
      <c r="B126" s="1">
        <v>83</v>
      </c>
      <c r="G126" s="32">
        <v>83</v>
      </c>
      <c r="H126" s="32">
        <v>141.91275719999999</v>
      </c>
      <c r="J126" s="32">
        <f t="shared" si="28"/>
        <v>141.91275719999999</v>
      </c>
      <c r="K126" s="32">
        <v>-15</v>
      </c>
      <c r="L126" s="32">
        <v>-4.5</v>
      </c>
      <c r="N126" s="31" t="b">
        <f>OR(B127=0,ISERROR(MATCH(B127,$B$44:B126,0)))</f>
        <v>1</v>
      </c>
      <c r="O126" s="31" t="b">
        <f t="shared" si="29"/>
        <v>1</v>
      </c>
    </row>
    <row r="127" spans="1:15" x14ac:dyDescent="0.2">
      <c r="A127" s="27">
        <v>84</v>
      </c>
      <c r="B127" s="1">
        <v>84</v>
      </c>
      <c r="G127" s="32">
        <v>84</v>
      </c>
      <c r="H127" s="32">
        <v>87.525438879999996</v>
      </c>
      <c r="J127" s="32">
        <f t="shared" si="28"/>
        <v>87.525438879999996</v>
      </c>
      <c r="K127" s="32">
        <v>-15</v>
      </c>
      <c r="L127" s="32">
        <v>-7.5</v>
      </c>
      <c r="N127" s="31" t="b">
        <f>OR(B128=0,ISERROR(MATCH(B128,$B$44:B127,0)))</f>
        <v>1</v>
      </c>
      <c r="O127" s="31" t="b">
        <f t="shared" si="29"/>
        <v>1</v>
      </c>
    </row>
    <row r="128" spans="1:15" x14ac:dyDescent="0.2">
      <c r="A128" s="27">
        <v>85</v>
      </c>
      <c r="B128" s="1">
        <v>85</v>
      </c>
      <c r="G128" s="32">
        <v>85</v>
      </c>
      <c r="H128" s="32">
        <v>318.46628470000002</v>
      </c>
      <c r="J128" s="32">
        <f t="shared" si="28"/>
        <v>318.46628470000002</v>
      </c>
      <c r="K128" s="32">
        <v>-9</v>
      </c>
      <c r="L128" s="32">
        <v>7.5</v>
      </c>
      <c r="N128" s="31" t="b">
        <f>OR(B129=0,ISERROR(MATCH(B129,$B$44:B128,0)))</f>
        <v>1</v>
      </c>
      <c r="O128" s="31" t="b">
        <f t="shared" si="29"/>
        <v>1</v>
      </c>
    </row>
    <row r="129" spans="1:15" x14ac:dyDescent="0.2">
      <c r="A129" s="27">
        <v>86</v>
      </c>
      <c r="B129" s="1">
        <v>86</v>
      </c>
      <c r="G129" s="32">
        <v>86</v>
      </c>
      <c r="H129" s="32">
        <v>82.961652860000001</v>
      </c>
      <c r="J129" s="32">
        <f t="shared" si="28"/>
        <v>82.961652860000001</v>
      </c>
      <c r="K129" s="32">
        <v>-9</v>
      </c>
      <c r="L129" s="32">
        <v>4.5</v>
      </c>
      <c r="N129" s="31" t="b">
        <f>OR(B130=0,ISERROR(MATCH(B130,$B$44:B129,0)))</f>
        <v>1</v>
      </c>
      <c r="O129" s="31" t="b">
        <f t="shared" si="29"/>
        <v>1</v>
      </c>
    </row>
    <row r="130" spans="1:15" x14ac:dyDescent="0.2">
      <c r="A130" s="27">
        <v>87</v>
      </c>
      <c r="B130" s="1">
        <v>87</v>
      </c>
      <c r="G130" s="32">
        <v>87</v>
      </c>
      <c r="H130" s="32">
        <v>349.8863594</v>
      </c>
      <c r="J130" s="32">
        <f t="shared" si="28"/>
        <v>349.8863594</v>
      </c>
      <c r="K130" s="32">
        <v>-9</v>
      </c>
      <c r="L130" s="32">
        <v>1.5</v>
      </c>
      <c r="N130" s="31" t="b">
        <f>OR(B131=0,ISERROR(MATCH(B131,$B$44:B130,0)))</f>
        <v>1</v>
      </c>
      <c r="O130" s="31" t="b">
        <f t="shared" si="29"/>
        <v>1</v>
      </c>
    </row>
    <row r="131" spans="1:15" x14ac:dyDescent="0.2">
      <c r="A131" s="27">
        <v>88</v>
      </c>
      <c r="B131" s="1">
        <v>88</v>
      </c>
      <c r="G131" s="32">
        <v>88</v>
      </c>
      <c r="H131" s="32">
        <v>90.699707660000001</v>
      </c>
      <c r="J131" s="32">
        <f t="shared" si="28"/>
        <v>90.699707660000001</v>
      </c>
      <c r="K131" s="32">
        <v>-9</v>
      </c>
      <c r="L131" s="32">
        <v>-1.5</v>
      </c>
      <c r="N131" s="31" t="b">
        <f>OR(B132=0,ISERROR(MATCH(B132,$B$44:B131,0)))</f>
        <v>1</v>
      </c>
      <c r="O131" s="31" t="b">
        <f t="shared" si="29"/>
        <v>1</v>
      </c>
    </row>
    <row r="132" spans="1:15" x14ac:dyDescent="0.2">
      <c r="A132" s="27">
        <v>89</v>
      </c>
      <c r="B132" s="1">
        <v>89</v>
      </c>
      <c r="G132" s="32">
        <v>89</v>
      </c>
      <c r="H132" s="32">
        <v>179.47921349999999</v>
      </c>
      <c r="J132" s="32">
        <f t="shared" si="28"/>
        <v>179.47921349999999</v>
      </c>
      <c r="K132" s="32">
        <v>-9</v>
      </c>
      <c r="L132" s="32">
        <v>-4.5</v>
      </c>
      <c r="N132" s="31" t="b">
        <f>OR(B133=0,ISERROR(MATCH(B133,$B$44:B132,0)))</f>
        <v>1</v>
      </c>
      <c r="O132" s="31" t="b">
        <f t="shared" si="29"/>
        <v>1</v>
      </c>
    </row>
    <row r="133" spans="1:15" x14ac:dyDescent="0.2">
      <c r="A133" s="27">
        <v>90</v>
      </c>
      <c r="B133" s="1">
        <v>90</v>
      </c>
      <c r="G133" s="32">
        <v>90</v>
      </c>
      <c r="H133" s="32">
        <v>51.498784950000001</v>
      </c>
      <c r="J133" s="32">
        <f t="shared" si="28"/>
        <v>51.498784950000001</v>
      </c>
      <c r="K133" s="32">
        <v>-9</v>
      </c>
      <c r="L133" s="32">
        <v>-7.5</v>
      </c>
      <c r="N133" s="31" t="b">
        <f>OR(B134=0,ISERROR(MATCH(B134,$B$44:B133,0)))</f>
        <v>1</v>
      </c>
      <c r="O133" s="31" t="b">
        <f t="shared" si="29"/>
        <v>1</v>
      </c>
    </row>
    <row r="134" spans="1:15" x14ac:dyDescent="0.2">
      <c r="A134" s="27">
        <v>91</v>
      </c>
      <c r="B134" s="1">
        <v>91</v>
      </c>
      <c r="G134" s="32">
        <v>91</v>
      </c>
      <c r="H134" s="32">
        <v>299.65328870000002</v>
      </c>
      <c r="J134" s="32">
        <f t="shared" si="28"/>
        <v>299.65328870000002</v>
      </c>
      <c r="K134" s="32">
        <v>-3</v>
      </c>
      <c r="L134" s="32">
        <v>7.5</v>
      </c>
      <c r="N134" s="31" t="b">
        <f>OR(B135=0,ISERROR(MATCH(B135,$B$44:B134,0)))</f>
        <v>1</v>
      </c>
      <c r="O134" s="31" t="b">
        <f t="shared" si="29"/>
        <v>1</v>
      </c>
    </row>
    <row r="135" spans="1:15" x14ac:dyDescent="0.2">
      <c r="A135" s="27">
        <v>92</v>
      </c>
      <c r="B135" s="1">
        <v>92</v>
      </c>
      <c r="G135" s="32">
        <v>92</v>
      </c>
      <c r="H135" s="32">
        <v>1.6628007419999999</v>
      </c>
      <c r="J135" s="32">
        <f t="shared" si="28"/>
        <v>1.6628007419999999</v>
      </c>
      <c r="K135" s="32">
        <v>-3</v>
      </c>
      <c r="L135" s="32">
        <v>4.5</v>
      </c>
      <c r="N135" s="31" t="b">
        <f>OR(B136=0,ISERROR(MATCH(B136,$B$44:B135,0)))</f>
        <v>1</v>
      </c>
      <c r="O135" s="31" t="b">
        <f t="shared" si="29"/>
        <v>1</v>
      </c>
    </row>
    <row r="136" spans="1:15" x14ac:dyDescent="0.2">
      <c r="A136" s="27">
        <v>93</v>
      </c>
      <c r="B136" s="1">
        <v>93</v>
      </c>
      <c r="G136" s="32">
        <v>93</v>
      </c>
      <c r="H136" s="32">
        <v>171.00245620000001</v>
      </c>
      <c r="J136" s="32">
        <f t="shared" si="28"/>
        <v>171.00245620000001</v>
      </c>
      <c r="K136" s="32">
        <v>-3</v>
      </c>
      <c r="L136" s="32">
        <v>1.5</v>
      </c>
      <c r="N136" s="31" t="b">
        <f>OR(B137=0,ISERROR(MATCH(B137,$B$44:B136,0)))</f>
        <v>1</v>
      </c>
      <c r="O136" s="31" t="b">
        <f t="shared" si="29"/>
        <v>1</v>
      </c>
    </row>
    <row r="137" spans="1:15" x14ac:dyDescent="0.2">
      <c r="A137" s="27">
        <v>94</v>
      </c>
      <c r="B137" s="1">
        <v>94</v>
      </c>
      <c r="G137" s="32">
        <v>94</v>
      </c>
      <c r="H137" s="32">
        <v>39.841210680000003</v>
      </c>
      <c r="J137" s="32">
        <f t="shared" si="28"/>
        <v>39.841210680000003</v>
      </c>
      <c r="K137" s="32">
        <v>-3</v>
      </c>
      <c r="L137" s="32">
        <v>-1.5</v>
      </c>
      <c r="N137" s="31" t="b">
        <f>OR(B138=0,ISERROR(MATCH(B138,$B$44:B137,0)))</f>
        <v>1</v>
      </c>
      <c r="O137" s="31" t="b">
        <f t="shared" si="29"/>
        <v>1</v>
      </c>
    </row>
    <row r="138" spans="1:15" x14ac:dyDescent="0.2">
      <c r="A138" s="27">
        <v>95</v>
      </c>
      <c r="B138" s="1">
        <v>95</v>
      </c>
      <c r="G138" s="32">
        <v>95</v>
      </c>
      <c r="H138" s="32">
        <v>51.531053010000001</v>
      </c>
      <c r="J138" s="32">
        <f t="shared" si="28"/>
        <v>51.531053010000001</v>
      </c>
      <c r="K138" s="32">
        <v>-3</v>
      </c>
      <c r="L138" s="32">
        <v>-4.5</v>
      </c>
      <c r="N138" s="31" t="b">
        <f>OR(B139=0,ISERROR(MATCH(B139,$B$44:B138,0)))</f>
        <v>1</v>
      </c>
      <c r="O138" s="31" t="b">
        <f t="shared" si="29"/>
        <v>1</v>
      </c>
    </row>
    <row r="139" spans="1:15" x14ac:dyDescent="0.2">
      <c r="A139" s="27">
        <v>96</v>
      </c>
      <c r="B139" s="1">
        <v>96</v>
      </c>
      <c r="G139" s="32">
        <v>96</v>
      </c>
      <c r="H139" s="32">
        <v>79.352276599999996</v>
      </c>
      <c r="J139" s="32">
        <f t="shared" si="28"/>
        <v>79.352276599999996</v>
      </c>
      <c r="K139" s="32">
        <v>-3</v>
      </c>
      <c r="L139" s="32">
        <v>-7.5</v>
      </c>
      <c r="N139" s="31" t="b">
        <f>OR(B140=0,ISERROR(MATCH(B140,$B$44:B139,0)))</f>
        <v>1</v>
      </c>
      <c r="O139" s="31" t="b">
        <f t="shared" si="29"/>
        <v>1</v>
      </c>
    </row>
    <row r="140" spans="1:15" x14ac:dyDescent="0.2">
      <c r="A140" s="27">
        <v>97</v>
      </c>
      <c r="B140" s="1">
        <v>97</v>
      </c>
      <c r="G140" s="32">
        <v>97</v>
      </c>
      <c r="H140" s="32">
        <v>115.0986152</v>
      </c>
      <c r="J140" s="32">
        <f t="shared" ref="J140:J163" si="30">IF(B140&lt;=0,0,INDEX($H$44:$H$163,B140))</f>
        <v>115.0986152</v>
      </c>
      <c r="K140" s="32">
        <v>3</v>
      </c>
      <c r="L140" s="32">
        <v>7.5</v>
      </c>
      <c r="N140" s="31" t="b">
        <f>OR(B141=0,ISERROR(MATCH(B141,$B$44:B140,0)))</f>
        <v>1</v>
      </c>
      <c r="O140" s="31" t="b">
        <f t="shared" ref="O140:O163" si="31">NOT(ISERROR(MATCH(A140,$B$44:$B$163,0)))</f>
        <v>1</v>
      </c>
    </row>
    <row r="141" spans="1:15" x14ac:dyDescent="0.2">
      <c r="A141" s="27">
        <v>98</v>
      </c>
      <c r="B141" s="1">
        <v>98</v>
      </c>
      <c r="G141" s="32">
        <v>98</v>
      </c>
      <c r="H141" s="32">
        <v>22.681826650000001</v>
      </c>
      <c r="J141" s="32">
        <f t="shared" si="30"/>
        <v>22.681826650000001</v>
      </c>
      <c r="K141" s="32">
        <v>3</v>
      </c>
      <c r="L141" s="32">
        <v>4.5</v>
      </c>
      <c r="N141" s="31" t="b">
        <f>OR(B142=0,ISERROR(MATCH(B142,$B$44:B141,0)))</f>
        <v>1</v>
      </c>
      <c r="O141" s="31" t="b">
        <f t="shared" si="31"/>
        <v>1</v>
      </c>
    </row>
    <row r="142" spans="1:15" x14ac:dyDescent="0.2">
      <c r="A142" s="27">
        <v>99</v>
      </c>
      <c r="B142" s="1">
        <v>99</v>
      </c>
      <c r="G142" s="32">
        <v>99</v>
      </c>
      <c r="H142" s="32">
        <v>15.99356819</v>
      </c>
      <c r="J142" s="32">
        <f t="shared" si="30"/>
        <v>15.99356819</v>
      </c>
      <c r="K142" s="32">
        <v>3</v>
      </c>
      <c r="L142" s="32">
        <v>1.5</v>
      </c>
      <c r="N142" s="31" t="b">
        <f>OR(B143=0,ISERROR(MATCH(B143,$B$44:B142,0)))</f>
        <v>1</v>
      </c>
      <c r="O142" s="31" t="b">
        <f t="shared" si="31"/>
        <v>1</v>
      </c>
    </row>
    <row r="143" spans="1:15" x14ac:dyDescent="0.2">
      <c r="A143" s="27">
        <v>100</v>
      </c>
      <c r="B143" s="1">
        <v>100</v>
      </c>
      <c r="G143" s="32">
        <v>100</v>
      </c>
      <c r="H143" s="33">
        <v>71.031620930000003</v>
      </c>
      <c r="J143" s="32">
        <f t="shared" si="30"/>
        <v>71.031620930000003</v>
      </c>
      <c r="K143" s="32">
        <v>3</v>
      </c>
      <c r="L143" s="32">
        <v>-1.5</v>
      </c>
      <c r="N143" s="31" t="b">
        <f>OR(B144=0,ISERROR(MATCH(B144,$B$44:B143,0)))</f>
        <v>1</v>
      </c>
      <c r="O143" s="31" t="b">
        <f t="shared" si="31"/>
        <v>1</v>
      </c>
    </row>
    <row r="144" spans="1:15" x14ac:dyDescent="0.2">
      <c r="A144" s="27">
        <v>101</v>
      </c>
      <c r="B144" s="1">
        <v>101</v>
      </c>
      <c r="G144" s="32">
        <v>101</v>
      </c>
      <c r="H144" s="32">
        <v>163.95211570000001</v>
      </c>
      <c r="J144" s="32">
        <f t="shared" si="30"/>
        <v>163.95211570000001</v>
      </c>
      <c r="K144" s="32">
        <v>3</v>
      </c>
      <c r="L144" s="32">
        <v>-4.5</v>
      </c>
      <c r="N144" s="31" t="b">
        <f>OR(B145=0,ISERROR(MATCH(B145,$B$44:B144,0)))</f>
        <v>1</v>
      </c>
      <c r="O144" s="31" t="b">
        <f t="shared" si="31"/>
        <v>1</v>
      </c>
    </row>
    <row r="145" spans="1:15" x14ac:dyDescent="0.2">
      <c r="A145" s="27">
        <v>102</v>
      </c>
      <c r="B145" s="1">
        <v>102</v>
      </c>
      <c r="G145" s="32">
        <v>102</v>
      </c>
      <c r="H145" s="32">
        <v>78.377955290000003</v>
      </c>
      <c r="J145" s="32">
        <f t="shared" si="30"/>
        <v>78.377955290000003</v>
      </c>
      <c r="K145" s="32">
        <v>3</v>
      </c>
      <c r="L145" s="32">
        <v>-7.5</v>
      </c>
      <c r="N145" s="31" t="b">
        <f>OR(B146=0,ISERROR(MATCH(B146,$B$44:B145,0)))</f>
        <v>1</v>
      </c>
      <c r="O145" s="31" t="b">
        <f t="shared" si="31"/>
        <v>1</v>
      </c>
    </row>
    <row r="146" spans="1:15" x14ac:dyDescent="0.2">
      <c r="A146" s="27">
        <v>103</v>
      </c>
      <c r="B146" s="1">
        <v>103</v>
      </c>
      <c r="G146" s="32">
        <v>103</v>
      </c>
      <c r="H146" s="32">
        <v>90.390152400000005</v>
      </c>
      <c r="J146" s="32">
        <f t="shared" si="30"/>
        <v>90.390152400000005</v>
      </c>
      <c r="K146" s="32">
        <v>9</v>
      </c>
      <c r="L146" s="32">
        <v>7.5</v>
      </c>
      <c r="N146" s="31" t="b">
        <f>OR(B147=0,ISERROR(MATCH(B147,$B$44:B146,0)))</f>
        <v>1</v>
      </c>
      <c r="O146" s="31" t="b">
        <f t="shared" si="31"/>
        <v>1</v>
      </c>
    </row>
    <row r="147" spans="1:15" x14ac:dyDescent="0.2">
      <c r="A147" s="27">
        <v>104</v>
      </c>
      <c r="B147" s="1">
        <v>104</v>
      </c>
      <c r="G147" s="32">
        <v>104</v>
      </c>
      <c r="H147" s="32">
        <v>78.86745191</v>
      </c>
      <c r="J147" s="32">
        <f t="shared" si="30"/>
        <v>78.86745191</v>
      </c>
      <c r="K147" s="32">
        <v>9</v>
      </c>
      <c r="L147" s="32">
        <v>4.5</v>
      </c>
      <c r="N147" s="31" t="b">
        <f>OR(B148=0,ISERROR(MATCH(B148,$B$44:B147,0)))</f>
        <v>1</v>
      </c>
      <c r="O147" s="31" t="b">
        <f t="shared" si="31"/>
        <v>1</v>
      </c>
    </row>
    <row r="148" spans="1:15" x14ac:dyDescent="0.2">
      <c r="A148" s="27">
        <v>105</v>
      </c>
      <c r="B148" s="1">
        <v>105</v>
      </c>
      <c r="G148" s="32">
        <v>105</v>
      </c>
      <c r="H148" s="32">
        <v>61.403943060000003</v>
      </c>
      <c r="J148" s="32">
        <f t="shared" si="30"/>
        <v>61.403943060000003</v>
      </c>
      <c r="K148" s="32">
        <v>9</v>
      </c>
      <c r="L148" s="32">
        <v>1.5</v>
      </c>
      <c r="N148" s="31" t="b">
        <f>OR(B149=0,ISERROR(MATCH(B149,$B$44:B148,0)))</f>
        <v>1</v>
      </c>
      <c r="O148" s="31" t="b">
        <f t="shared" si="31"/>
        <v>1</v>
      </c>
    </row>
    <row r="149" spans="1:15" x14ac:dyDescent="0.2">
      <c r="A149" s="27">
        <v>106</v>
      </c>
      <c r="B149" s="1">
        <v>106</v>
      </c>
      <c r="G149" s="32">
        <v>106</v>
      </c>
      <c r="H149" s="32">
        <v>43.962705909999997</v>
      </c>
      <c r="J149" s="32">
        <f t="shared" si="30"/>
        <v>43.962705909999997</v>
      </c>
      <c r="K149" s="32">
        <v>9</v>
      </c>
      <c r="L149" s="32">
        <v>-1.5</v>
      </c>
      <c r="N149" s="31" t="b">
        <f>OR(B150=0,ISERROR(MATCH(B150,$B$44:B149,0)))</f>
        <v>1</v>
      </c>
      <c r="O149" s="31" t="b">
        <f t="shared" si="31"/>
        <v>1</v>
      </c>
    </row>
    <row r="150" spans="1:15" x14ac:dyDescent="0.2">
      <c r="A150" s="27">
        <v>107</v>
      </c>
      <c r="B150" s="1">
        <v>107</v>
      </c>
      <c r="G150" s="32">
        <v>107</v>
      </c>
      <c r="H150" s="32">
        <v>146.68762229999999</v>
      </c>
      <c r="J150" s="32">
        <f t="shared" si="30"/>
        <v>146.68762229999999</v>
      </c>
      <c r="K150" s="32">
        <v>9</v>
      </c>
      <c r="L150" s="32">
        <v>-4.5</v>
      </c>
      <c r="N150" s="31" t="b">
        <f>OR(B151=0,ISERROR(MATCH(B151,$B$44:B150,0)))</f>
        <v>1</v>
      </c>
      <c r="O150" s="31" t="b">
        <f t="shared" si="31"/>
        <v>1</v>
      </c>
    </row>
    <row r="151" spans="1:15" x14ac:dyDescent="0.2">
      <c r="A151" s="27">
        <v>108</v>
      </c>
      <c r="B151" s="1">
        <v>108</v>
      </c>
      <c r="G151" s="32">
        <v>108</v>
      </c>
      <c r="H151" s="32">
        <v>7.0077212099999997</v>
      </c>
      <c r="J151" s="32">
        <f t="shared" si="30"/>
        <v>7.0077212099999997</v>
      </c>
      <c r="K151" s="32">
        <v>9</v>
      </c>
      <c r="L151" s="32">
        <v>-7.5</v>
      </c>
      <c r="N151" s="31" t="b">
        <f>OR(B152=0,ISERROR(MATCH(B152,$B$44:B151,0)))</f>
        <v>1</v>
      </c>
      <c r="O151" s="31" t="b">
        <f t="shared" si="31"/>
        <v>1</v>
      </c>
    </row>
    <row r="152" spans="1:15" x14ac:dyDescent="0.2">
      <c r="A152" s="27">
        <v>109</v>
      </c>
      <c r="B152" s="1">
        <v>109</v>
      </c>
      <c r="G152" s="32">
        <v>109</v>
      </c>
      <c r="H152" s="32">
        <v>106.65965</v>
      </c>
      <c r="J152" s="32">
        <f t="shared" si="30"/>
        <v>106.65965</v>
      </c>
      <c r="K152" s="32">
        <v>15</v>
      </c>
      <c r="L152" s="32">
        <v>7.5</v>
      </c>
      <c r="N152" s="31" t="b">
        <f>OR(B153=0,ISERROR(MATCH(B153,$B$44:B152,0)))</f>
        <v>1</v>
      </c>
      <c r="O152" s="31" t="b">
        <f t="shared" si="31"/>
        <v>1</v>
      </c>
    </row>
    <row r="153" spans="1:15" x14ac:dyDescent="0.2">
      <c r="A153" s="27">
        <v>110</v>
      </c>
      <c r="B153" s="1">
        <v>110</v>
      </c>
      <c r="G153" s="32">
        <v>110</v>
      </c>
      <c r="H153" s="32">
        <v>293.15320489999999</v>
      </c>
      <c r="J153" s="32">
        <f t="shared" si="30"/>
        <v>293.15320489999999</v>
      </c>
      <c r="K153" s="32">
        <v>15</v>
      </c>
      <c r="L153" s="32">
        <v>4.5</v>
      </c>
      <c r="N153" s="31" t="b">
        <f>OR(B154=0,ISERROR(MATCH(B154,$B$44:B153,0)))</f>
        <v>1</v>
      </c>
      <c r="O153" s="31" t="b">
        <f t="shared" si="31"/>
        <v>1</v>
      </c>
    </row>
    <row r="154" spans="1:15" x14ac:dyDescent="0.2">
      <c r="A154" s="27">
        <v>111</v>
      </c>
      <c r="B154" s="1">
        <v>111</v>
      </c>
      <c r="G154" s="32">
        <v>111</v>
      </c>
      <c r="H154" s="32">
        <v>59.308053579999999</v>
      </c>
      <c r="J154" s="32">
        <f t="shared" si="30"/>
        <v>59.308053579999999</v>
      </c>
      <c r="K154" s="32">
        <v>15</v>
      </c>
      <c r="L154" s="32">
        <v>1.5</v>
      </c>
      <c r="N154" s="31" t="b">
        <f>OR(B155=0,ISERROR(MATCH(B155,$B$44:B154,0)))</f>
        <v>1</v>
      </c>
      <c r="O154" s="31" t="b">
        <f t="shared" si="31"/>
        <v>1</v>
      </c>
    </row>
    <row r="155" spans="1:15" x14ac:dyDescent="0.2">
      <c r="A155" s="27">
        <v>112</v>
      </c>
      <c r="B155" s="1">
        <v>112</v>
      </c>
      <c r="G155" s="32">
        <v>112</v>
      </c>
      <c r="H155" s="32">
        <v>133.87941710000001</v>
      </c>
      <c r="J155" s="32">
        <f t="shared" si="30"/>
        <v>133.87941710000001</v>
      </c>
      <c r="K155" s="32">
        <v>15</v>
      </c>
      <c r="L155" s="32">
        <v>-1.5</v>
      </c>
      <c r="N155" s="31" t="b">
        <f>OR(B156=0,ISERROR(MATCH(B156,$B$44:B155,0)))</f>
        <v>1</v>
      </c>
      <c r="O155" s="31" t="b">
        <f t="shared" si="31"/>
        <v>1</v>
      </c>
    </row>
    <row r="156" spans="1:15" x14ac:dyDescent="0.2">
      <c r="A156" s="27">
        <v>113</v>
      </c>
      <c r="B156" s="1">
        <v>113</v>
      </c>
      <c r="G156" s="32">
        <v>113</v>
      </c>
      <c r="H156" s="32">
        <v>74.169335369999999</v>
      </c>
      <c r="J156" s="32">
        <f t="shared" si="30"/>
        <v>74.169335369999999</v>
      </c>
      <c r="K156" s="32">
        <v>15</v>
      </c>
      <c r="L156" s="32">
        <v>-4.5</v>
      </c>
      <c r="N156" s="31" t="b">
        <f>OR(B157=0,ISERROR(MATCH(B157,$B$44:B156,0)))</f>
        <v>1</v>
      </c>
      <c r="O156" s="31" t="b">
        <f t="shared" si="31"/>
        <v>1</v>
      </c>
    </row>
    <row r="157" spans="1:15" x14ac:dyDescent="0.2">
      <c r="A157" s="27">
        <v>114</v>
      </c>
      <c r="B157" s="1">
        <v>114</v>
      </c>
      <c r="G157" s="32">
        <v>114</v>
      </c>
      <c r="H157" s="32">
        <v>234.20939630000001</v>
      </c>
      <c r="J157" s="32">
        <f t="shared" si="30"/>
        <v>234.20939630000001</v>
      </c>
      <c r="K157" s="32">
        <v>15</v>
      </c>
      <c r="L157" s="32">
        <v>-7.5</v>
      </c>
      <c r="N157" s="31" t="b">
        <f>OR(B158=0,ISERROR(MATCH(B158,$B$44:B157,0)))</f>
        <v>1</v>
      </c>
      <c r="O157" s="31" t="b">
        <f t="shared" si="31"/>
        <v>1</v>
      </c>
    </row>
    <row r="158" spans="1:15" x14ac:dyDescent="0.2">
      <c r="A158" s="27">
        <v>115</v>
      </c>
      <c r="B158" s="1">
        <v>115</v>
      </c>
      <c r="G158" s="32">
        <v>115</v>
      </c>
      <c r="H158" s="32">
        <v>85.941544030000003</v>
      </c>
      <c r="J158" s="32">
        <f t="shared" si="30"/>
        <v>85.941544030000003</v>
      </c>
      <c r="K158" s="32">
        <v>21</v>
      </c>
      <c r="L158" s="32">
        <v>7.5</v>
      </c>
      <c r="N158" s="31" t="b">
        <f>OR(B159=0,ISERROR(MATCH(B159,$B$44:B158,0)))</f>
        <v>1</v>
      </c>
      <c r="O158" s="31" t="b">
        <f t="shared" si="31"/>
        <v>1</v>
      </c>
    </row>
    <row r="159" spans="1:15" x14ac:dyDescent="0.2">
      <c r="A159" s="27">
        <v>116</v>
      </c>
      <c r="B159" s="1">
        <v>116</v>
      </c>
      <c r="G159" s="32">
        <v>116</v>
      </c>
      <c r="H159" s="32">
        <v>94.437512609999999</v>
      </c>
      <c r="J159" s="32">
        <f t="shared" si="30"/>
        <v>94.437512609999999</v>
      </c>
      <c r="K159" s="32">
        <v>21</v>
      </c>
      <c r="L159" s="32">
        <v>4.5</v>
      </c>
      <c r="N159" s="31" t="b">
        <f>OR(B160=0,ISERROR(MATCH(B160,$B$44:B159,0)))</f>
        <v>1</v>
      </c>
      <c r="O159" s="31" t="b">
        <f t="shared" si="31"/>
        <v>1</v>
      </c>
    </row>
    <row r="160" spans="1:15" x14ac:dyDescent="0.2">
      <c r="A160" s="27">
        <v>117</v>
      </c>
      <c r="B160" s="1">
        <v>117</v>
      </c>
      <c r="G160" s="32">
        <v>117</v>
      </c>
      <c r="H160" s="32">
        <v>51.608153559999998</v>
      </c>
      <c r="J160" s="32">
        <f t="shared" si="30"/>
        <v>51.608153559999998</v>
      </c>
      <c r="K160" s="32">
        <v>21</v>
      </c>
      <c r="L160" s="32">
        <v>1.5</v>
      </c>
      <c r="N160" s="31" t="b">
        <f>OR(B161=0,ISERROR(MATCH(B161,$B$44:B160,0)))</f>
        <v>1</v>
      </c>
      <c r="O160" s="31" t="b">
        <f t="shared" si="31"/>
        <v>1</v>
      </c>
    </row>
    <row r="161" spans="1:15" x14ac:dyDescent="0.2">
      <c r="A161" s="27">
        <v>118</v>
      </c>
      <c r="B161" s="1">
        <v>118</v>
      </c>
      <c r="G161" s="32">
        <v>118</v>
      </c>
      <c r="H161" s="32">
        <v>238.66521119999999</v>
      </c>
      <c r="J161" s="32">
        <f t="shared" si="30"/>
        <v>238.66521119999999</v>
      </c>
      <c r="K161" s="32">
        <v>21</v>
      </c>
      <c r="L161" s="32">
        <v>-1.5</v>
      </c>
      <c r="N161" s="31" t="b">
        <f>OR(B162=0,ISERROR(MATCH(B162,$B$44:B161,0)))</f>
        <v>1</v>
      </c>
      <c r="O161" s="31" t="b">
        <f t="shared" si="31"/>
        <v>1</v>
      </c>
    </row>
    <row r="162" spans="1:15" x14ac:dyDescent="0.2">
      <c r="A162" s="27">
        <v>119</v>
      </c>
      <c r="B162" s="1">
        <v>119</v>
      </c>
      <c r="G162" s="32">
        <v>119</v>
      </c>
      <c r="H162" s="32">
        <v>13.1157054</v>
      </c>
      <c r="J162" s="32">
        <f t="shared" si="30"/>
        <v>13.1157054</v>
      </c>
      <c r="K162" s="32">
        <v>21</v>
      </c>
      <c r="L162" s="32">
        <v>-4.5</v>
      </c>
      <c r="N162" s="31" t="b">
        <f>OR(B163=0,ISERROR(MATCH(B163,$B$44:B162,0)))</f>
        <v>1</v>
      </c>
      <c r="O162" s="31" t="b">
        <f t="shared" si="31"/>
        <v>1</v>
      </c>
    </row>
    <row r="163" spans="1:15" x14ac:dyDescent="0.2">
      <c r="A163" s="27">
        <v>120</v>
      </c>
      <c r="B163" s="2">
        <v>120</v>
      </c>
      <c r="G163" s="33">
        <v>120</v>
      </c>
      <c r="H163" s="33">
        <v>93.491015899999994</v>
      </c>
      <c r="J163" s="33">
        <f t="shared" si="30"/>
        <v>93.491015899999994</v>
      </c>
      <c r="K163" s="33">
        <v>21</v>
      </c>
      <c r="L163" s="33">
        <v>-7.5</v>
      </c>
      <c r="N163" s="31" t="b">
        <f>OR(B164=0,ISERROR(MATCH(B164,$B$44:B163,0)))</f>
        <v>1</v>
      </c>
      <c r="O163" s="31" t="b">
        <f t="shared" si="31"/>
        <v>1</v>
      </c>
    </row>
    <row r="164" spans="1:15" x14ac:dyDescent="0.2">
      <c r="D164" s="34"/>
    </row>
  </sheetData>
  <phoneticPr fontId="0" type="noConversion"/>
  <printOptions horizontalCentered="1" verticalCentered="1"/>
  <pageMargins left="0.39370078740157483" right="0.39370078740157483" top="0.78740157480314965" bottom="0.78740157480314965" header="0.51181102362204722" footer="0.51181102362204722"/>
  <pageSetup paperSize="9" scale="70" orientation="portrait" r:id="rId1"/>
  <headerFooter alignWithMargins="0">
    <oddHeader>&amp;C&amp;"Times New Roman,Regular"&amp;8&amp;Z&amp;F &amp;A</oddHeader>
    <oddFooter>&amp;C&amp;"Times New Roman,Regular"&amp;8&amp;D,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O164"/>
  <sheetViews>
    <sheetView topLeftCell="A21" workbookViewId="0">
      <selection activeCell="C45" sqref="C45"/>
    </sheetView>
  </sheetViews>
  <sheetFormatPr defaultRowHeight="12.75" x14ac:dyDescent="0.2"/>
  <cols>
    <col min="1" max="3" width="9.140625" style="4"/>
    <col min="4" max="4" width="10" style="4" customWidth="1"/>
    <col min="5" max="14" width="9.140625" style="4"/>
    <col min="15" max="15" width="10" style="4" customWidth="1"/>
    <col min="16" max="16384" width="9.140625" style="4"/>
  </cols>
  <sheetData>
    <row r="2" spans="2:13" x14ac:dyDescent="0.2">
      <c r="B2" s="3" t="s">
        <v>25</v>
      </c>
    </row>
    <row r="3" spans="2:13" x14ac:dyDescent="0.2">
      <c r="B3" s="5"/>
      <c r="C3" s="5"/>
      <c r="D3" s="6">
        <v>1</v>
      </c>
      <c r="E3" s="6">
        <v>7</v>
      </c>
      <c r="F3" s="6">
        <v>13</v>
      </c>
      <c r="G3" s="6">
        <v>19</v>
      </c>
      <c r="H3" s="6">
        <v>25</v>
      </c>
      <c r="I3" s="6">
        <v>31</v>
      </c>
      <c r="J3" s="6">
        <v>37</v>
      </c>
      <c r="K3" s="6">
        <v>43</v>
      </c>
      <c r="L3" s="6">
        <v>49</v>
      </c>
      <c r="M3" s="6">
        <v>55</v>
      </c>
    </row>
    <row r="4" spans="2:13" x14ac:dyDescent="0.2">
      <c r="B4" s="5"/>
      <c r="C4" s="5"/>
      <c r="D4" s="6">
        <v>2</v>
      </c>
      <c r="E4" s="6">
        <v>8</v>
      </c>
      <c r="F4" s="6">
        <v>14</v>
      </c>
      <c r="G4" s="6">
        <v>20</v>
      </c>
      <c r="H4" s="6">
        <v>26</v>
      </c>
      <c r="I4" s="6">
        <v>32</v>
      </c>
      <c r="J4" s="6">
        <v>38</v>
      </c>
      <c r="K4" s="6">
        <v>44</v>
      </c>
      <c r="L4" s="6">
        <v>50</v>
      </c>
      <c r="M4" s="6">
        <v>56</v>
      </c>
    </row>
    <row r="5" spans="2:13" x14ac:dyDescent="0.2">
      <c r="B5" s="5"/>
      <c r="C5" s="5"/>
      <c r="D5" s="6">
        <v>3</v>
      </c>
      <c r="E5" s="6">
        <v>9</v>
      </c>
      <c r="F5" s="6">
        <v>15</v>
      </c>
      <c r="G5" s="6">
        <v>21</v>
      </c>
      <c r="H5" s="6">
        <v>27</v>
      </c>
      <c r="I5" s="6">
        <v>33</v>
      </c>
      <c r="J5" s="6">
        <v>39</v>
      </c>
      <c r="K5" s="6">
        <v>45</v>
      </c>
      <c r="L5" s="6">
        <v>51</v>
      </c>
      <c r="M5" s="6">
        <v>57</v>
      </c>
    </row>
    <row r="6" spans="2:13" x14ac:dyDescent="0.2">
      <c r="B6" s="5"/>
      <c r="C6" s="5"/>
      <c r="D6" s="6">
        <v>4</v>
      </c>
      <c r="E6" s="6">
        <v>10</v>
      </c>
      <c r="F6" s="6">
        <v>16</v>
      </c>
      <c r="G6" s="6">
        <v>22</v>
      </c>
      <c r="H6" s="6">
        <v>28</v>
      </c>
      <c r="I6" s="6">
        <v>34</v>
      </c>
      <c r="J6" s="6">
        <v>40</v>
      </c>
      <c r="K6" s="6">
        <v>46</v>
      </c>
      <c r="L6" s="6">
        <v>52</v>
      </c>
      <c r="M6" s="6">
        <v>58</v>
      </c>
    </row>
    <row r="7" spans="2:13" x14ac:dyDescent="0.2">
      <c r="B7" s="5"/>
      <c r="C7" s="5"/>
      <c r="D7" s="6">
        <v>5</v>
      </c>
      <c r="E7" s="6">
        <v>11</v>
      </c>
      <c r="F7" s="6">
        <v>17</v>
      </c>
      <c r="G7" s="6">
        <v>23</v>
      </c>
      <c r="H7" s="6">
        <v>29</v>
      </c>
      <c r="I7" s="6">
        <v>35</v>
      </c>
      <c r="J7" s="6">
        <v>41</v>
      </c>
      <c r="K7" s="6">
        <v>47</v>
      </c>
      <c r="L7" s="6">
        <v>53</v>
      </c>
      <c r="M7" s="6">
        <v>59</v>
      </c>
    </row>
    <row r="8" spans="2:13" x14ac:dyDescent="0.2">
      <c r="B8" s="5"/>
      <c r="C8" s="5"/>
      <c r="D8" s="6">
        <v>6</v>
      </c>
      <c r="E8" s="6">
        <v>12</v>
      </c>
      <c r="F8" s="6">
        <v>18</v>
      </c>
      <c r="G8" s="6">
        <v>24</v>
      </c>
      <c r="H8" s="6">
        <v>30</v>
      </c>
      <c r="I8" s="6">
        <v>36</v>
      </c>
      <c r="J8" s="6">
        <v>42</v>
      </c>
      <c r="K8" s="6">
        <v>48</v>
      </c>
      <c r="L8" s="6">
        <v>54</v>
      </c>
      <c r="M8" s="6">
        <v>60</v>
      </c>
    </row>
    <row r="10" spans="2:13" x14ac:dyDescent="0.2">
      <c r="B10" s="5"/>
      <c r="C10" s="5"/>
      <c r="D10" s="6">
        <f>D3+60</f>
        <v>61</v>
      </c>
      <c r="E10" s="6">
        <f t="shared" ref="E10:M10" si="0">E3+60</f>
        <v>67</v>
      </c>
      <c r="F10" s="6">
        <f t="shared" si="0"/>
        <v>73</v>
      </c>
      <c r="G10" s="6">
        <f t="shared" si="0"/>
        <v>79</v>
      </c>
      <c r="H10" s="6">
        <f t="shared" si="0"/>
        <v>85</v>
      </c>
      <c r="I10" s="6">
        <f t="shared" si="0"/>
        <v>91</v>
      </c>
      <c r="J10" s="6">
        <f t="shared" si="0"/>
        <v>97</v>
      </c>
      <c r="K10" s="6">
        <f t="shared" si="0"/>
        <v>103</v>
      </c>
      <c r="L10" s="6">
        <f t="shared" si="0"/>
        <v>109</v>
      </c>
      <c r="M10" s="6">
        <f t="shared" si="0"/>
        <v>115</v>
      </c>
    </row>
    <row r="11" spans="2:13" x14ac:dyDescent="0.2">
      <c r="B11" s="5"/>
      <c r="C11" s="5"/>
      <c r="D11" s="6">
        <f t="shared" ref="D11:M11" si="1">D4+60</f>
        <v>62</v>
      </c>
      <c r="E11" s="6">
        <f t="shared" si="1"/>
        <v>68</v>
      </c>
      <c r="F11" s="6">
        <f t="shared" si="1"/>
        <v>74</v>
      </c>
      <c r="G11" s="6">
        <f t="shared" si="1"/>
        <v>80</v>
      </c>
      <c r="H11" s="6">
        <f t="shared" si="1"/>
        <v>86</v>
      </c>
      <c r="I11" s="6">
        <f t="shared" si="1"/>
        <v>92</v>
      </c>
      <c r="J11" s="6">
        <f t="shared" si="1"/>
        <v>98</v>
      </c>
      <c r="K11" s="6">
        <f t="shared" si="1"/>
        <v>104</v>
      </c>
      <c r="L11" s="6">
        <f t="shared" si="1"/>
        <v>110</v>
      </c>
      <c r="M11" s="6">
        <f t="shared" si="1"/>
        <v>116</v>
      </c>
    </row>
    <row r="12" spans="2:13" x14ac:dyDescent="0.2">
      <c r="B12" s="5"/>
      <c r="C12" s="5"/>
      <c r="D12" s="6">
        <f t="shared" ref="D12:M12" si="2">D5+60</f>
        <v>63</v>
      </c>
      <c r="E12" s="6">
        <f t="shared" si="2"/>
        <v>69</v>
      </c>
      <c r="F12" s="6">
        <f t="shared" si="2"/>
        <v>75</v>
      </c>
      <c r="G12" s="6">
        <f t="shared" si="2"/>
        <v>81</v>
      </c>
      <c r="H12" s="6">
        <f t="shared" si="2"/>
        <v>87</v>
      </c>
      <c r="I12" s="6">
        <f t="shared" si="2"/>
        <v>93</v>
      </c>
      <c r="J12" s="6">
        <f t="shared" si="2"/>
        <v>99</v>
      </c>
      <c r="K12" s="6">
        <f t="shared" si="2"/>
        <v>105</v>
      </c>
      <c r="L12" s="6">
        <f t="shared" si="2"/>
        <v>111</v>
      </c>
      <c r="M12" s="6">
        <f t="shared" si="2"/>
        <v>117</v>
      </c>
    </row>
    <row r="13" spans="2:13" x14ac:dyDescent="0.2">
      <c r="B13" s="5"/>
      <c r="C13" s="5"/>
      <c r="D13" s="6">
        <f t="shared" ref="D13:M13" si="3">D6+60</f>
        <v>64</v>
      </c>
      <c r="E13" s="6">
        <f t="shared" si="3"/>
        <v>70</v>
      </c>
      <c r="F13" s="6">
        <f t="shared" si="3"/>
        <v>76</v>
      </c>
      <c r="G13" s="6">
        <f t="shared" si="3"/>
        <v>82</v>
      </c>
      <c r="H13" s="6">
        <f t="shared" si="3"/>
        <v>88</v>
      </c>
      <c r="I13" s="6">
        <f t="shared" si="3"/>
        <v>94</v>
      </c>
      <c r="J13" s="6">
        <f t="shared" si="3"/>
        <v>100</v>
      </c>
      <c r="K13" s="6">
        <f t="shared" si="3"/>
        <v>106</v>
      </c>
      <c r="L13" s="6">
        <f t="shared" si="3"/>
        <v>112</v>
      </c>
      <c r="M13" s="6">
        <f t="shared" si="3"/>
        <v>118</v>
      </c>
    </row>
    <row r="14" spans="2:13" x14ac:dyDescent="0.2">
      <c r="B14" s="5"/>
      <c r="C14" s="5"/>
      <c r="D14" s="6">
        <f t="shared" ref="D14:M14" si="4">D7+60</f>
        <v>65</v>
      </c>
      <c r="E14" s="6">
        <f t="shared" si="4"/>
        <v>71</v>
      </c>
      <c r="F14" s="6">
        <f t="shared" si="4"/>
        <v>77</v>
      </c>
      <c r="G14" s="6">
        <f t="shared" si="4"/>
        <v>83</v>
      </c>
      <c r="H14" s="6">
        <f t="shared" si="4"/>
        <v>89</v>
      </c>
      <c r="I14" s="6">
        <f t="shared" si="4"/>
        <v>95</v>
      </c>
      <c r="J14" s="6">
        <f t="shared" si="4"/>
        <v>101</v>
      </c>
      <c r="K14" s="6">
        <f t="shared" si="4"/>
        <v>107</v>
      </c>
      <c r="L14" s="6">
        <f t="shared" si="4"/>
        <v>113</v>
      </c>
      <c r="M14" s="6">
        <f t="shared" si="4"/>
        <v>119</v>
      </c>
    </row>
    <row r="15" spans="2:13" x14ac:dyDescent="0.2">
      <c r="B15" s="5"/>
      <c r="C15" s="5"/>
      <c r="D15" s="6">
        <f t="shared" ref="D15:M15" si="5">D8+60</f>
        <v>66</v>
      </c>
      <c r="E15" s="6">
        <f t="shared" si="5"/>
        <v>72</v>
      </c>
      <c r="F15" s="6">
        <f t="shared" si="5"/>
        <v>78</v>
      </c>
      <c r="G15" s="6">
        <f t="shared" si="5"/>
        <v>84</v>
      </c>
      <c r="H15" s="6">
        <f t="shared" si="5"/>
        <v>90</v>
      </c>
      <c r="I15" s="6">
        <f t="shared" si="5"/>
        <v>96</v>
      </c>
      <c r="J15" s="6">
        <f t="shared" si="5"/>
        <v>102</v>
      </c>
      <c r="K15" s="6">
        <f t="shared" si="5"/>
        <v>108</v>
      </c>
      <c r="L15" s="6">
        <f t="shared" si="5"/>
        <v>114</v>
      </c>
      <c r="M15" s="6">
        <f t="shared" si="5"/>
        <v>120</v>
      </c>
    </row>
    <row r="17" spans="2:13" x14ac:dyDescent="0.2">
      <c r="B17" s="3" t="s">
        <v>24</v>
      </c>
    </row>
    <row r="18" spans="2:13" x14ac:dyDescent="0.2">
      <c r="B18" s="5"/>
      <c r="C18" s="5"/>
      <c r="D18" s="6">
        <f ca="1">OFFSET($B$43,D3,0)</f>
        <v>1</v>
      </c>
      <c r="E18" s="6">
        <f t="shared" ref="E18:M18" ca="1" si="6">OFFSET($B$43,E3,0)</f>
        <v>7</v>
      </c>
      <c r="F18" s="6">
        <f t="shared" ca="1" si="6"/>
        <v>13</v>
      </c>
      <c r="G18" s="6">
        <f t="shared" ca="1" si="6"/>
        <v>19</v>
      </c>
      <c r="H18" s="6">
        <f t="shared" ca="1" si="6"/>
        <v>25</v>
      </c>
      <c r="I18" s="6">
        <f t="shared" ca="1" si="6"/>
        <v>31</v>
      </c>
      <c r="J18" s="6">
        <f t="shared" ca="1" si="6"/>
        <v>37</v>
      </c>
      <c r="K18" s="6">
        <f t="shared" ca="1" si="6"/>
        <v>43</v>
      </c>
      <c r="L18" s="6">
        <f t="shared" ca="1" si="6"/>
        <v>49</v>
      </c>
      <c r="M18" s="6">
        <f t="shared" ca="1" si="6"/>
        <v>55</v>
      </c>
    </row>
    <row r="19" spans="2:13" x14ac:dyDescent="0.2">
      <c r="B19" s="5"/>
      <c r="C19" s="5"/>
      <c r="D19" s="6">
        <f t="shared" ref="D19:M19" ca="1" si="7">OFFSET($B$43,D4,0)</f>
        <v>2</v>
      </c>
      <c r="E19" s="6">
        <f t="shared" ca="1" si="7"/>
        <v>8</v>
      </c>
      <c r="F19" s="6">
        <f t="shared" ca="1" si="7"/>
        <v>14</v>
      </c>
      <c r="G19" s="6">
        <f t="shared" ca="1" si="7"/>
        <v>20</v>
      </c>
      <c r="H19" s="6">
        <f t="shared" ca="1" si="7"/>
        <v>26</v>
      </c>
      <c r="I19" s="6">
        <f t="shared" ca="1" si="7"/>
        <v>32</v>
      </c>
      <c r="J19" s="6">
        <f t="shared" ca="1" si="7"/>
        <v>38</v>
      </c>
      <c r="K19" s="6">
        <f t="shared" ca="1" si="7"/>
        <v>44</v>
      </c>
      <c r="L19" s="6">
        <f t="shared" ca="1" si="7"/>
        <v>50</v>
      </c>
      <c r="M19" s="6">
        <f t="shared" ca="1" si="7"/>
        <v>56</v>
      </c>
    </row>
    <row r="20" spans="2:13" x14ac:dyDescent="0.2">
      <c r="B20" s="5"/>
      <c r="C20" s="5"/>
      <c r="D20" s="6">
        <f t="shared" ref="D20:M20" ca="1" si="8">OFFSET($B$43,D5,0)</f>
        <v>3</v>
      </c>
      <c r="E20" s="6">
        <f t="shared" ca="1" si="8"/>
        <v>9</v>
      </c>
      <c r="F20" s="6">
        <f t="shared" ca="1" si="8"/>
        <v>15</v>
      </c>
      <c r="G20" s="6">
        <f t="shared" ca="1" si="8"/>
        <v>21</v>
      </c>
      <c r="H20" s="6">
        <f t="shared" ca="1" si="8"/>
        <v>27</v>
      </c>
      <c r="I20" s="6">
        <f t="shared" ca="1" si="8"/>
        <v>33</v>
      </c>
      <c r="J20" s="6">
        <f t="shared" ca="1" si="8"/>
        <v>39</v>
      </c>
      <c r="K20" s="6">
        <f t="shared" ca="1" si="8"/>
        <v>45</v>
      </c>
      <c r="L20" s="6">
        <f t="shared" ca="1" si="8"/>
        <v>51</v>
      </c>
      <c r="M20" s="6">
        <f t="shared" ca="1" si="8"/>
        <v>57</v>
      </c>
    </row>
    <row r="21" spans="2:13" x14ac:dyDescent="0.2">
      <c r="B21" s="5"/>
      <c r="C21" s="5"/>
      <c r="D21" s="6">
        <f t="shared" ref="D21:M21" ca="1" si="9">OFFSET($B$43,D6,0)</f>
        <v>4</v>
      </c>
      <c r="E21" s="6">
        <f t="shared" ca="1" si="9"/>
        <v>10</v>
      </c>
      <c r="F21" s="6">
        <f t="shared" ca="1" si="9"/>
        <v>16</v>
      </c>
      <c r="G21" s="6">
        <f t="shared" ca="1" si="9"/>
        <v>22</v>
      </c>
      <c r="H21" s="6">
        <f t="shared" ca="1" si="9"/>
        <v>28</v>
      </c>
      <c r="I21" s="6">
        <f t="shared" ca="1" si="9"/>
        <v>34</v>
      </c>
      <c r="J21" s="6">
        <f t="shared" ca="1" si="9"/>
        <v>40</v>
      </c>
      <c r="K21" s="6">
        <f t="shared" ca="1" si="9"/>
        <v>46</v>
      </c>
      <c r="L21" s="6">
        <f t="shared" ca="1" si="9"/>
        <v>52</v>
      </c>
      <c r="M21" s="6">
        <f t="shared" ca="1" si="9"/>
        <v>58</v>
      </c>
    </row>
    <row r="22" spans="2:13" x14ac:dyDescent="0.2">
      <c r="B22" s="5"/>
      <c r="C22" s="5"/>
      <c r="D22" s="6">
        <f t="shared" ref="D22:M22" ca="1" si="10">OFFSET($B$43,D7,0)</f>
        <v>5</v>
      </c>
      <c r="E22" s="6">
        <f t="shared" ca="1" si="10"/>
        <v>11</v>
      </c>
      <c r="F22" s="6">
        <f t="shared" ca="1" si="10"/>
        <v>17</v>
      </c>
      <c r="G22" s="6">
        <f t="shared" ca="1" si="10"/>
        <v>23</v>
      </c>
      <c r="H22" s="6">
        <f t="shared" ca="1" si="10"/>
        <v>29</v>
      </c>
      <c r="I22" s="6">
        <f t="shared" ca="1" si="10"/>
        <v>35</v>
      </c>
      <c r="J22" s="6">
        <f t="shared" ca="1" si="10"/>
        <v>41</v>
      </c>
      <c r="K22" s="6">
        <f t="shared" ca="1" si="10"/>
        <v>47</v>
      </c>
      <c r="L22" s="6">
        <f t="shared" ca="1" si="10"/>
        <v>53</v>
      </c>
      <c r="M22" s="6">
        <f t="shared" ca="1" si="10"/>
        <v>59</v>
      </c>
    </row>
    <row r="23" spans="2:13" x14ac:dyDescent="0.2">
      <c r="B23" s="5"/>
      <c r="C23" s="5"/>
      <c r="D23" s="6">
        <f t="shared" ref="D23:M23" ca="1" si="11">OFFSET($B$43,D8,0)</f>
        <v>6</v>
      </c>
      <c r="E23" s="6">
        <f t="shared" ca="1" si="11"/>
        <v>12</v>
      </c>
      <c r="F23" s="6">
        <f t="shared" ca="1" si="11"/>
        <v>18</v>
      </c>
      <c r="G23" s="6">
        <f t="shared" ca="1" si="11"/>
        <v>24</v>
      </c>
      <c r="H23" s="6">
        <f t="shared" ca="1" si="11"/>
        <v>30</v>
      </c>
      <c r="I23" s="6">
        <f t="shared" ca="1" si="11"/>
        <v>36</v>
      </c>
      <c r="J23" s="6">
        <f t="shared" ca="1" si="11"/>
        <v>42</v>
      </c>
      <c r="K23" s="6">
        <f t="shared" ca="1" si="11"/>
        <v>48</v>
      </c>
      <c r="L23" s="6">
        <f t="shared" ca="1" si="11"/>
        <v>54</v>
      </c>
      <c r="M23" s="6">
        <f t="shared" ca="1" si="11"/>
        <v>60</v>
      </c>
    </row>
    <row r="25" spans="2:13" x14ac:dyDescent="0.2">
      <c r="B25" s="5"/>
      <c r="C25" s="5"/>
      <c r="D25" s="6">
        <f ca="1">OFFSET($B$43,D10,0)</f>
        <v>61</v>
      </c>
      <c r="E25" s="6">
        <f t="shared" ref="E25:M25" ca="1" si="12">OFFSET($B$43,E10,0)</f>
        <v>67</v>
      </c>
      <c r="F25" s="6">
        <f t="shared" ca="1" si="12"/>
        <v>73</v>
      </c>
      <c r="G25" s="6">
        <f t="shared" ca="1" si="12"/>
        <v>0</v>
      </c>
      <c r="H25" s="6">
        <f t="shared" ca="1" si="12"/>
        <v>0</v>
      </c>
      <c r="I25" s="6">
        <f t="shared" ca="1" si="12"/>
        <v>0</v>
      </c>
      <c r="J25" s="6">
        <f t="shared" ca="1" si="12"/>
        <v>0</v>
      </c>
      <c r="K25" s="6">
        <f t="shared" ca="1" si="12"/>
        <v>0</v>
      </c>
      <c r="L25" s="6">
        <f t="shared" ca="1" si="12"/>
        <v>0</v>
      </c>
      <c r="M25" s="6">
        <f t="shared" ca="1" si="12"/>
        <v>0</v>
      </c>
    </row>
    <row r="26" spans="2:13" x14ac:dyDescent="0.2">
      <c r="B26" s="5"/>
      <c r="C26" s="5"/>
      <c r="D26" s="6">
        <f t="shared" ref="D26:M26" ca="1" si="13">OFFSET($B$43,D11,0)</f>
        <v>62</v>
      </c>
      <c r="E26" s="6">
        <f t="shared" ca="1" si="13"/>
        <v>68</v>
      </c>
      <c r="F26" s="6">
        <f t="shared" ca="1" si="13"/>
        <v>74</v>
      </c>
      <c r="G26" s="6">
        <f t="shared" ca="1" si="13"/>
        <v>0</v>
      </c>
      <c r="H26" s="6">
        <f t="shared" ca="1" si="13"/>
        <v>0</v>
      </c>
      <c r="I26" s="6">
        <f t="shared" ca="1" si="13"/>
        <v>0</v>
      </c>
      <c r="J26" s="6">
        <f t="shared" ca="1" si="13"/>
        <v>0</v>
      </c>
      <c r="K26" s="6">
        <f t="shared" ca="1" si="13"/>
        <v>0</v>
      </c>
      <c r="L26" s="6">
        <f t="shared" ca="1" si="13"/>
        <v>0</v>
      </c>
      <c r="M26" s="6">
        <f t="shared" ca="1" si="13"/>
        <v>0</v>
      </c>
    </row>
    <row r="27" spans="2:13" x14ac:dyDescent="0.2">
      <c r="B27" s="5"/>
      <c r="C27" s="5"/>
      <c r="D27" s="6">
        <f t="shared" ref="D27:M27" ca="1" si="14">OFFSET($B$43,D12,0)</f>
        <v>63</v>
      </c>
      <c r="E27" s="6">
        <f t="shared" ca="1" si="14"/>
        <v>69</v>
      </c>
      <c r="F27" s="6">
        <f t="shared" ca="1" si="14"/>
        <v>75</v>
      </c>
      <c r="G27" s="6">
        <f t="shared" ca="1" si="14"/>
        <v>0</v>
      </c>
      <c r="H27" s="6">
        <f t="shared" ca="1" si="14"/>
        <v>0</v>
      </c>
      <c r="I27" s="6">
        <f t="shared" ca="1" si="14"/>
        <v>0</v>
      </c>
      <c r="J27" s="6">
        <f t="shared" ca="1" si="14"/>
        <v>0</v>
      </c>
      <c r="K27" s="6">
        <f t="shared" ca="1" si="14"/>
        <v>0</v>
      </c>
      <c r="L27" s="6">
        <f t="shared" ca="1" si="14"/>
        <v>0</v>
      </c>
      <c r="M27" s="6">
        <f t="shared" ca="1" si="14"/>
        <v>0</v>
      </c>
    </row>
    <row r="28" spans="2:13" x14ac:dyDescent="0.2">
      <c r="B28" s="5"/>
      <c r="C28" s="5"/>
      <c r="D28" s="6">
        <f t="shared" ref="D28:M28" ca="1" si="15">OFFSET($B$43,D13,0)</f>
        <v>64</v>
      </c>
      <c r="E28" s="6">
        <f t="shared" ca="1" si="15"/>
        <v>70</v>
      </c>
      <c r="F28" s="6">
        <f t="shared" ca="1" si="15"/>
        <v>0</v>
      </c>
      <c r="G28" s="6">
        <f t="shared" ca="1" si="15"/>
        <v>0</v>
      </c>
      <c r="H28" s="6">
        <f t="shared" ca="1" si="15"/>
        <v>0</v>
      </c>
      <c r="I28" s="6">
        <f t="shared" ca="1" si="15"/>
        <v>0</v>
      </c>
      <c r="J28" s="6">
        <f t="shared" ca="1" si="15"/>
        <v>0</v>
      </c>
      <c r="K28" s="6">
        <f t="shared" ca="1" si="15"/>
        <v>0</v>
      </c>
      <c r="L28" s="6">
        <f t="shared" ca="1" si="15"/>
        <v>0</v>
      </c>
      <c r="M28" s="6">
        <f t="shared" ca="1" si="15"/>
        <v>0</v>
      </c>
    </row>
    <row r="29" spans="2:13" x14ac:dyDescent="0.2">
      <c r="B29" s="5"/>
      <c r="C29" s="5"/>
      <c r="D29" s="6">
        <f t="shared" ref="D29:M29" ca="1" si="16">OFFSET($B$43,D14,0)</f>
        <v>65</v>
      </c>
      <c r="E29" s="6">
        <f t="shared" ca="1" si="16"/>
        <v>71</v>
      </c>
      <c r="F29" s="6">
        <f t="shared" ca="1" si="16"/>
        <v>0</v>
      </c>
      <c r="G29" s="6">
        <f t="shared" ca="1" si="16"/>
        <v>0</v>
      </c>
      <c r="H29" s="6">
        <f t="shared" ca="1" si="16"/>
        <v>0</v>
      </c>
      <c r="I29" s="6">
        <f t="shared" ca="1" si="16"/>
        <v>0</v>
      </c>
      <c r="J29" s="6">
        <f t="shared" ca="1" si="16"/>
        <v>0</v>
      </c>
      <c r="K29" s="6">
        <f t="shared" ca="1" si="16"/>
        <v>0</v>
      </c>
      <c r="L29" s="6">
        <f t="shared" ca="1" si="16"/>
        <v>0</v>
      </c>
      <c r="M29" s="6">
        <f t="shared" ca="1" si="16"/>
        <v>0</v>
      </c>
    </row>
    <row r="30" spans="2:13" x14ac:dyDescent="0.2">
      <c r="B30" s="5"/>
      <c r="C30" s="5"/>
      <c r="D30" s="6">
        <f t="shared" ref="D30:M30" ca="1" si="17">OFFSET($B$43,D15,0)</f>
        <v>66</v>
      </c>
      <c r="E30" s="6">
        <f t="shared" ca="1" si="17"/>
        <v>72</v>
      </c>
      <c r="F30" s="6">
        <f t="shared" ca="1" si="17"/>
        <v>0</v>
      </c>
      <c r="G30" s="6">
        <f t="shared" ca="1" si="17"/>
        <v>0</v>
      </c>
      <c r="H30" s="6">
        <f t="shared" ca="1" si="17"/>
        <v>0</v>
      </c>
      <c r="I30" s="6">
        <f t="shared" ca="1" si="17"/>
        <v>0</v>
      </c>
      <c r="J30" s="6">
        <f t="shared" ca="1" si="17"/>
        <v>0</v>
      </c>
      <c r="K30" s="6">
        <f t="shared" ca="1" si="17"/>
        <v>0</v>
      </c>
      <c r="L30" s="6">
        <f t="shared" ca="1" si="17"/>
        <v>0</v>
      </c>
      <c r="M30" s="6">
        <f t="shared" ca="1" si="17"/>
        <v>0</v>
      </c>
    </row>
    <row r="32" spans="2:13" x14ac:dyDescent="0.2">
      <c r="B32" s="3" t="s">
        <v>12</v>
      </c>
    </row>
    <row r="33" spans="1:15" x14ac:dyDescent="0.2">
      <c r="B33" s="5"/>
      <c r="C33" s="5"/>
      <c r="D33" s="6">
        <f ca="1">OFFSET($H$43,D18,0)+OFFSET($H$43,D25,0)</f>
        <v>203.43900000000002</v>
      </c>
      <c r="E33" s="6">
        <f t="shared" ref="E33:M33" ca="1" si="18">OFFSET($H$43,E18,0)+OFFSET($H$43,E25,0)</f>
        <v>184.2</v>
      </c>
      <c r="F33" s="6">
        <f t="shared" ca="1" si="18"/>
        <v>215.994</v>
      </c>
      <c r="G33" s="6">
        <f t="shared" ca="1" si="18"/>
        <v>179.19300000000001</v>
      </c>
      <c r="H33" s="6">
        <f t="shared" ca="1" si="18"/>
        <v>94.465999999999994</v>
      </c>
      <c r="I33" s="6">
        <f t="shared" ca="1" si="18"/>
        <v>101.098</v>
      </c>
      <c r="J33" s="6">
        <f t="shared" ca="1" si="18"/>
        <v>58.902999999999999</v>
      </c>
      <c r="K33" s="6">
        <f t="shared" ca="1" si="18"/>
        <v>84.736999999999995</v>
      </c>
      <c r="L33" s="6">
        <f t="shared" ca="1" si="18"/>
        <v>165.012</v>
      </c>
      <c r="M33" s="6">
        <f t="shared" ca="1" si="18"/>
        <v>13.731999999999999</v>
      </c>
    </row>
    <row r="34" spans="1:15" x14ac:dyDescent="0.2">
      <c r="B34" s="5"/>
      <c r="C34" s="5"/>
      <c r="D34" s="6">
        <f t="shared" ref="D34:M34" ca="1" si="19">OFFSET($H$43,D19,0)+OFFSET($H$43,D26,0)</f>
        <v>130.94</v>
      </c>
      <c r="E34" s="6">
        <f t="shared" ca="1" si="19"/>
        <v>150.43299999999999</v>
      </c>
      <c r="F34" s="6">
        <f t="shared" ca="1" si="19"/>
        <v>141.03</v>
      </c>
      <c r="G34" s="6">
        <f t="shared" ca="1" si="19"/>
        <v>4.8150000000000004</v>
      </c>
      <c r="H34" s="6">
        <f t="shared" ca="1" si="19"/>
        <v>176.56399999999999</v>
      </c>
      <c r="I34" s="6">
        <f t="shared" ca="1" si="19"/>
        <v>3.073</v>
      </c>
      <c r="J34" s="6">
        <f t="shared" ca="1" si="19"/>
        <v>76.781000000000006</v>
      </c>
      <c r="K34" s="6">
        <f t="shared" ca="1" si="19"/>
        <v>76.613</v>
      </c>
      <c r="L34" s="6">
        <f t="shared" ca="1" si="19"/>
        <v>91.89</v>
      </c>
      <c r="M34" s="6">
        <f t="shared" ca="1" si="19"/>
        <v>130.34299999999999</v>
      </c>
    </row>
    <row r="35" spans="1:15" x14ac:dyDescent="0.2">
      <c r="B35" s="5"/>
      <c r="C35" s="5"/>
      <c r="D35" s="6">
        <f t="shared" ref="D35:M35" ca="1" si="20">OFFSET($H$43,D20,0)+OFFSET($H$43,D27,0)</f>
        <v>170.00199999999998</v>
      </c>
      <c r="E35" s="6">
        <f t="shared" ca="1" si="20"/>
        <v>216.75799999999998</v>
      </c>
      <c r="F35" s="6">
        <f t="shared" ca="1" si="20"/>
        <v>329.00199999999995</v>
      </c>
      <c r="G35" s="6">
        <f t="shared" ca="1" si="20"/>
        <v>33.421999999999997</v>
      </c>
      <c r="H35" s="6">
        <f t="shared" ca="1" si="20"/>
        <v>68.957999999999998</v>
      </c>
      <c r="I35" s="6">
        <f t="shared" ca="1" si="20"/>
        <v>174.61699999999999</v>
      </c>
      <c r="J35" s="6">
        <f t="shared" ca="1" si="20"/>
        <v>62.664000000000001</v>
      </c>
      <c r="K35" s="6">
        <f t="shared" ca="1" si="20"/>
        <v>67.644000000000005</v>
      </c>
      <c r="L35" s="6">
        <f t="shared" ca="1" si="20"/>
        <v>58.962000000000003</v>
      </c>
      <c r="M35" s="6">
        <f t="shared" ca="1" si="20"/>
        <v>71.013999999999996</v>
      </c>
    </row>
    <row r="36" spans="1:15" x14ac:dyDescent="0.2">
      <c r="B36" s="5"/>
      <c r="C36" s="5"/>
      <c r="D36" s="6">
        <f t="shared" ref="D36:M36" ca="1" si="21">OFFSET($H$43,D21,0)+OFFSET($H$43,D28,0)</f>
        <v>246.88400000000001</v>
      </c>
      <c r="E36" s="6">
        <f t="shared" ca="1" si="21"/>
        <v>79.302000000000007</v>
      </c>
      <c r="F36" s="6">
        <f t="shared" ca="1" si="21"/>
        <v>96.411000000000001</v>
      </c>
      <c r="G36" s="6">
        <f t="shared" ca="1" si="21"/>
        <v>78.293999999999997</v>
      </c>
      <c r="H36" s="6">
        <f t="shared" ca="1" si="21"/>
        <v>199.21700000000001</v>
      </c>
      <c r="I36" s="6">
        <f t="shared" ca="1" si="21"/>
        <v>113.873</v>
      </c>
      <c r="J36" s="6">
        <f t="shared" ca="1" si="21"/>
        <v>7.6050000000000004</v>
      </c>
      <c r="K36" s="6">
        <f t="shared" ca="1" si="21"/>
        <v>13.597</v>
      </c>
      <c r="L36" s="6">
        <f t="shared" ca="1" si="21"/>
        <v>28.146999999999998</v>
      </c>
      <c r="M36" s="6">
        <f t="shared" ca="1" si="21"/>
        <v>60.673999999999999</v>
      </c>
    </row>
    <row r="37" spans="1:15" x14ac:dyDescent="0.2">
      <c r="B37" s="5"/>
      <c r="C37" s="5"/>
      <c r="D37" s="6">
        <f t="shared" ref="D37:M37" ca="1" si="22">OFFSET($H$43,D22,0)+OFFSET($H$43,D29,0)</f>
        <v>165.363</v>
      </c>
      <c r="E37" s="6">
        <f t="shared" ca="1" si="22"/>
        <v>215.15299999999999</v>
      </c>
      <c r="F37" s="6">
        <f t="shared" ca="1" si="22"/>
        <v>168.63499999999999</v>
      </c>
      <c r="G37" s="6">
        <f t="shared" ca="1" si="22"/>
        <v>42.402999999999999</v>
      </c>
      <c r="H37" s="6">
        <f t="shared" ca="1" si="22"/>
        <v>198.654</v>
      </c>
      <c r="I37" s="6">
        <f t="shared" ca="1" si="22"/>
        <v>189.02099999999999</v>
      </c>
      <c r="J37" s="6">
        <f t="shared" ca="1" si="22"/>
        <v>26.242999999999999</v>
      </c>
      <c r="K37" s="6">
        <f t="shared" ca="1" si="22"/>
        <v>138.053</v>
      </c>
      <c r="L37" s="6">
        <f t="shared" ca="1" si="22"/>
        <v>11.026999999999999</v>
      </c>
      <c r="M37" s="6">
        <f t="shared" ca="1" si="22"/>
        <v>62.892000000000003</v>
      </c>
    </row>
    <row r="38" spans="1:15" x14ac:dyDescent="0.2">
      <c r="B38" s="5"/>
      <c r="C38" s="5"/>
      <c r="D38" s="6">
        <f t="shared" ref="D38:M38" ca="1" si="23">OFFSET($H$43,D23,0)+OFFSET($H$43,D30,0)</f>
        <v>279.73699999999997</v>
      </c>
      <c r="E38" s="6">
        <f t="shared" ca="1" si="23"/>
        <v>111.303</v>
      </c>
      <c r="F38" s="6">
        <f t="shared" ca="1" si="23"/>
        <v>17.312000000000001</v>
      </c>
      <c r="G38" s="6">
        <f t="shared" ca="1" si="23"/>
        <v>80.462999999999994</v>
      </c>
      <c r="H38" s="6">
        <f t="shared" ca="1" si="23"/>
        <v>188.881</v>
      </c>
      <c r="I38" s="6">
        <f t="shared" ca="1" si="23"/>
        <v>155.84200000000001</v>
      </c>
      <c r="J38" s="6">
        <f t="shared" ca="1" si="23"/>
        <v>179.26</v>
      </c>
      <c r="K38" s="6">
        <f t="shared" ca="1" si="23"/>
        <v>22.73</v>
      </c>
      <c r="L38" s="6">
        <f t="shared" ca="1" si="23"/>
        <v>71.286000000000001</v>
      </c>
      <c r="M38" s="6">
        <f t="shared" ca="1" si="23"/>
        <v>2.875</v>
      </c>
    </row>
    <row r="40" spans="1:15" x14ac:dyDescent="0.2">
      <c r="A40" s="10" t="s">
        <v>29</v>
      </c>
      <c r="B40" s="37">
        <v>12345678</v>
      </c>
    </row>
    <row r="41" spans="1:15" x14ac:dyDescent="0.2">
      <c r="A41" s="11" t="s">
        <v>22</v>
      </c>
      <c r="D41" s="11" t="s">
        <v>21</v>
      </c>
      <c r="G41" s="11" t="s">
        <v>18</v>
      </c>
      <c r="J41" s="11" t="s">
        <v>19</v>
      </c>
      <c r="N41" s="11" t="s">
        <v>20</v>
      </c>
    </row>
    <row r="42" spans="1:15" ht="26.25" customHeight="1" x14ac:dyDescent="0.2">
      <c r="A42" s="35" t="s">
        <v>23</v>
      </c>
      <c r="B42" s="35" t="s">
        <v>14</v>
      </c>
      <c r="D42" s="13" t="s">
        <v>8</v>
      </c>
      <c r="E42" s="13"/>
      <c r="G42" s="15" t="s">
        <v>13</v>
      </c>
      <c r="H42" s="14" t="s">
        <v>17</v>
      </c>
      <c r="J42" s="16" t="s">
        <v>16</v>
      </c>
      <c r="K42" s="17"/>
      <c r="L42" s="18"/>
      <c r="N42" s="14" t="s">
        <v>7</v>
      </c>
      <c r="O42" s="14" t="s">
        <v>11</v>
      </c>
    </row>
    <row r="43" spans="1:15" s="13" customFormat="1" ht="13.5" customHeight="1" x14ac:dyDescent="0.2">
      <c r="A43" s="19" t="s">
        <v>0</v>
      </c>
      <c r="B43" s="19" t="s">
        <v>15</v>
      </c>
      <c r="D43" s="21" t="s">
        <v>1</v>
      </c>
      <c r="E43" s="22">
        <f>SUMPRODUCT(J44:J163,K44:K163)/SUM(J44:J163)</f>
        <v>-12.384572023957205</v>
      </c>
      <c r="G43" s="24">
        <v>0</v>
      </c>
      <c r="H43" s="24">
        <v>0</v>
      </c>
      <c r="J43" s="36" t="s">
        <v>3</v>
      </c>
      <c r="K43" s="36" t="s">
        <v>4</v>
      </c>
      <c r="L43" s="36" t="s">
        <v>5</v>
      </c>
      <c r="N43" s="26" t="str">
        <f>IF(AND(N44:N163),"OK","Bad Soln")</f>
        <v>OK</v>
      </c>
      <c r="O43" s="26" t="str">
        <f>IF(AND(O44:O163),"OK","Incomplete")</f>
        <v>OK</v>
      </c>
    </row>
    <row r="44" spans="1:15" ht="13.5" customHeight="1" x14ac:dyDescent="0.2">
      <c r="A44" s="27">
        <v>1</v>
      </c>
      <c r="B44" s="1">
        <v>1</v>
      </c>
      <c r="D44" s="28" t="s">
        <v>2</v>
      </c>
      <c r="E44" s="29">
        <f>SUMPRODUCT(J44:J163,L44:L163)/SUM(J44:J163)</f>
        <v>0.12808474363515188</v>
      </c>
      <c r="G44" s="24">
        <v>1</v>
      </c>
      <c r="H44" s="24">
        <v>102.54300000000001</v>
      </c>
      <c r="J44" s="24">
        <f t="shared" ref="J44:J75" si="24">IF(B44&lt;=0,0,INDEX($H$44:$H$163,B44))</f>
        <v>102.54300000000001</v>
      </c>
      <c r="K44" s="24">
        <v>-33</v>
      </c>
      <c r="L44" s="24">
        <v>7.5</v>
      </c>
      <c r="N44" s="31" t="b">
        <f>OR(B45=0,ISERROR(MATCH(B45,$B$44:B44,0)))</f>
        <v>1</v>
      </c>
      <c r="O44" s="31" t="b">
        <f t="shared" ref="O44:O63" si="25">NOT(ISERROR(MATCH(A44,$B$44:$B$163,0)))</f>
        <v>1</v>
      </c>
    </row>
    <row r="45" spans="1:15" x14ac:dyDescent="0.2">
      <c r="A45" s="27">
        <v>2</v>
      </c>
      <c r="B45" s="1">
        <v>2</v>
      </c>
      <c r="D45" s="16" t="s">
        <v>6</v>
      </c>
      <c r="E45" s="18">
        <f>5*ABS(E44)+ABS(E43)</f>
        <v>13.024995742132964</v>
      </c>
      <c r="G45" s="32">
        <v>2</v>
      </c>
      <c r="H45" s="32">
        <v>28.861999999999998</v>
      </c>
      <c r="J45" s="32">
        <f t="shared" si="24"/>
        <v>28.861999999999998</v>
      </c>
      <c r="K45" s="32">
        <v>-33</v>
      </c>
      <c r="L45" s="32">
        <v>4.5</v>
      </c>
      <c r="N45" s="31" t="b">
        <f>OR(B46=0,ISERROR(MATCH(B46,$B$44:B45,0)))</f>
        <v>1</v>
      </c>
      <c r="O45" s="31" t="b">
        <f t="shared" si="25"/>
        <v>1</v>
      </c>
    </row>
    <row r="46" spans="1:15" x14ac:dyDescent="0.2">
      <c r="A46" s="27">
        <v>3</v>
      </c>
      <c r="B46" s="1">
        <v>3</v>
      </c>
      <c r="G46" s="32">
        <v>3</v>
      </c>
      <c r="H46" s="32">
        <v>152.69999999999999</v>
      </c>
      <c r="J46" s="32">
        <f t="shared" si="24"/>
        <v>152.69999999999999</v>
      </c>
      <c r="K46" s="32">
        <v>-33</v>
      </c>
      <c r="L46" s="32">
        <v>1.5</v>
      </c>
      <c r="N46" s="31" t="b">
        <f>OR(B47=0,ISERROR(MATCH(B47,$B$44:B46,0)))</f>
        <v>1</v>
      </c>
      <c r="O46" s="31" t="b">
        <f t="shared" si="25"/>
        <v>1</v>
      </c>
    </row>
    <row r="47" spans="1:15" x14ac:dyDescent="0.2">
      <c r="A47" s="27">
        <v>4</v>
      </c>
      <c r="B47" s="1">
        <v>4</v>
      </c>
      <c r="G47" s="32">
        <v>4</v>
      </c>
      <c r="H47" s="32">
        <v>107.907</v>
      </c>
      <c r="J47" s="32">
        <f t="shared" si="24"/>
        <v>107.907</v>
      </c>
      <c r="K47" s="32">
        <v>-33</v>
      </c>
      <c r="L47" s="32">
        <v>-1.5</v>
      </c>
      <c r="N47" s="31" t="b">
        <f>OR(B48=0,ISERROR(MATCH(B48,$B$44:B47,0)))</f>
        <v>1</v>
      </c>
      <c r="O47" s="31" t="b">
        <f t="shared" si="25"/>
        <v>1</v>
      </c>
    </row>
    <row r="48" spans="1:15" x14ac:dyDescent="0.2">
      <c r="A48" s="27">
        <v>5</v>
      </c>
      <c r="B48" s="1">
        <v>5</v>
      </c>
      <c r="D48" s="11" t="s">
        <v>26</v>
      </c>
      <c r="G48" s="32">
        <v>5</v>
      </c>
      <c r="H48" s="32">
        <v>157.273</v>
      </c>
      <c r="J48" s="32">
        <f t="shared" si="24"/>
        <v>157.273</v>
      </c>
      <c r="K48" s="32">
        <v>-33</v>
      </c>
      <c r="L48" s="32">
        <v>-4.5</v>
      </c>
      <c r="N48" s="31" t="b">
        <f>OR(B49=0,ISERROR(MATCH(B49,$B$44:B48,0)))</f>
        <v>1</v>
      </c>
      <c r="O48" s="31" t="b">
        <f t="shared" si="25"/>
        <v>1</v>
      </c>
    </row>
    <row r="49" spans="1:15" x14ac:dyDescent="0.2">
      <c r="A49" s="27">
        <v>6</v>
      </c>
      <c r="B49" s="1">
        <v>6</v>
      </c>
      <c r="D49" s="16" t="s">
        <v>27</v>
      </c>
      <c r="E49" s="18">
        <v>75</v>
      </c>
      <c r="G49" s="32">
        <v>6</v>
      </c>
      <c r="H49" s="32">
        <v>174.869</v>
      </c>
      <c r="J49" s="32">
        <f t="shared" si="24"/>
        <v>174.869</v>
      </c>
      <c r="K49" s="32">
        <v>-33</v>
      </c>
      <c r="L49" s="32">
        <v>-7.5</v>
      </c>
      <c r="N49" s="31" t="b">
        <f>OR(B50=0,ISERROR(MATCH(B50,$B$44:B49,0)))</f>
        <v>1</v>
      </c>
      <c r="O49" s="31" t="b">
        <f t="shared" si="25"/>
        <v>1</v>
      </c>
    </row>
    <row r="50" spans="1:15" x14ac:dyDescent="0.2">
      <c r="A50" s="27">
        <v>7</v>
      </c>
      <c r="B50" s="1">
        <v>7</v>
      </c>
      <c r="G50" s="32">
        <v>7</v>
      </c>
      <c r="H50" s="32">
        <v>110.416</v>
      </c>
      <c r="J50" s="32">
        <f t="shared" si="24"/>
        <v>110.416</v>
      </c>
      <c r="K50" s="32">
        <v>-27</v>
      </c>
      <c r="L50" s="32">
        <v>7.5</v>
      </c>
      <c r="N50" s="31" t="b">
        <f>OR(B51=0,ISERROR(MATCH(B51,$B$44:B50,0)))</f>
        <v>1</v>
      </c>
      <c r="O50" s="31" t="b">
        <f t="shared" si="25"/>
        <v>1</v>
      </c>
    </row>
    <row r="51" spans="1:15" x14ac:dyDescent="0.2">
      <c r="A51" s="27">
        <v>8</v>
      </c>
      <c r="B51" s="1">
        <v>8</v>
      </c>
      <c r="G51" s="32">
        <v>8</v>
      </c>
      <c r="H51" s="32">
        <v>79.572000000000003</v>
      </c>
      <c r="J51" s="32">
        <f t="shared" si="24"/>
        <v>79.572000000000003</v>
      </c>
      <c r="K51" s="32">
        <v>-27</v>
      </c>
      <c r="L51" s="32">
        <v>4.5</v>
      </c>
      <c r="N51" s="31" t="b">
        <f>OR(B52=0,ISERROR(MATCH(B52,$B$44:B51,0)))</f>
        <v>1</v>
      </c>
      <c r="O51" s="31" t="b">
        <f t="shared" si="25"/>
        <v>1</v>
      </c>
    </row>
    <row r="52" spans="1:15" x14ac:dyDescent="0.2">
      <c r="A52" s="27">
        <v>9</v>
      </c>
      <c r="B52" s="1">
        <v>9</v>
      </c>
      <c r="D52" s="11" t="s">
        <v>28</v>
      </c>
      <c r="G52" s="32">
        <v>9</v>
      </c>
      <c r="H52" s="32">
        <v>147.40199999999999</v>
      </c>
      <c r="J52" s="32">
        <f t="shared" si="24"/>
        <v>147.40199999999999</v>
      </c>
      <c r="K52" s="32">
        <v>-27</v>
      </c>
      <c r="L52" s="32">
        <v>1.5</v>
      </c>
      <c r="N52" s="31" t="b">
        <f>OR(B53=0,ISERROR(MATCH(B53,$B$44:B52,0)))</f>
        <v>1</v>
      </c>
      <c r="O52" s="31" t="b">
        <f t="shared" si="25"/>
        <v>1</v>
      </c>
    </row>
    <row r="53" spans="1:15" x14ac:dyDescent="0.2">
      <c r="A53" s="27">
        <v>10</v>
      </c>
      <c r="B53" s="1">
        <v>10</v>
      </c>
      <c r="D53" s="16" t="s">
        <v>0</v>
      </c>
      <c r="E53" s="18">
        <v>120</v>
      </c>
      <c r="G53" s="32">
        <v>10</v>
      </c>
      <c r="H53" s="32">
        <v>66.623000000000005</v>
      </c>
      <c r="J53" s="32">
        <f t="shared" si="24"/>
        <v>66.623000000000005</v>
      </c>
      <c r="K53" s="32">
        <v>-27</v>
      </c>
      <c r="L53" s="32">
        <v>-1.5</v>
      </c>
      <c r="N53" s="31" t="b">
        <f>OR(B54=0,ISERROR(MATCH(B54,$B$44:B53,0)))</f>
        <v>1</v>
      </c>
      <c r="O53" s="31" t="b">
        <f t="shared" si="25"/>
        <v>1</v>
      </c>
    </row>
    <row r="54" spans="1:15" x14ac:dyDescent="0.2">
      <c r="A54" s="27">
        <v>11</v>
      </c>
      <c r="B54" s="1">
        <v>11</v>
      </c>
      <c r="G54" s="32">
        <v>11</v>
      </c>
      <c r="H54" s="32">
        <v>38.494999999999997</v>
      </c>
      <c r="J54" s="32">
        <f t="shared" si="24"/>
        <v>38.494999999999997</v>
      </c>
      <c r="K54" s="32">
        <v>-27</v>
      </c>
      <c r="L54" s="32">
        <v>-4.5</v>
      </c>
      <c r="N54" s="31" t="b">
        <f>OR(B55=0,ISERROR(MATCH(B55,$B$44:B54,0)))</f>
        <v>1</v>
      </c>
      <c r="O54" s="31" t="b">
        <f t="shared" si="25"/>
        <v>1</v>
      </c>
    </row>
    <row r="55" spans="1:15" x14ac:dyDescent="0.2">
      <c r="A55" s="27">
        <v>12</v>
      </c>
      <c r="B55" s="1">
        <v>12</v>
      </c>
      <c r="G55" s="32">
        <v>12</v>
      </c>
      <c r="H55" s="32">
        <v>33.801000000000002</v>
      </c>
      <c r="J55" s="32">
        <f t="shared" si="24"/>
        <v>33.801000000000002</v>
      </c>
      <c r="K55" s="32">
        <v>-27</v>
      </c>
      <c r="L55" s="32">
        <v>-7.5</v>
      </c>
      <c r="N55" s="31" t="b">
        <f>OR(B56=0,ISERROR(MATCH(B56,$B$44:B55,0)))</f>
        <v>1</v>
      </c>
      <c r="O55" s="31" t="b">
        <f t="shared" si="25"/>
        <v>1</v>
      </c>
    </row>
    <row r="56" spans="1:15" x14ac:dyDescent="0.2">
      <c r="A56" s="27">
        <v>13</v>
      </c>
      <c r="B56" s="1">
        <v>13</v>
      </c>
      <c r="G56" s="32">
        <v>13</v>
      </c>
      <c r="H56" s="32">
        <v>30.018999999999998</v>
      </c>
      <c r="J56" s="32">
        <f t="shared" si="24"/>
        <v>30.018999999999998</v>
      </c>
      <c r="K56" s="32">
        <v>-21</v>
      </c>
      <c r="L56" s="32">
        <v>7.5</v>
      </c>
      <c r="N56" s="31" t="b">
        <f>OR(B57=0,ISERROR(MATCH(B57,$B$44:B56,0)))</f>
        <v>1</v>
      </c>
      <c r="O56" s="31" t="b">
        <f t="shared" si="25"/>
        <v>1</v>
      </c>
    </row>
    <row r="57" spans="1:15" x14ac:dyDescent="0.2">
      <c r="A57" s="27">
        <v>14</v>
      </c>
      <c r="B57" s="1">
        <v>14</v>
      </c>
      <c r="G57" s="32">
        <v>14</v>
      </c>
      <c r="H57" s="32">
        <v>17.178000000000001</v>
      </c>
      <c r="J57" s="32">
        <f t="shared" si="24"/>
        <v>17.178000000000001</v>
      </c>
      <c r="K57" s="32">
        <v>-21</v>
      </c>
      <c r="L57" s="32">
        <v>4.5</v>
      </c>
      <c r="N57" s="31" t="b">
        <f>OR(B58=0,ISERROR(MATCH(B58,$B$44:B57,0)))</f>
        <v>1</v>
      </c>
      <c r="O57" s="31" t="b">
        <f t="shared" si="25"/>
        <v>1</v>
      </c>
    </row>
    <row r="58" spans="1:15" x14ac:dyDescent="0.2">
      <c r="A58" s="27">
        <v>15</v>
      </c>
      <c r="B58" s="1">
        <v>15</v>
      </c>
      <c r="G58" s="32">
        <v>15</v>
      </c>
      <c r="H58" s="32">
        <v>164.64599999999999</v>
      </c>
      <c r="J58" s="32">
        <f t="shared" si="24"/>
        <v>164.64599999999999</v>
      </c>
      <c r="K58" s="32">
        <v>-21</v>
      </c>
      <c r="L58" s="32">
        <v>1.5</v>
      </c>
      <c r="N58" s="31" t="b">
        <f>OR(B59=0,ISERROR(MATCH(B59,$B$44:B58,0)))</f>
        <v>1</v>
      </c>
      <c r="O58" s="31" t="b">
        <f t="shared" si="25"/>
        <v>1</v>
      </c>
    </row>
    <row r="59" spans="1:15" x14ac:dyDescent="0.2">
      <c r="A59" s="27">
        <v>16</v>
      </c>
      <c r="B59" s="1">
        <v>16</v>
      </c>
      <c r="G59" s="32">
        <v>16</v>
      </c>
      <c r="H59" s="32">
        <v>96.411000000000001</v>
      </c>
      <c r="J59" s="32">
        <f t="shared" si="24"/>
        <v>96.411000000000001</v>
      </c>
      <c r="K59" s="32">
        <v>-21</v>
      </c>
      <c r="L59" s="32">
        <v>-1.5</v>
      </c>
      <c r="N59" s="31" t="b">
        <f>OR(B60=0,ISERROR(MATCH(B60,$B$44:B59,0)))</f>
        <v>1</v>
      </c>
      <c r="O59" s="31" t="b">
        <f t="shared" si="25"/>
        <v>1</v>
      </c>
    </row>
    <row r="60" spans="1:15" x14ac:dyDescent="0.2">
      <c r="A60" s="27">
        <v>17</v>
      </c>
      <c r="B60" s="1">
        <v>17</v>
      </c>
      <c r="G60" s="32">
        <v>17</v>
      </c>
      <c r="H60" s="32">
        <v>168.63499999999999</v>
      </c>
      <c r="J60" s="32">
        <f t="shared" si="24"/>
        <v>168.63499999999999</v>
      </c>
      <c r="K60" s="32">
        <v>-21</v>
      </c>
      <c r="L60" s="32">
        <v>-4.5</v>
      </c>
      <c r="N60" s="31" t="b">
        <f>OR(B61=0,ISERROR(MATCH(B61,$B$44:B60,0)))</f>
        <v>1</v>
      </c>
      <c r="O60" s="31" t="b">
        <f t="shared" si="25"/>
        <v>1</v>
      </c>
    </row>
    <row r="61" spans="1:15" x14ac:dyDescent="0.2">
      <c r="A61" s="27">
        <v>18</v>
      </c>
      <c r="B61" s="1">
        <v>18</v>
      </c>
      <c r="G61" s="32">
        <v>18</v>
      </c>
      <c r="H61" s="32">
        <v>17.312000000000001</v>
      </c>
      <c r="J61" s="32">
        <f t="shared" si="24"/>
        <v>17.312000000000001</v>
      </c>
      <c r="K61" s="32">
        <v>-21</v>
      </c>
      <c r="L61" s="32">
        <v>-7.5</v>
      </c>
      <c r="N61" s="31" t="b">
        <f>OR(B62=0,ISERROR(MATCH(B62,$B$44:B61,0)))</f>
        <v>1</v>
      </c>
      <c r="O61" s="31" t="b">
        <f t="shared" si="25"/>
        <v>1</v>
      </c>
    </row>
    <row r="62" spans="1:15" x14ac:dyDescent="0.2">
      <c r="A62" s="27">
        <v>19</v>
      </c>
      <c r="B62" s="1">
        <v>19</v>
      </c>
      <c r="G62" s="32">
        <v>19</v>
      </c>
      <c r="H62" s="32">
        <v>179.19300000000001</v>
      </c>
      <c r="J62" s="32">
        <f t="shared" si="24"/>
        <v>179.19300000000001</v>
      </c>
      <c r="K62" s="32">
        <v>-15</v>
      </c>
      <c r="L62" s="32">
        <v>7.5</v>
      </c>
      <c r="N62" s="31" t="b">
        <f>OR(B63=0,ISERROR(MATCH(B63,$B$44:B62,0)))</f>
        <v>1</v>
      </c>
      <c r="O62" s="31" t="b">
        <f t="shared" si="25"/>
        <v>1</v>
      </c>
    </row>
    <row r="63" spans="1:15" x14ac:dyDescent="0.2">
      <c r="A63" s="27">
        <v>20</v>
      </c>
      <c r="B63" s="1">
        <v>20</v>
      </c>
      <c r="G63" s="32">
        <v>20</v>
      </c>
      <c r="H63" s="32">
        <v>4.8150000000000004</v>
      </c>
      <c r="J63" s="32">
        <f t="shared" si="24"/>
        <v>4.8150000000000004</v>
      </c>
      <c r="K63" s="32">
        <v>-15</v>
      </c>
      <c r="L63" s="32">
        <v>4.5</v>
      </c>
      <c r="N63" s="31" t="b">
        <f>OR(B64=0,ISERROR(MATCH(B64,$B$44:B63,0)))</f>
        <v>1</v>
      </c>
      <c r="O63" s="31" t="b">
        <f t="shared" si="25"/>
        <v>1</v>
      </c>
    </row>
    <row r="64" spans="1:15" x14ac:dyDescent="0.2">
      <c r="A64" s="27">
        <v>21</v>
      </c>
      <c r="B64" s="1">
        <v>21</v>
      </c>
      <c r="G64" s="32">
        <v>21</v>
      </c>
      <c r="H64" s="32">
        <v>33.421999999999997</v>
      </c>
      <c r="J64" s="32">
        <f t="shared" si="24"/>
        <v>33.421999999999997</v>
      </c>
      <c r="K64" s="32">
        <v>-15</v>
      </c>
      <c r="L64" s="32">
        <v>1.5</v>
      </c>
      <c r="N64" s="31" t="b">
        <f>OR(B65=0,ISERROR(MATCH(B65,$B$44:B64,0)))</f>
        <v>1</v>
      </c>
      <c r="O64" s="31"/>
    </row>
    <row r="65" spans="1:15" x14ac:dyDescent="0.2">
      <c r="A65" s="27">
        <v>22</v>
      </c>
      <c r="B65" s="1">
        <v>22</v>
      </c>
      <c r="G65" s="32">
        <v>22</v>
      </c>
      <c r="H65" s="32">
        <v>78.293999999999997</v>
      </c>
      <c r="J65" s="32">
        <f t="shared" si="24"/>
        <v>78.293999999999997</v>
      </c>
      <c r="K65" s="32">
        <v>-15</v>
      </c>
      <c r="L65" s="32">
        <v>-1.5</v>
      </c>
      <c r="N65" s="31" t="b">
        <f>OR(B66=0,ISERROR(MATCH(B66,$B$44:B65,0)))</f>
        <v>1</v>
      </c>
      <c r="O65" s="31"/>
    </row>
    <row r="66" spans="1:15" x14ac:dyDescent="0.2">
      <c r="A66" s="27">
        <v>23</v>
      </c>
      <c r="B66" s="1">
        <v>23</v>
      </c>
      <c r="G66" s="32">
        <v>23</v>
      </c>
      <c r="H66" s="32">
        <v>42.402999999999999</v>
      </c>
      <c r="J66" s="32">
        <f t="shared" si="24"/>
        <v>42.402999999999999</v>
      </c>
      <c r="K66" s="32">
        <v>-15</v>
      </c>
      <c r="L66" s="32">
        <v>-4.5</v>
      </c>
      <c r="N66" s="31" t="b">
        <f>OR(B67=0,ISERROR(MATCH(B67,$B$44:B66,0)))</f>
        <v>1</v>
      </c>
      <c r="O66" s="31"/>
    </row>
    <row r="67" spans="1:15" x14ac:dyDescent="0.2">
      <c r="A67" s="27">
        <v>24</v>
      </c>
      <c r="B67" s="1">
        <v>24</v>
      </c>
      <c r="G67" s="32">
        <v>24</v>
      </c>
      <c r="H67" s="32">
        <v>80.462999999999994</v>
      </c>
      <c r="J67" s="32">
        <f t="shared" si="24"/>
        <v>80.462999999999994</v>
      </c>
      <c r="K67" s="32">
        <v>-15</v>
      </c>
      <c r="L67" s="32">
        <v>-7.5</v>
      </c>
      <c r="N67" s="31" t="b">
        <f>OR(B68=0,ISERROR(MATCH(B68,$B$44:B67,0)))</f>
        <v>1</v>
      </c>
      <c r="O67" s="31"/>
    </row>
    <row r="68" spans="1:15" x14ac:dyDescent="0.2">
      <c r="A68" s="27">
        <v>25</v>
      </c>
      <c r="B68" s="1">
        <v>25</v>
      </c>
      <c r="G68" s="32">
        <v>25</v>
      </c>
      <c r="H68" s="32">
        <v>94.465999999999994</v>
      </c>
      <c r="J68" s="32">
        <f t="shared" si="24"/>
        <v>94.465999999999994</v>
      </c>
      <c r="K68" s="32">
        <v>-9</v>
      </c>
      <c r="L68" s="32">
        <v>7.5</v>
      </c>
      <c r="N68" s="31" t="b">
        <f>OR(B69=0,ISERROR(MATCH(B69,$B$44:B68,0)))</f>
        <v>1</v>
      </c>
      <c r="O68" s="31"/>
    </row>
    <row r="69" spans="1:15" x14ac:dyDescent="0.2">
      <c r="A69" s="27">
        <v>26</v>
      </c>
      <c r="B69" s="1">
        <v>26</v>
      </c>
      <c r="G69" s="32">
        <v>26</v>
      </c>
      <c r="H69" s="32">
        <v>176.56399999999999</v>
      </c>
      <c r="J69" s="32">
        <f t="shared" si="24"/>
        <v>176.56399999999999</v>
      </c>
      <c r="K69" s="32">
        <v>-9</v>
      </c>
      <c r="L69" s="32">
        <v>4.5</v>
      </c>
      <c r="N69" s="31" t="b">
        <f>OR(B70=0,ISERROR(MATCH(B70,$B$44:B69,0)))</f>
        <v>1</v>
      </c>
      <c r="O69" s="31"/>
    </row>
    <row r="70" spans="1:15" x14ac:dyDescent="0.2">
      <c r="A70" s="27">
        <v>27</v>
      </c>
      <c r="B70" s="1">
        <v>27</v>
      </c>
      <c r="G70" s="32">
        <v>27</v>
      </c>
      <c r="H70" s="32">
        <v>68.957999999999998</v>
      </c>
      <c r="J70" s="32">
        <f t="shared" si="24"/>
        <v>68.957999999999998</v>
      </c>
      <c r="K70" s="32">
        <v>-9</v>
      </c>
      <c r="L70" s="32">
        <v>1.5</v>
      </c>
      <c r="N70" s="31" t="b">
        <f>OR(B71=0,ISERROR(MATCH(B71,$B$44:B70,0)))</f>
        <v>1</v>
      </c>
      <c r="O70" s="31"/>
    </row>
    <row r="71" spans="1:15" x14ac:dyDescent="0.2">
      <c r="A71" s="27">
        <v>28</v>
      </c>
      <c r="B71" s="1">
        <v>28</v>
      </c>
      <c r="G71" s="32">
        <v>28</v>
      </c>
      <c r="H71" s="32">
        <v>199.21700000000001</v>
      </c>
      <c r="J71" s="32">
        <f t="shared" si="24"/>
        <v>199.21700000000001</v>
      </c>
      <c r="K71" s="32">
        <v>-9</v>
      </c>
      <c r="L71" s="32">
        <v>-1.5</v>
      </c>
      <c r="N71" s="31" t="b">
        <f>OR(B72=0,ISERROR(MATCH(B72,$B$44:B71,0)))</f>
        <v>1</v>
      </c>
      <c r="O71" s="31"/>
    </row>
    <row r="72" spans="1:15" x14ac:dyDescent="0.2">
      <c r="A72" s="27">
        <v>29</v>
      </c>
      <c r="B72" s="1">
        <v>29</v>
      </c>
      <c r="G72" s="32">
        <v>29</v>
      </c>
      <c r="H72" s="32">
        <v>198.654</v>
      </c>
      <c r="J72" s="32">
        <f t="shared" si="24"/>
        <v>198.654</v>
      </c>
      <c r="K72" s="32">
        <v>-9</v>
      </c>
      <c r="L72" s="32">
        <v>-4.5</v>
      </c>
      <c r="N72" s="31" t="b">
        <f>OR(B73=0,ISERROR(MATCH(B73,$B$44:B72,0)))</f>
        <v>1</v>
      </c>
      <c r="O72" s="31"/>
    </row>
    <row r="73" spans="1:15" x14ac:dyDescent="0.2">
      <c r="A73" s="27">
        <v>30</v>
      </c>
      <c r="B73" s="1">
        <v>30</v>
      </c>
      <c r="G73" s="32">
        <v>30</v>
      </c>
      <c r="H73" s="32">
        <v>188.881</v>
      </c>
      <c r="J73" s="32">
        <f t="shared" si="24"/>
        <v>188.881</v>
      </c>
      <c r="K73" s="32">
        <v>-9</v>
      </c>
      <c r="L73" s="32">
        <v>-7.5</v>
      </c>
      <c r="N73" s="31" t="b">
        <f>OR(B74=0,ISERROR(MATCH(B74,$B$44:B73,0)))</f>
        <v>1</v>
      </c>
      <c r="O73" s="31"/>
    </row>
    <row r="74" spans="1:15" x14ac:dyDescent="0.2">
      <c r="A74" s="27">
        <v>31</v>
      </c>
      <c r="B74" s="1">
        <v>31</v>
      </c>
      <c r="G74" s="32">
        <v>31</v>
      </c>
      <c r="H74" s="32">
        <v>101.098</v>
      </c>
      <c r="J74" s="32">
        <f t="shared" si="24"/>
        <v>101.098</v>
      </c>
      <c r="K74" s="32">
        <v>-3</v>
      </c>
      <c r="L74" s="32">
        <v>7.5</v>
      </c>
      <c r="N74" s="31" t="b">
        <f>OR(B75=0,ISERROR(MATCH(B75,$B$44:B74,0)))</f>
        <v>1</v>
      </c>
      <c r="O74" s="31"/>
    </row>
    <row r="75" spans="1:15" x14ac:dyDescent="0.2">
      <c r="A75" s="27">
        <v>32</v>
      </c>
      <c r="B75" s="1">
        <v>32</v>
      </c>
      <c r="G75" s="32">
        <v>32</v>
      </c>
      <c r="H75" s="32">
        <v>3.073</v>
      </c>
      <c r="J75" s="32">
        <f t="shared" si="24"/>
        <v>3.073</v>
      </c>
      <c r="K75" s="32">
        <v>-3</v>
      </c>
      <c r="L75" s="32">
        <v>4.5</v>
      </c>
      <c r="N75" s="31" t="b">
        <f>OR(B76=0,ISERROR(MATCH(B76,$B$44:B75,0)))</f>
        <v>1</v>
      </c>
      <c r="O75" s="31"/>
    </row>
    <row r="76" spans="1:15" x14ac:dyDescent="0.2">
      <c r="A76" s="27">
        <v>33</v>
      </c>
      <c r="B76" s="1">
        <v>33</v>
      </c>
      <c r="G76" s="32">
        <v>33</v>
      </c>
      <c r="H76" s="32">
        <v>174.61699999999999</v>
      </c>
      <c r="J76" s="32">
        <f t="shared" ref="J76:J107" si="26">IF(B76&lt;=0,0,INDEX($H$44:$H$163,B76))</f>
        <v>174.61699999999999</v>
      </c>
      <c r="K76" s="32">
        <v>-3</v>
      </c>
      <c r="L76" s="32">
        <v>1.5</v>
      </c>
      <c r="N76" s="31" t="b">
        <f>OR(B77=0,ISERROR(MATCH(B77,$B$44:B76,0)))</f>
        <v>1</v>
      </c>
      <c r="O76" s="31"/>
    </row>
    <row r="77" spans="1:15" x14ac:dyDescent="0.2">
      <c r="A77" s="27">
        <v>34</v>
      </c>
      <c r="B77" s="1">
        <v>34</v>
      </c>
      <c r="G77" s="32">
        <v>34</v>
      </c>
      <c r="H77" s="32">
        <v>113.873</v>
      </c>
      <c r="J77" s="32">
        <f t="shared" si="26"/>
        <v>113.873</v>
      </c>
      <c r="K77" s="32">
        <v>-3</v>
      </c>
      <c r="L77" s="32">
        <v>-1.5</v>
      </c>
      <c r="N77" s="31" t="b">
        <f>OR(B78=0,ISERROR(MATCH(B78,$B$44:B77,0)))</f>
        <v>1</v>
      </c>
      <c r="O77" s="31"/>
    </row>
    <row r="78" spans="1:15" x14ac:dyDescent="0.2">
      <c r="A78" s="27">
        <v>35</v>
      </c>
      <c r="B78" s="1">
        <v>35</v>
      </c>
      <c r="G78" s="32">
        <v>35</v>
      </c>
      <c r="H78" s="32">
        <v>189.02099999999999</v>
      </c>
      <c r="J78" s="32">
        <f t="shared" si="26"/>
        <v>189.02099999999999</v>
      </c>
      <c r="K78" s="32">
        <v>-3</v>
      </c>
      <c r="L78" s="32">
        <v>-4.5</v>
      </c>
      <c r="N78" s="31" t="b">
        <f>OR(B79=0,ISERROR(MATCH(B79,$B$44:B78,0)))</f>
        <v>1</v>
      </c>
      <c r="O78" s="31"/>
    </row>
    <row r="79" spans="1:15" x14ac:dyDescent="0.2">
      <c r="A79" s="27">
        <v>36</v>
      </c>
      <c r="B79" s="1">
        <v>36</v>
      </c>
      <c r="G79" s="32">
        <v>36</v>
      </c>
      <c r="H79" s="32">
        <v>155.84200000000001</v>
      </c>
      <c r="J79" s="32">
        <f t="shared" si="26"/>
        <v>155.84200000000001</v>
      </c>
      <c r="K79" s="32">
        <v>-3</v>
      </c>
      <c r="L79" s="32">
        <v>-7.5</v>
      </c>
      <c r="N79" s="31" t="b">
        <f>OR(B80=0,ISERROR(MATCH(B80,$B$44:B79,0)))</f>
        <v>1</v>
      </c>
      <c r="O79" s="31"/>
    </row>
    <row r="80" spans="1:15" x14ac:dyDescent="0.2">
      <c r="A80" s="27">
        <v>37</v>
      </c>
      <c r="B80" s="1">
        <v>37</v>
      </c>
      <c r="G80" s="32">
        <v>37</v>
      </c>
      <c r="H80" s="32">
        <v>58.902999999999999</v>
      </c>
      <c r="J80" s="32">
        <f t="shared" si="26"/>
        <v>58.902999999999999</v>
      </c>
      <c r="K80" s="32">
        <v>3</v>
      </c>
      <c r="L80" s="32">
        <v>7.5</v>
      </c>
      <c r="N80" s="31" t="b">
        <f>OR(B81=0,ISERROR(MATCH(B81,$B$44:B80,0)))</f>
        <v>1</v>
      </c>
      <c r="O80" s="31"/>
    </row>
    <row r="81" spans="1:15" x14ac:dyDescent="0.2">
      <c r="A81" s="27">
        <v>38</v>
      </c>
      <c r="B81" s="1">
        <v>38</v>
      </c>
      <c r="G81" s="32">
        <v>38</v>
      </c>
      <c r="H81" s="32">
        <v>76.781000000000006</v>
      </c>
      <c r="J81" s="32">
        <f t="shared" si="26"/>
        <v>76.781000000000006</v>
      </c>
      <c r="K81" s="32">
        <v>3</v>
      </c>
      <c r="L81" s="32">
        <v>4.5</v>
      </c>
      <c r="N81" s="31" t="b">
        <f>OR(B82=0,ISERROR(MATCH(B82,$B$44:B81,0)))</f>
        <v>1</v>
      </c>
      <c r="O81" s="31"/>
    </row>
    <row r="82" spans="1:15" x14ac:dyDescent="0.2">
      <c r="A82" s="27">
        <v>39</v>
      </c>
      <c r="B82" s="1">
        <v>39</v>
      </c>
      <c r="G82" s="32">
        <v>39</v>
      </c>
      <c r="H82" s="32">
        <v>62.664000000000001</v>
      </c>
      <c r="J82" s="32">
        <f t="shared" si="26"/>
        <v>62.664000000000001</v>
      </c>
      <c r="K82" s="32">
        <v>3</v>
      </c>
      <c r="L82" s="32">
        <v>1.5</v>
      </c>
      <c r="N82" s="31" t="b">
        <f>OR(B83=0,ISERROR(MATCH(B83,$B$44:B82,0)))</f>
        <v>1</v>
      </c>
      <c r="O82" s="31"/>
    </row>
    <row r="83" spans="1:15" x14ac:dyDescent="0.2">
      <c r="A83" s="27">
        <v>40</v>
      </c>
      <c r="B83" s="1">
        <v>40</v>
      </c>
      <c r="G83" s="32">
        <v>40</v>
      </c>
      <c r="H83" s="32">
        <v>7.6050000000000004</v>
      </c>
      <c r="J83" s="32">
        <f t="shared" si="26"/>
        <v>7.6050000000000004</v>
      </c>
      <c r="K83" s="32">
        <v>3</v>
      </c>
      <c r="L83" s="32">
        <v>-1.5</v>
      </c>
      <c r="N83" s="31" t="b">
        <f>OR(B84=0,ISERROR(MATCH(B84,$B$44:B83,0)))</f>
        <v>1</v>
      </c>
      <c r="O83" s="31"/>
    </row>
    <row r="84" spans="1:15" x14ac:dyDescent="0.2">
      <c r="A84" s="27">
        <v>41</v>
      </c>
      <c r="B84" s="1">
        <v>41</v>
      </c>
      <c r="G84" s="32">
        <v>41</v>
      </c>
      <c r="H84" s="32">
        <v>26.242999999999999</v>
      </c>
      <c r="J84" s="32">
        <f t="shared" si="26"/>
        <v>26.242999999999999</v>
      </c>
      <c r="K84" s="32">
        <v>3</v>
      </c>
      <c r="L84" s="32">
        <v>-4.5</v>
      </c>
      <c r="N84" s="31" t="b">
        <f>OR(B85=0,ISERROR(MATCH(B85,$B$44:B84,0)))</f>
        <v>1</v>
      </c>
      <c r="O84" s="31"/>
    </row>
    <row r="85" spans="1:15" x14ac:dyDescent="0.2">
      <c r="A85" s="27">
        <v>42</v>
      </c>
      <c r="B85" s="1">
        <v>42</v>
      </c>
      <c r="G85" s="32">
        <v>42</v>
      </c>
      <c r="H85" s="32">
        <v>179.26</v>
      </c>
      <c r="J85" s="32">
        <f t="shared" si="26"/>
        <v>179.26</v>
      </c>
      <c r="K85" s="32">
        <v>3</v>
      </c>
      <c r="L85" s="32">
        <v>-7.5</v>
      </c>
      <c r="N85" s="31" t="b">
        <f>OR(B86=0,ISERROR(MATCH(B86,$B$44:B85,0)))</f>
        <v>1</v>
      </c>
      <c r="O85" s="31"/>
    </row>
    <row r="86" spans="1:15" x14ac:dyDescent="0.2">
      <c r="A86" s="27">
        <v>43</v>
      </c>
      <c r="B86" s="1">
        <v>43</v>
      </c>
      <c r="G86" s="32">
        <v>43</v>
      </c>
      <c r="H86" s="32">
        <v>84.736999999999995</v>
      </c>
      <c r="J86" s="32">
        <f t="shared" si="26"/>
        <v>84.736999999999995</v>
      </c>
      <c r="K86" s="32">
        <v>9</v>
      </c>
      <c r="L86" s="32">
        <v>7.5</v>
      </c>
      <c r="N86" s="31" t="b">
        <f>OR(B87=0,ISERROR(MATCH(B87,$B$44:B86,0)))</f>
        <v>1</v>
      </c>
      <c r="O86" s="31"/>
    </row>
    <row r="87" spans="1:15" x14ac:dyDescent="0.2">
      <c r="A87" s="27">
        <v>44</v>
      </c>
      <c r="B87" s="1">
        <v>44</v>
      </c>
      <c r="G87" s="32">
        <v>44</v>
      </c>
      <c r="H87" s="32">
        <v>76.613</v>
      </c>
      <c r="J87" s="32">
        <f t="shared" si="26"/>
        <v>76.613</v>
      </c>
      <c r="K87" s="32">
        <v>9</v>
      </c>
      <c r="L87" s="32">
        <v>4.5</v>
      </c>
      <c r="N87" s="31" t="b">
        <f>OR(B88=0,ISERROR(MATCH(B88,$B$44:B87,0)))</f>
        <v>1</v>
      </c>
      <c r="O87" s="31"/>
    </row>
    <row r="88" spans="1:15" x14ac:dyDescent="0.2">
      <c r="A88" s="27">
        <v>45</v>
      </c>
      <c r="B88" s="1">
        <v>45</v>
      </c>
      <c r="G88" s="32">
        <v>45</v>
      </c>
      <c r="H88" s="32">
        <v>67.644000000000005</v>
      </c>
      <c r="J88" s="32">
        <f t="shared" si="26"/>
        <v>67.644000000000005</v>
      </c>
      <c r="K88" s="32">
        <v>9</v>
      </c>
      <c r="L88" s="32">
        <v>1.5</v>
      </c>
      <c r="N88" s="31" t="b">
        <f>OR(B89=0,ISERROR(MATCH(B89,$B$44:B88,0)))</f>
        <v>1</v>
      </c>
      <c r="O88" s="31"/>
    </row>
    <row r="89" spans="1:15" x14ac:dyDescent="0.2">
      <c r="A89" s="27">
        <v>46</v>
      </c>
      <c r="B89" s="1">
        <v>46</v>
      </c>
      <c r="G89" s="32">
        <v>46</v>
      </c>
      <c r="H89" s="32">
        <v>13.597</v>
      </c>
      <c r="J89" s="32">
        <f t="shared" si="26"/>
        <v>13.597</v>
      </c>
      <c r="K89" s="32">
        <v>9</v>
      </c>
      <c r="L89" s="32">
        <v>-1.5</v>
      </c>
      <c r="N89" s="31" t="b">
        <f>OR(B90=0,ISERROR(MATCH(B90,$B$44:B89,0)))</f>
        <v>1</v>
      </c>
      <c r="O89" s="31"/>
    </row>
    <row r="90" spans="1:15" x14ac:dyDescent="0.2">
      <c r="A90" s="27">
        <v>47</v>
      </c>
      <c r="B90" s="1">
        <v>47</v>
      </c>
      <c r="G90" s="32">
        <v>47</v>
      </c>
      <c r="H90" s="32">
        <v>138.053</v>
      </c>
      <c r="J90" s="32">
        <f t="shared" si="26"/>
        <v>138.053</v>
      </c>
      <c r="K90" s="32">
        <v>9</v>
      </c>
      <c r="L90" s="32">
        <v>-4.5</v>
      </c>
      <c r="N90" s="31" t="b">
        <f>OR(B91=0,ISERROR(MATCH(B91,$B$44:B90,0)))</f>
        <v>1</v>
      </c>
      <c r="O90" s="31"/>
    </row>
    <row r="91" spans="1:15" x14ac:dyDescent="0.2">
      <c r="A91" s="27">
        <v>48</v>
      </c>
      <c r="B91" s="1">
        <v>48</v>
      </c>
      <c r="G91" s="32">
        <v>48</v>
      </c>
      <c r="H91" s="32">
        <v>22.73</v>
      </c>
      <c r="J91" s="32">
        <f t="shared" si="26"/>
        <v>22.73</v>
      </c>
      <c r="K91" s="32">
        <v>9</v>
      </c>
      <c r="L91" s="32">
        <v>-7.5</v>
      </c>
      <c r="N91" s="31" t="b">
        <f>OR(B92=0,ISERROR(MATCH(B92,$B$44:B91,0)))</f>
        <v>1</v>
      </c>
      <c r="O91" s="31"/>
    </row>
    <row r="92" spans="1:15" x14ac:dyDescent="0.2">
      <c r="A92" s="27">
        <v>49</v>
      </c>
      <c r="B92" s="1">
        <v>49</v>
      </c>
      <c r="G92" s="32">
        <v>49</v>
      </c>
      <c r="H92" s="32">
        <v>165.012</v>
      </c>
      <c r="J92" s="32">
        <f t="shared" si="26"/>
        <v>165.012</v>
      </c>
      <c r="K92" s="32">
        <v>15</v>
      </c>
      <c r="L92" s="32">
        <v>7.5</v>
      </c>
      <c r="N92" s="31" t="b">
        <f>OR(B93=0,ISERROR(MATCH(B93,$B$44:B92,0)))</f>
        <v>1</v>
      </c>
      <c r="O92" s="31"/>
    </row>
    <row r="93" spans="1:15" x14ac:dyDescent="0.2">
      <c r="A93" s="27">
        <v>50</v>
      </c>
      <c r="B93" s="1">
        <v>50</v>
      </c>
      <c r="G93" s="32">
        <v>50</v>
      </c>
      <c r="H93" s="32">
        <v>91.89</v>
      </c>
      <c r="J93" s="32">
        <f t="shared" si="26"/>
        <v>91.89</v>
      </c>
      <c r="K93" s="32">
        <v>15</v>
      </c>
      <c r="L93" s="32">
        <v>4.5</v>
      </c>
      <c r="N93" s="31" t="b">
        <f>OR(B94=0,ISERROR(MATCH(B94,$B$44:B93,0)))</f>
        <v>1</v>
      </c>
      <c r="O93" s="31"/>
    </row>
    <row r="94" spans="1:15" x14ac:dyDescent="0.2">
      <c r="A94" s="27">
        <v>51</v>
      </c>
      <c r="B94" s="1">
        <v>51</v>
      </c>
      <c r="G94" s="32">
        <v>51</v>
      </c>
      <c r="H94" s="32">
        <v>58.962000000000003</v>
      </c>
      <c r="J94" s="32">
        <f t="shared" si="26"/>
        <v>58.962000000000003</v>
      </c>
      <c r="K94" s="32">
        <v>15</v>
      </c>
      <c r="L94" s="32">
        <v>1.5</v>
      </c>
      <c r="N94" s="31" t="b">
        <f>OR(B95=0,ISERROR(MATCH(B95,$B$44:B94,0)))</f>
        <v>1</v>
      </c>
      <c r="O94" s="31"/>
    </row>
    <row r="95" spans="1:15" x14ac:dyDescent="0.2">
      <c r="A95" s="27">
        <v>52</v>
      </c>
      <c r="B95" s="1">
        <v>52</v>
      </c>
      <c r="G95" s="32">
        <v>52</v>
      </c>
      <c r="H95" s="32">
        <v>28.146999999999998</v>
      </c>
      <c r="J95" s="32">
        <f t="shared" si="26"/>
        <v>28.146999999999998</v>
      </c>
      <c r="K95" s="32">
        <v>15</v>
      </c>
      <c r="L95" s="32">
        <v>-1.5</v>
      </c>
      <c r="N95" s="31" t="b">
        <f>OR(B96=0,ISERROR(MATCH(B96,$B$44:B95,0)))</f>
        <v>1</v>
      </c>
      <c r="O95" s="31"/>
    </row>
    <row r="96" spans="1:15" x14ac:dyDescent="0.2">
      <c r="A96" s="27">
        <v>53</v>
      </c>
      <c r="B96" s="1">
        <v>53</v>
      </c>
      <c r="G96" s="32">
        <v>53</v>
      </c>
      <c r="H96" s="32">
        <v>11.026999999999999</v>
      </c>
      <c r="J96" s="32">
        <f t="shared" si="26"/>
        <v>11.026999999999999</v>
      </c>
      <c r="K96" s="32">
        <v>15</v>
      </c>
      <c r="L96" s="32">
        <v>-4.5</v>
      </c>
      <c r="N96" s="31" t="b">
        <f>OR(B97=0,ISERROR(MATCH(B97,$B$44:B96,0)))</f>
        <v>1</v>
      </c>
      <c r="O96" s="31"/>
    </row>
    <row r="97" spans="1:15" x14ac:dyDescent="0.2">
      <c r="A97" s="27">
        <v>54</v>
      </c>
      <c r="B97" s="1">
        <v>54</v>
      </c>
      <c r="G97" s="32">
        <v>54</v>
      </c>
      <c r="H97" s="32">
        <v>71.286000000000001</v>
      </c>
      <c r="J97" s="32">
        <f t="shared" si="26"/>
        <v>71.286000000000001</v>
      </c>
      <c r="K97" s="32">
        <v>15</v>
      </c>
      <c r="L97" s="32">
        <v>-7.5</v>
      </c>
      <c r="N97" s="31" t="b">
        <f>OR(B98=0,ISERROR(MATCH(B98,$B$44:B97,0)))</f>
        <v>1</v>
      </c>
      <c r="O97" s="31"/>
    </row>
    <row r="98" spans="1:15" x14ac:dyDescent="0.2">
      <c r="A98" s="27">
        <v>55</v>
      </c>
      <c r="B98" s="1">
        <v>55</v>
      </c>
      <c r="G98" s="32">
        <v>55</v>
      </c>
      <c r="H98" s="32">
        <v>13.731999999999999</v>
      </c>
      <c r="J98" s="32">
        <f t="shared" si="26"/>
        <v>13.731999999999999</v>
      </c>
      <c r="K98" s="32">
        <v>21</v>
      </c>
      <c r="L98" s="32">
        <v>7.5</v>
      </c>
      <c r="N98" s="31" t="b">
        <f>OR(B99=0,ISERROR(MATCH(B99,$B$44:B98,0)))</f>
        <v>1</v>
      </c>
      <c r="O98" s="31"/>
    </row>
    <row r="99" spans="1:15" x14ac:dyDescent="0.2">
      <c r="A99" s="27">
        <v>56</v>
      </c>
      <c r="B99" s="1">
        <v>56</v>
      </c>
      <c r="G99" s="32">
        <v>56</v>
      </c>
      <c r="H99" s="32">
        <v>130.34299999999999</v>
      </c>
      <c r="J99" s="32">
        <f t="shared" si="26"/>
        <v>130.34299999999999</v>
      </c>
      <c r="K99" s="32">
        <v>21</v>
      </c>
      <c r="L99" s="32">
        <v>4.5</v>
      </c>
      <c r="N99" s="31" t="b">
        <f>OR(B100=0,ISERROR(MATCH(B100,$B$44:B99,0)))</f>
        <v>1</v>
      </c>
      <c r="O99" s="31"/>
    </row>
    <row r="100" spans="1:15" x14ac:dyDescent="0.2">
      <c r="A100" s="27">
        <v>57</v>
      </c>
      <c r="B100" s="1">
        <v>57</v>
      </c>
      <c r="G100" s="32">
        <v>57</v>
      </c>
      <c r="H100" s="32">
        <v>71.013999999999996</v>
      </c>
      <c r="J100" s="32">
        <f t="shared" si="26"/>
        <v>71.013999999999996</v>
      </c>
      <c r="K100" s="32">
        <v>21</v>
      </c>
      <c r="L100" s="32">
        <v>1.5</v>
      </c>
      <c r="N100" s="31" t="b">
        <f>OR(B101=0,ISERROR(MATCH(B101,$B$44:B100,0)))</f>
        <v>1</v>
      </c>
      <c r="O100" s="31"/>
    </row>
    <row r="101" spans="1:15" x14ac:dyDescent="0.2">
      <c r="A101" s="27">
        <v>58</v>
      </c>
      <c r="B101" s="1">
        <v>58</v>
      </c>
      <c r="G101" s="32">
        <v>58</v>
      </c>
      <c r="H101" s="32">
        <v>60.673999999999999</v>
      </c>
      <c r="J101" s="32">
        <f t="shared" si="26"/>
        <v>60.673999999999999</v>
      </c>
      <c r="K101" s="32">
        <v>21</v>
      </c>
      <c r="L101" s="32">
        <v>-1.5</v>
      </c>
      <c r="N101" s="31" t="b">
        <f>OR(B102=0,ISERROR(MATCH(B102,$B$44:B101,0)))</f>
        <v>1</v>
      </c>
      <c r="O101" s="31"/>
    </row>
    <row r="102" spans="1:15" x14ac:dyDescent="0.2">
      <c r="A102" s="27">
        <v>59</v>
      </c>
      <c r="B102" s="1">
        <v>59</v>
      </c>
      <c r="G102" s="32">
        <v>59</v>
      </c>
      <c r="H102" s="32">
        <v>62.892000000000003</v>
      </c>
      <c r="J102" s="32">
        <f t="shared" si="26"/>
        <v>62.892000000000003</v>
      </c>
      <c r="K102" s="32">
        <v>21</v>
      </c>
      <c r="L102" s="32">
        <v>-4.5</v>
      </c>
      <c r="N102" s="31" t="b">
        <f>OR(B103=0,ISERROR(MATCH(B103,$B$44:B102,0)))</f>
        <v>1</v>
      </c>
      <c r="O102" s="31"/>
    </row>
    <row r="103" spans="1:15" x14ac:dyDescent="0.2">
      <c r="A103" s="27">
        <v>60</v>
      </c>
      <c r="B103" s="1">
        <v>60</v>
      </c>
      <c r="G103" s="32">
        <v>60</v>
      </c>
      <c r="H103" s="32">
        <v>2.875</v>
      </c>
      <c r="J103" s="32">
        <f t="shared" si="26"/>
        <v>2.875</v>
      </c>
      <c r="K103" s="32">
        <v>21</v>
      </c>
      <c r="L103" s="32">
        <v>-7.5</v>
      </c>
      <c r="N103" s="31" t="b">
        <f>OR(B104=0,ISERROR(MATCH(B104,$B$44:B103,0)))</f>
        <v>1</v>
      </c>
      <c r="O103" s="31"/>
    </row>
    <row r="104" spans="1:15" x14ac:dyDescent="0.2">
      <c r="A104" s="27">
        <v>61</v>
      </c>
      <c r="B104" s="1">
        <v>61</v>
      </c>
      <c r="G104" s="32">
        <v>61</v>
      </c>
      <c r="H104" s="32">
        <v>100.896</v>
      </c>
      <c r="J104" s="32">
        <f t="shared" si="26"/>
        <v>100.896</v>
      </c>
      <c r="K104" s="32">
        <v>-33</v>
      </c>
      <c r="L104" s="32">
        <v>7.5</v>
      </c>
      <c r="N104" s="31" t="b">
        <f>OR(B105=0,ISERROR(MATCH(B105,$B$44:B104,0)))</f>
        <v>1</v>
      </c>
      <c r="O104" s="31"/>
    </row>
    <row r="105" spans="1:15" x14ac:dyDescent="0.2">
      <c r="A105" s="27">
        <v>62</v>
      </c>
      <c r="B105" s="1">
        <v>62</v>
      </c>
      <c r="G105" s="32">
        <v>62</v>
      </c>
      <c r="H105" s="32">
        <v>102.078</v>
      </c>
      <c r="J105" s="32">
        <f t="shared" si="26"/>
        <v>102.078</v>
      </c>
      <c r="K105" s="32">
        <v>-33</v>
      </c>
      <c r="L105" s="32">
        <v>4.5</v>
      </c>
      <c r="N105" s="31" t="b">
        <f>OR(B106=0,ISERROR(MATCH(B106,$B$44:B105,0)))</f>
        <v>1</v>
      </c>
      <c r="O105" s="31"/>
    </row>
    <row r="106" spans="1:15" x14ac:dyDescent="0.2">
      <c r="A106" s="27">
        <v>63</v>
      </c>
      <c r="B106" s="1">
        <v>63</v>
      </c>
      <c r="G106" s="32">
        <v>63</v>
      </c>
      <c r="H106" s="32">
        <v>17.302</v>
      </c>
      <c r="J106" s="32">
        <f t="shared" si="26"/>
        <v>17.302</v>
      </c>
      <c r="K106" s="32">
        <v>-33</v>
      </c>
      <c r="L106" s="32">
        <v>1.5</v>
      </c>
      <c r="N106" s="31" t="b">
        <f>OR(B107=0,ISERROR(MATCH(B107,$B$44:B106,0)))</f>
        <v>1</v>
      </c>
      <c r="O106" s="31"/>
    </row>
    <row r="107" spans="1:15" x14ac:dyDescent="0.2">
      <c r="A107" s="27">
        <v>64</v>
      </c>
      <c r="B107" s="1">
        <v>64</v>
      </c>
      <c r="G107" s="32">
        <v>64</v>
      </c>
      <c r="H107" s="32">
        <v>138.977</v>
      </c>
      <c r="J107" s="32">
        <f t="shared" si="26"/>
        <v>138.977</v>
      </c>
      <c r="K107" s="32">
        <v>-33</v>
      </c>
      <c r="L107" s="32">
        <v>-1.5</v>
      </c>
      <c r="N107" s="31" t="b">
        <f>OR(B108=0,ISERROR(MATCH(B108,$B$44:B107,0)))</f>
        <v>1</v>
      </c>
      <c r="O107" s="31"/>
    </row>
    <row r="108" spans="1:15" x14ac:dyDescent="0.2">
      <c r="A108" s="27">
        <v>65</v>
      </c>
      <c r="B108" s="1">
        <v>65</v>
      </c>
      <c r="G108" s="32">
        <v>65</v>
      </c>
      <c r="H108" s="32">
        <v>8.09</v>
      </c>
      <c r="J108" s="32">
        <f t="shared" ref="J108:J139" si="27">IF(B108&lt;=0,0,INDEX($H$44:$H$163,B108))</f>
        <v>8.09</v>
      </c>
      <c r="K108" s="32">
        <v>-33</v>
      </c>
      <c r="L108" s="32">
        <v>-4.5</v>
      </c>
      <c r="N108" s="31" t="b">
        <f>OR(B109=0,ISERROR(MATCH(B109,$B$44:B108,0)))</f>
        <v>1</v>
      </c>
      <c r="O108" s="31"/>
    </row>
    <row r="109" spans="1:15" x14ac:dyDescent="0.2">
      <c r="A109" s="27">
        <v>66</v>
      </c>
      <c r="B109" s="1">
        <v>66</v>
      </c>
      <c r="G109" s="32">
        <v>66</v>
      </c>
      <c r="H109" s="32">
        <v>104.86799999999999</v>
      </c>
      <c r="J109" s="32">
        <f t="shared" si="27"/>
        <v>104.86799999999999</v>
      </c>
      <c r="K109" s="32">
        <v>-33</v>
      </c>
      <c r="L109" s="32">
        <v>-7.5</v>
      </c>
      <c r="N109" s="31" t="b">
        <f>OR(B110=0,ISERROR(MATCH(B110,$B$44:B109,0)))</f>
        <v>1</v>
      </c>
      <c r="O109" s="31"/>
    </row>
    <row r="110" spans="1:15" x14ac:dyDescent="0.2">
      <c r="A110" s="27">
        <v>67</v>
      </c>
      <c r="B110" s="1">
        <v>67</v>
      </c>
      <c r="G110" s="32">
        <v>67</v>
      </c>
      <c r="H110" s="32">
        <v>73.784000000000006</v>
      </c>
      <c r="J110" s="32">
        <f t="shared" si="27"/>
        <v>73.784000000000006</v>
      </c>
      <c r="K110" s="32">
        <v>-27</v>
      </c>
      <c r="L110" s="32">
        <v>7.5</v>
      </c>
      <c r="N110" s="31" t="b">
        <f>OR(B111=0,ISERROR(MATCH(B111,$B$44:B110,0)))</f>
        <v>1</v>
      </c>
      <c r="O110" s="31"/>
    </row>
    <row r="111" spans="1:15" x14ac:dyDescent="0.2">
      <c r="A111" s="27">
        <v>68</v>
      </c>
      <c r="B111" s="1">
        <v>68</v>
      </c>
      <c r="G111" s="32">
        <v>68</v>
      </c>
      <c r="H111" s="32">
        <v>70.861000000000004</v>
      </c>
      <c r="J111" s="32">
        <f t="shared" si="27"/>
        <v>70.861000000000004</v>
      </c>
      <c r="K111" s="32">
        <v>-27</v>
      </c>
      <c r="L111" s="32">
        <v>4.5</v>
      </c>
      <c r="N111" s="31" t="b">
        <f>OR(B112=0,ISERROR(MATCH(B112,$B$44:B111,0)))</f>
        <v>1</v>
      </c>
      <c r="O111" s="31"/>
    </row>
    <row r="112" spans="1:15" x14ac:dyDescent="0.2">
      <c r="A112" s="27">
        <v>69</v>
      </c>
      <c r="B112" s="1">
        <v>69</v>
      </c>
      <c r="G112" s="32">
        <v>69</v>
      </c>
      <c r="H112" s="32">
        <v>69.355999999999995</v>
      </c>
      <c r="J112" s="32">
        <f t="shared" si="27"/>
        <v>69.355999999999995</v>
      </c>
      <c r="K112" s="32">
        <v>-27</v>
      </c>
      <c r="L112" s="32">
        <v>1.5</v>
      </c>
      <c r="N112" s="31" t="b">
        <f>OR(B113=0,ISERROR(MATCH(B113,$B$44:B112,0)))</f>
        <v>1</v>
      </c>
      <c r="O112" s="31"/>
    </row>
    <row r="113" spans="1:15" x14ac:dyDescent="0.2">
      <c r="A113" s="27">
        <v>70</v>
      </c>
      <c r="B113" s="1">
        <v>70</v>
      </c>
      <c r="G113" s="32">
        <v>70</v>
      </c>
      <c r="H113" s="32">
        <v>12.679</v>
      </c>
      <c r="J113" s="32">
        <f t="shared" si="27"/>
        <v>12.679</v>
      </c>
      <c r="K113" s="32">
        <v>-27</v>
      </c>
      <c r="L113" s="32">
        <v>-1.5</v>
      </c>
      <c r="N113" s="31" t="b">
        <f>OR(B114=0,ISERROR(MATCH(B114,$B$44:B113,0)))</f>
        <v>1</v>
      </c>
      <c r="O113" s="31"/>
    </row>
    <row r="114" spans="1:15" x14ac:dyDescent="0.2">
      <c r="A114" s="27">
        <v>71</v>
      </c>
      <c r="B114" s="1">
        <v>71</v>
      </c>
      <c r="G114" s="32">
        <v>71</v>
      </c>
      <c r="H114" s="32">
        <v>176.65799999999999</v>
      </c>
      <c r="J114" s="32">
        <f t="shared" si="27"/>
        <v>176.65799999999999</v>
      </c>
      <c r="K114" s="32">
        <v>-27</v>
      </c>
      <c r="L114" s="32">
        <v>-4.5</v>
      </c>
      <c r="N114" s="31" t="b">
        <f>OR(B115=0,ISERROR(MATCH(B115,$B$44:B114,0)))</f>
        <v>1</v>
      </c>
      <c r="O114" s="31"/>
    </row>
    <row r="115" spans="1:15" x14ac:dyDescent="0.2">
      <c r="A115" s="27">
        <v>72</v>
      </c>
      <c r="B115" s="1">
        <v>72</v>
      </c>
      <c r="G115" s="32">
        <v>72</v>
      </c>
      <c r="H115" s="32">
        <v>77.501999999999995</v>
      </c>
      <c r="J115" s="32">
        <f t="shared" si="27"/>
        <v>77.501999999999995</v>
      </c>
      <c r="K115" s="32">
        <v>-27</v>
      </c>
      <c r="L115" s="32">
        <v>-7.5</v>
      </c>
      <c r="N115" s="31" t="b">
        <f>OR(B116=0,ISERROR(MATCH(B116,$B$44:B115,0)))</f>
        <v>1</v>
      </c>
      <c r="O115" s="31"/>
    </row>
    <row r="116" spans="1:15" x14ac:dyDescent="0.2">
      <c r="A116" s="27">
        <v>73</v>
      </c>
      <c r="B116" s="1">
        <v>73</v>
      </c>
      <c r="G116" s="32">
        <v>73</v>
      </c>
      <c r="H116" s="32">
        <v>185.97499999999999</v>
      </c>
      <c r="J116" s="32">
        <f t="shared" si="27"/>
        <v>185.97499999999999</v>
      </c>
      <c r="K116" s="32">
        <v>-21</v>
      </c>
      <c r="L116" s="32">
        <v>7.5</v>
      </c>
      <c r="N116" s="31" t="b">
        <f>OR(B117=0,ISERROR(MATCH(B117,$B$44:B116,0)))</f>
        <v>1</v>
      </c>
      <c r="O116" s="31"/>
    </row>
    <row r="117" spans="1:15" x14ac:dyDescent="0.2">
      <c r="A117" s="27">
        <v>74</v>
      </c>
      <c r="B117" s="1">
        <v>74</v>
      </c>
      <c r="G117" s="32">
        <v>74</v>
      </c>
      <c r="H117" s="32">
        <v>123.852</v>
      </c>
      <c r="J117" s="32">
        <f t="shared" si="27"/>
        <v>123.852</v>
      </c>
      <c r="K117" s="32">
        <v>-21</v>
      </c>
      <c r="L117" s="32">
        <v>4.5</v>
      </c>
      <c r="N117" s="31" t="b">
        <f>OR(B118=0,ISERROR(MATCH(B118,$B$44:B117,0)))</f>
        <v>1</v>
      </c>
      <c r="O117" s="31"/>
    </row>
    <row r="118" spans="1:15" x14ac:dyDescent="0.2">
      <c r="A118" s="27">
        <v>75</v>
      </c>
      <c r="B118" s="1">
        <v>75</v>
      </c>
      <c r="G118" s="32">
        <v>75</v>
      </c>
      <c r="H118" s="32">
        <v>164.35599999999999</v>
      </c>
      <c r="J118" s="32">
        <f t="shared" si="27"/>
        <v>164.35599999999999</v>
      </c>
      <c r="K118" s="32">
        <v>-21</v>
      </c>
      <c r="L118" s="32">
        <v>1.5</v>
      </c>
      <c r="N118" s="31" t="b">
        <f>OR(B119=0,ISERROR(MATCH(B119,$B$44:B118,0)))</f>
        <v>1</v>
      </c>
      <c r="O118" s="31"/>
    </row>
    <row r="119" spans="1:15" x14ac:dyDescent="0.2">
      <c r="A119" s="27">
        <v>76</v>
      </c>
      <c r="B119" s="1">
        <v>0</v>
      </c>
      <c r="G119" s="32">
        <v>76</v>
      </c>
      <c r="H119" s="32"/>
      <c r="J119" s="32">
        <f t="shared" si="27"/>
        <v>0</v>
      </c>
      <c r="K119" s="32">
        <v>-21</v>
      </c>
      <c r="L119" s="32">
        <v>-1.5</v>
      </c>
      <c r="N119" s="31" t="b">
        <f>OR(B120=0,ISERROR(MATCH(B120,$B$44:B119,0)))</f>
        <v>1</v>
      </c>
      <c r="O119" s="31"/>
    </row>
    <row r="120" spans="1:15" x14ac:dyDescent="0.2">
      <c r="A120" s="27">
        <v>77</v>
      </c>
      <c r="B120" s="1">
        <v>0</v>
      </c>
      <c r="G120" s="32">
        <v>77</v>
      </c>
      <c r="H120" s="32"/>
      <c r="J120" s="32">
        <f t="shared" si="27"/>
        <v>0</v>
      </c>
      <c r="K120" s="32">
        <v>-21</v>
      </c>
      <c r="L120" s="32">
        <v>-4.5</v>
      </c>
      <c r="N120" s="31" t="b">
        <f>OR(B121=0,ISERROR(MATCH(B121,$B$44:B120,0)))</f>
        <v>1</v>
      </c>
      <c r="O120" s="31"/>
    </row>
    <row r="121" spans="1:15" x14ac:dyDescent="0.2">
      <c r="A121" s="27">
        <v>78</v>
      </c>
      <c r="B121" s="1">
        <v>0</v>
      </c>
      <c r="G121" s="32">
        <v>78</v>
      </c>
      <c r="H121" s="32"/>
      <c r="J121" s="32">
        <f t="shared" si="27"/>
        <v>0</v>
      </c>
      <c r="K121" s="32">
        <v>-21</v>
      </c>
      <c r="L121" s="32">
        <v>-7.5</v>
      </c>
      <c r="N121" s="31" t="b">
        <f>OR(B122=0,ISERROR(MATCH(B122,$B$44:B121,0)))</f>
        <v>1</v>
      </c>
      <c r="O121" s="31"/>
    </row>
    <row r="122" spans="1:15" x14ac:dyDescent="0.2">
      <c r="A122" s="27">
        <v>79</v>
      </c>
      <c r="B122" s="1">
        <v>0</v>
      </c>
      <c r="G122" s="32">
        <v>79</v>
      </c>
      <c r="H122" s="32"/>
      <c r="J122" s="32">
        <f t="shared" si="27"/>
        <v>0</v>
      </c>
      <c r="K122" s="32">
        <v>-15</v>
      </c>
      <c r="L122" s="32">
        <v>7.5</v>
      </c>
      <c r="N122" s="31" t="b">
        <f>OR(B123=0,ISERROR(MATCH(B123,$B$44:B122,0)))</f>
        <v>1</v>
      </c>
      <c r="O122" s="31"/>
    </row>
    <row r="123" spans="1:15" x14ac:dyDescent="0.2">
      <c r="A123" s="27">
        <v>80</v>
      </c>
      <c r="B123" s="1">
        <v>0</v>
      </c>
      <c r="G123" s="32">
        <v>80</v>
      </c>
      <c r="H123" s="32"/>
      <c r="J123" s="32">
        <f t="shared" si="27"/>
        <v>0</v>
      </c>
      <c r="K123" s="32">
        <v>-15</v>
      </c>
      <c r="L123" s="32">
        <v>4.5</v>
      </c>
      <c r="N123" s="31" t="b">
        <f>OR(B124=0,ISERROR(MATCH(B124,$B$44:B123,0)))</f>
        <v>1</v>
      </c>
      <c r="O123" s="31"/>
    </row>
    <row r="124" spans="1:15" x14ac:dyDescent="0.2">
      <c r="A124" s="27">
        <v>81</v>
      </c>
      <c r="B124" s="1">
        <v>0</v>
      </c>
      <c r="G124" s="32">
        <v>81</v>
      </c>
      <c r="H124" s="32"/>
      <c r="J124" s="32">
        <f t="shared" si="27"/>
        <v>0</v>
      </c>
      <c r="K124" s="32">
        <v>-15</v>
      </c>
      <c r="L124" s="32">
        <v>1.5</v>
      </c>
      <c r="N124" s="31" t="b">
        <f>OR(B125=0,ISERROR(MATCH(B125,$B$44:B124,0)))</f>
        <v>1</v>
      </c>
      <c r="O124" s="31"/>
    </row>
    <row r="125" spans="1:15" x14ac:dyDescent="0.2">
      <c r="A125" s="27">
        <v>82</v>
      </c>
      <c r="B125" s="1">
        <v>0</v>
      </c>
      <c r="G125" s="32">
        <v>82</v>
      </c>
      <c r="H125" s="32"/>
      <c r="J125" s="32">
        <f t="shared" si="27"/>
        <v>0</v>
      </c>
      <c r="K125" s="32">
        <v>-15</v>
      </c>
      <c r="L125" s="32">
        <v>-1.5</v>
      </c>
      <c r="N125" s="31" t="b">
        <f>OR(B126=0,ISERROR(MATCH(B126,$B$44:B125,0)))</f>
        <v>1</v>
      </c>
      <c r="O125" s="31"/>
    </row>
    <row r="126" spans="1:15" x14ac:dyDescent="0.2">
      <c r="A126" s="27">
        <v>83</v>
      </c>
      <c r="B126" s="1">
        <v>0</v>
      </c>
      <c r="G126" s="32">
        <v>83</v>
      </c>
      <c r="H126" s="32"/>
      <c r="J126" s="32">
        <f t="shared" si="27"/>
        <v>0</v>
      </c>
      <c r="K126" s="32">
        <v>-15</v>
      </c>
      <c r="L126" s="32">
        <v>-4.5</v>
      </c>
      <c r="N126" s="31" t="b">
        <f>OR(B127=0,ISERROR(MATCH(B127,$B$44:B126,0)))</f>
        <v>1</v>
      </c>
      <c r="O126" s="31"/>
    </row>
    <row r="127" spans="1:15" x14ac:dyDescent="0.2">
      <c r="A127" s="27">
        <v>84</v>
      </c>
      <c r="B127" s="1">
        <v>0</v>
      </c>
      <c r="G127" s="32">
        <v>84</v>
      </c>
      <c r="H127" s="32"/>
      <c r="J127" s="32">
        <f t="shared" si="27"/>
        <v>0</v>
      </c>
      <c r="K127" s="32">
        <v>-15</v>
      </c>
      <c r="L127" s="32">
        <v>-7.5</v>
      </c>
      <c r="N127" s="31" t="b">
        <f>OR(B128=0,ISERROR(MATCH(B128,$B$44:B127,0)))</f>
        <v>1</v>
      </c>
      <c r="O127" s="31"/>
    </row>
    <row r="128" spans="1:15" x14ac:dyDescent="0.2">
      <c r="A128" s="27">
        <v>85</v>
      </c>
      <c r="B128" s="1">
        <v>0</v>
      </c>
      <c r="G128" s="32">
        <v>85</v>
      </c>
      <c r="H128" s="32"/>
      <c r="J128" s="32">
        <f t="shared" si="27"/>
        <v>0</v>
      </c>
      <c r="K128" s="32">
        <v>-9</v>
      </c>
      <c r="L128" s="32">
        <v>7.5</v>
      </c>
      <c r="N128" s="31" t="b">
        <f>OR(B129=0,ISERROR(MATCH(B129,$B$44:B128,0)))</f>
        <v>1</v>
      </c>
      <c r="O128" s="31"/>
    </row>
    <row r="129" spans="1:15" x14ac:dyDescent="0.2">
      <c r="A129" s="27">
        <v>86</v>
      </c>
      <c r="B129" s="1">
        <v>0</v>
      </c>
      <c r="G129" s="32">
        <v>86</v>
      </c>
      <c r="H129" s="32"/>
      <c r="J129" s="32">
        <f t="shared" si="27"/>
        <v>0</v>
      </c>
      <c r="K129" s="32">
        <v>-9</v>
      </c>
      <c r="L129" s="32">
        <v>4.5</v>
      </c>
      <c r="N129" s="31" t="b">
        <f>OR(B130=0,ISERROR(MATCH(B130,$B$44:B129,0)))</f>
        <v>1</v>
      </c>
      <c r="O129" s="31"/>
    </row>
    <row r="130" spans="1:15" x14ac:dyDescent="0.2">
      <c r="A130" s="27">
        <v>87</v>
      </c>
      <c r="B130" s="1">
        <v>0</v>
      </c>
      <c r="G130" s="32">
        <v>87</v>
      </c>
      <c r="H130" s="32"/>
      <c r="J130" s="32">
        <f t="shared" si="27"/>
        <v>0</v>
      </c>
      <c r="K130" s="32">
        <v>-9</v>
      </c>
      <c r="L130" s="32">
        <v>1.5</v>
      </c>
      <c r="N130" s="31" t="b">
        <f>OR(B131=0,ISERROR(MATCH(B131,$B$44:B130,0)))</f>
        <v>1</v>
      </c>
      <c r="O130" s="31"/>
    </row>
    <row r="131" spans="1:15" x14ac:dyDescent="0.2">
      <c r="A131" s="27">
        <v>88</v>
      </c>
      <c r="B131" s="1">
        <v>0</v>
      </c>
      <c r="G131" s="32">
        <v>88</v>
      </c>
      <c r="H131" s="32"/>
      <c r="J131" s="32">
        <f t="shared" si="27"/>
        <v>0</v>
      </c>
      <c r="K131" s="32">
        <v>-9</v>
      </c>
      <c r="L131" s="32">
        <v>-1.5</v>
      </c>
      <c r="N131" s="31" t="b">
        <f>OR(B132=0,ISERROR(MATCH(B132,$B$44:B131,0)))</f>
        <v>1</v>
      </c>
      <c r="O131" s="31"/>
    </row>
    <row r="132" spans="1:15" x14ac:dyDescent="0.2">
      <c r="A132" s="27">
        <v>89</v>
      </c>
      <c r="B132" s="1">
        <v>0</v>
      </c>
      <c r="G132" s="32">
        <v>89</v>
      </c>
      <c r="H132" s="32"/>
      <c r="J132" s="32">
        <f t="shared" si="27"/>
        <v>0</v>
      </c>
      <c r="K132" s="32">
        <v>-9</v>
      </c>
      <c r="L132" s="32">
        <v>-4.5</v>
      </c>
      <c r="N132" s="31" t="b">
        <f>OR(B133=0,ISERROR(MATCH(B133,$B$44:B132,0)))</f>
        <v>1</v>
      </c>
      <c r="O132" s="31"/>
    </row>
    <row r="133" spans="1:15" x14ac:dyDescent="0.2">
      <c r="A133" s="27">
        <v>90</v>
      </c>
      <c r="B133" s="1">
        <v>0</v>
      </c>
      <c r="G133" s="32">
        <v>90</v>
      </c>
      <c r="H133" s="32"/>
      <c r="J133" s="32">
        <f t="shared" si="27"/>
        <v>0</v>
      </c>
      <c r="K133" s="32">
        <v>-9</v>
      </c>
      <c r="L133" s="32">
        <v>-7.5</v>
      </c>
      <c r="N133" s="31" t="b">
        <f>OR(B134=0,ISERROR(MATCH(B134,$B$44:B133,0)))</f>
        <v>1</v>
      </c>
      <c r="O133" s="31"/>
    </row>
    <row r="134" spans="1:15" x14ac:dyDescent="0.2">
      <c r="A134" s="27">
        <v>91</v>
      </c>
      <c r="B134" s="1">
        <v>0</v>
      </c>
      <c r="G134" s="32">
        <v>91</v>
      </c>
      <c r="H134" s="32"/>
      <c r="J134" s="32">
        <f t="shared" si="27"/>
        <v>0</v>
      </c>
      <c r="K134" s="32">
        <v>-3</v>
      </c>
      <c r="L134" s="32">
        <v>7.5</v>
      </c>
      <c r="N134" s="31" t="b">
        <f>OR(B135=0,ISERROR(MATCH(B135,$B$44:B134,0)))</f>
        <v>1</v>
      </c>
      <c r="O134" s="31"/>
    </row>
    <row r="135" spans="1:15" x14ac:dyDescent="0.2">
      <c r="A135" s="27">
        <v>92</v>
      </c>
      <c r="B135" s="1">
        <v>0</v>
      </c>
      <c r="G135" s="32">
        <v>92</v>
      </c>
      <c r="H135" s="32"/>
      <c r="J135" s="32">
        <f t="shared" si="27"/>
        <v>0</v>
      </c>
      <c r="K135" s="32">
        <v>-3</v>
      </c>
      <c r="L135" s="32">
        <v>4.5</v>
      </c>
      <c r="N135" s="31" t="b">
        <f>OR(B136=0,ISERROR(MATCH(B136,$B$44:B135,0)))</f>
        <v>1</v>
      </c>
      <c r="O135" s="31"/>
    </row>
    <row r="136" spans="1:15" x14ac:dyDescent="0.2">
      <c r="A136" s="27">
        <v>93</v>
      </c>
      <c r="B136" s="1">
        <v>0</v>
      </c>
      <c r="G136" s="32">
        <v>93</v>
      </c>
      <c r="H136" s="32"/>
      <c r="J136" s="32">
        <f t="shared" si="27"/>
        <v>0</v>
      </c>
      <c r="K136" s="32">
        <v>-3</v>
      </c>
      <c r="L136" s="32">
        <v>1.5</v>
      </c>
      <c r="N136" s="31" t="b">
        <f>OR(B137=0,ISERROR(MATCH(B137,$B$44:B136,0)))</f>
        <v>1</v>
      </c>
      <c r="O136" s="31"/>
    </row>
    <row r="137" spans="1:15" x14ac:dyDescent="0.2">
      <c r="A137" s="27">
        <v>94</v>
      </c>
      <c r="B137" s="1">
        <v>0</v>
      </c>
      <c r="G137" s="32">
        <v>94</v>
      </c>
      <c r="H137" s="32"/>
      <c r="J137" s="32">
        <f t="shared" si="27"/>
        <v>0</v>
      </c>
      <c r="K137" s="32">
        <v>-3</v>
      </c>
      <c r="L137" s="32">
        <v>-1.5</v>
      </c>
      <c r="N137" s="31" t="b">
        <f>OR(B138=0,ISERROR(MATCH(B138,$B$44:B137,0)))</f>
        <v>1</v>
      </c>
      <c r="O137" s="31"/>
    </row>
    <row r="138" spans="1:15" x14ac:dyDescent="0.2">
      <c r="A138" s="27">
        <v>95</v>
      </c>
      <c r="B138" s="1">
        <v>0</v>
      </c>
      <c r="G138" s="32">
        <v>95</v>
      </c>
      <c r="H138" s="32"/>
      <c r="J138" s="32">
        <f t="shared" si="27"/>
        <v>0</v>
      </c>
      <c r="K138" s="32">
        <v>-3</v>
      </c>
      <c r="L138" s="32">
        <v>-4.5</v>
      </c>
      <c r="N138" s="31" t="b">
        <f>OR(B139=0,ISERROR(MATCH(B139,$B$44:B138,0)))</f>
        <v>1</v>
      </c>
      <c r="O138" s="31"/>
    </row>
    <row r="139" spans="1:15" x14ac:dyDescent="0.2">
      <c r="A139" s="27">
        <v>96</v>
      </c>
      <c r="B139" s="1">
        <v>0</v>
      </c>
      <c r="G139" s="32">
        <v>96</v>
      </c>
      <c r="H139" s="32"/>
      <c r="J139" s="32">
        <f t="shared" si="27"/>
        <v>0</v>
      </c>
      <c r="K139" s="32">
        <v>-3</v>
      </c>
      <c r="L139" s="32">
        <v>-7.5</v>
      </c>
      <c r="N139" s="31" t="b">
        <f>OR(B140=0,ISERROR(MATCH(B140,$B$44:B139,0)))</f>
        <v>1</v>
      </c>
      <c r="O139" s="31"/>
    </row>
    <row r="140" spans="1:15" x14ac:dyDescent="0.2">
      <c r="A140" s="27">
        <v>97</v>
      </c>
      <c r="B140" s="1">
        <v>0</v>
      </c>
      <c r="G140" s="32">
        <v>97</v>
      </c>
      <c r="H140" s="32"/>
      <c r="J140" s="32">
        <f t="shared" ref="J140:J163" si="28">IF(B140&lt;=0,0,INDEX($H$44:$H$163,B140))</f>
        <v>0</v>
      </c>
      <c r="K140" s="32">
        <v>3</v>
      </c>
      <c r="L140" s="32">
        <v>7.5</v>
      </c>
      <c r="N140" s="31" t="b">
        <f>OR(B141=0,ISERROR(MATCH(B141,$B$44:B140,0)))</f>
        <v>1</v>
      </c>
      <c r="O140" s="31"/>
    </row>
    <row r="141" spans="1:15" x14ac:dyDescent="0.2">
      <c r="A141" s="27">
        <v>98</v>
      </c>
      <c r="B141" s="1">
        <v>0</v>
      </c>
      <c r="G141" s="32">
        <v>98</v>
      </c>
      <c r="H141" s="32"/>
      <c r="J141" s="32">
        <f t="shared" si="28"/>
        <v>0</v>
      </c>
      <c r="K141" s="32">
        <v>3</v>
      </c>
      <c r="L141" s="32">
        <v>4.5</v>
      </c>
      <c r="N141" s="31" t="b">
        <f>OR(B142=0,ISERROR(MATCH(B142,$B$44:B141,0)))</f>
        <v>1</v>
      </c>
      <c r="O141" s="31"/>
    </row>
    <row r="142" spans="1:15" x14ac:dyDescent="0.2">
      <c r="A142" s="27">
        <v>99</v>
      </c>
      <c r="B142" s="1">
        <v>0</v>
      </c>
      <c r="G142" s="32">
        <v>99</v>
      </c>
      <c r="H142" s="32"/>
      <c r="J142" s="32">
        <f t="shared" si="28"/>
        <v>0</v>
      </c>
      <c r="K142" s="32">
        <v>3</v>
      </c>
      <c r="L142" s="32">
        <v>1.5</v>
      </c>
      <c r="N142" s="31" t="b">
        <f>OR(B143=0,ISERROR(MATCH(B143,$B$44:B142,0)))</f>
        <v>1</v>
      </c>
      <c r="O142" s="31"/>
    </row>
    <row r="143" spans="1:15" x14ac:dyDescent="0.2">
      <c r="A143" s="27">
        <v>100</v>
      </c>
      <c r="B143" s="1">
        <v>0</v>
      </c>
      <c r="G143" s="32">
        <v>100</v>
      </c>
      <c r="H143" s="33"/>
      <c r="J143" s="32">
        <f t="shared" si="28"/>
        <v>0</v>
      </c>
      <c r="K143" s="32">
        <v>3</v>
      </c>
      <c r="L143" s="32">
        <v>-1.5</v>
      </c>
      <c r="N143" s="31" t="b">
        <f>OR(B144=0,ISERROR(MATCH(B144,$B$44:B143,0)))</f>
        <v>1</v>
      </c>
      <c r="O143" s="31"/>
    </row>
    <row r="144" spans="1:15" x14ac:dyDescent="0.2">
      <c r="A144" s="27">
        <v>101</v>
      </c>
      <c r="B144" s="1">
        <v>0</v>
      </c>
      <c r="J144" s="32">
        <f t="shared" si="28"/>
        <v>0</v>
      </c>
      <c r="K144" s="32">
        <v>3</v>
      </c>
      <c r="L144" s="32">
        <v>-4.5</v>
      </c>
      <c r="N144" s="31" t="b">
        <f>OR(B145=0,ISERROR(MATCH(B145,$B$44:B144,0)))</f>
        <v>1</v>
      </c>
      <c r="O144" s="31"/>
    </row>
    <row r="145" spans="1:15" x14ac:dyDescent="0.2">
      <c r="A145" s="27">
        <v>102</v>
      </c>
      <c r="B145" s="1">
        <v>0</v>
      </c>
      <c r="J145" s="32">
        <f t="shared" si="28"/>
        <v>0</v>
      </c>
      <c r="K145" s="32">
        <v>3</v>
      </c>
      <c r="L145" s="32">
        <v>-7.5</v>
      </c>
      <c r="N145" s="31" t="b">
        <f>OR(B146=0,ISERROR(MATCH(B146,$B$44:B145,0)))</f>
        <v>1</v>
      </c>
      <c r="O145" s="31"/>
    </row>
    <row r="146" spans="1:15" x14ac:dyDescent="0.2">
      <c r="A146" s="27">
        <v>103</v>
      </c>
      <c r="B146" s="1">
        <v>0</v>
      </c>
      <c r="J146" s="32">
        <f t="shared" si="28"/>
        <v>0</v>
      </c>
      <c r="K146" s="32">
        <v>9</v>
      </c>
      <c r="L146" s="32">
        <v>7.5</v>
      </c>
      <c r="N146" s="31" t="b">
        <f>OR(B147=0,ISERROR(MATCH(B147,$B$44:B146,0)))</f>
        <v>1</v>
      </c>
      <c r="O146" s="31"/>
    </row>
    <row r="147" spans="1:15" x14ac:dyDescent="0.2">
      <c r="A147" s="27">
        <v>104</v>
      </c>
      <c r="B147" s="1">
        <v>0</v>
      </c>
      <c r="J147" s="32">
        <f t="shared" si="28"/>
        <v>0</v>
      </c>
      <c r="K147" s="32">
        <v>9</v>
      </c>
      <c r="L147" s="32">
        <v>4.5</v>
      </c>
      <c r="N147" s="31" t="b">
        <f>OR(B148=0,ISERROR(MATCH(B148,$B$44:B147,0)))</f>
        <v>1</v>
      </c>
      <c r="O147" s="31"/>
    </row>
    <row r="148" spans="1:15" x14ac:dyDescent="0.2">
      <c r="A148" s="27">
        <v>105</v>
      </c>
      <c r="B148" s="1">
        <v>0</v>
      </c>
      <c r="J148" s="32">
        <f t="shared" si="28"/>
        <v>0</v>
      </c>
      <c r="K148" s="32">
        <v>9</v>
      </c>
      <c r="L148" s="32">
        <v>1.5</v>
      </c>
      <c r="N148" s="31" t="b">
        <f>OR(B149=0,ISERROR(MATCH(B149,$B$44:B148,0)))</f>
        <v>1</v>
      </c>
      <c r="O148" s="31"/>
    </row>
    <row r="149" spans="1:15" x14ac:dyDescent="0.2">
      <c r="A149" s="27">
        <v>106</v>
      </c>
      <c r="B149" s="1">
        <v>0</v>
      </c>
      <c r="J149" s="32">
        <f t="shared" si="28"/>
        <v>0</v>
      </c>
      <c r="K149" s="32">
        <v>9</v>
      </c>
      <c r="L149" s="32">
        <v>-1.5</v>
      </c>
      <c r="N149" s="31" t="b">
        <f>OR(B150=0,ISERROR(MATCH(B150,$B$44:B149,0)))</f>
        <v>1</v>
      </c>
      <c r="O149" s="31"/>
    </row>
    <row r="150" spans="1:15" x14ac:dyDescent="0.2">
      <c r="A150" s="27">
        <v>107</v>
      </c>
      <c r="B150" s="1">
        <v>0</v>
      </c>
      <c r="J150" s="32">
        <f t="shared" si="28"/>
        <v>0</v>
      </c>
      <c r="K150" s="32">
        <v>9</v>
      </c>
      <c r="L150" s="32">
        <v>-4.5</v>
      </c>
      <c r="N150" s="31" t="b">
        <f>OR(B151=0,ISERROR(MATCH(B151,$B$44:B150,0)))</f>
        <v>1</v>
      </c>
      <c r="O150" s="31"/>
    </row>
    <row r="151" spans="1:15" x14ac:dyDescent="0.2">
      <c r="A151" s="27">
        <v>108</v>
      </c>
      <c r="B151" s="1">
        <v>0</v>
      </c>
      <c r="J151" s="32">
        <f t="shared" si="28"/>
        <v>0</v>
      </c>
      <c r="K151" s="32">
        <v>9</v>
      </c>
      <c r="L151" s="32">
        <v>-7.5</v>
      </c>
      <c r="N151" s="31" t="b">
        <f>OR(B152=0,ISERROR(MATCH(B152,$B$44:B151,0)))</f>
        <v>1</v>
      </c>
      <c r="O151" s="31"/>
    </row>
    <row r="152" spans="1:15" x14ac:dyDescent="0.2">
      <c r="A152" s="27">
        <v>109</v>
      </c>
      <c r="B152" s="1">
        <v>0</v>
      </c>
      <c r="J152" s="32">
        <f t="shared" si="28"/>
        <v>0</v>
      </c>
      <c r="K152" s="32">
        <v>15</v>
      </c>
      <c r="L152" s="32">
        <v>7.5</v>
      </c>
      <c r="N152" s="31" t="b">
        <f>OR(B153=0,ISERROR(MATCH(B153,$B$44:B152,0)))</f>
        <v>1</v>
      </c>
      <c r="O152" s="31"/>
    </row>
    <row r="153" spans="1:15" x14ac:dyDescent="0.2">
      <c r="A153" s="27">
        <v>110</v>
      </c>
      <c r="B153" s="1">
        <v>0</v>
      </c>
      <c r="J153" s="32">
        <f t="shared" si="28"/>
        <v>0</v>
      </c>
      <c r="K153" s="32">
        <v>15</v>
      </c>
      <c r="L153" s="32">
        <v>4.5</v>
      </c>
      <c r="N153" s="31" t="b">
        <f>OR(B154=0,ISERROR(MATCH(B154,$B$44:B153,0)))</f>
        <v>1</v>
      </c>
      <c r="O153" s="31"/>
    </row>
    <row r="154" spans="1:15" x14ac:dyDescent="0.2">
      <c r="A154" s="27">
        <v>111</v>
      </c>
      <c r="B154" s="1">
        <v>0</v>
      </c>
      <c r="J154" s="32">
        <f t="shared" si="28"/>
        <v>0</v>
      </c>
      <c r="K154" s="32">
        <v>15</v>
      </c>
      <c r="L154" s="32">
        <v>1.5</v>
      </c>
      <c r="N154" s="31" t="b">
        <f>OR(B155=0,ISERROR(MATCH(B155,$B$44:B154,0)))</f>
        <v>1</v>
      </c>
      <c r="O154" s="31"/>
    </row>
    <row r="155" spans="1:15" x14ac:dyDescent="0.2">
      <c r="A155" s="27">
        <v>112</v>
      </c>
      <c r="B155" s="1">
        <v>0</v>
      </c>
      <c r="J155" s="32">
        <f t="shared" si="28"/>
        <v>0</v>
      </c>
      <c r="K155" s="32">
        <v>15</v>
      </c>
      <c r="L155" s="32">
        <v>-1.5</v>
      </c>
      <c r="N155" s="31" t="b">
        <f>OR(B156=0,ISERROR(MATCH(B156,$B$44:B155,0)))</f>
        <v>1</v>
      </c>
      <c r="O155" s="31"/>
    </row>
    <row r="156" spans="1:15" x14ac:dyDescent="0.2">
      <c r="A156" s="27">
        <v>113</v>
      </c>
      <c r="B156" s="1">
        <v>0</v>
      </c>
      <c r="J156" s="32">
        <f t="shared" si="28"/>
        <v>0</v>
      </c>
      <c r="K156" s="32">
        <v>15</v>
      </c>
      <c r="L156" s="32">
        <v>-4.5</v>
      </c>
      <c r="N156" s="31" t="b">
        <f>OR(B157=0,ISERROR(MATCH(B157,$B$44:B156,0)))</f>
        <v>1</v>
      </c>
      <c r="O156" s="31"/>
    </row>
    <row r="157" spans="1:15" x14ac:dyDescent="0.2">
      <c r="A157" s="27">
        <v>114</v>
      </c>
      <c r="B157" s="1">
        <v>0</v>
      </c>
      <c r="J157" s="32">
        <f t="shared" si="28"/>
        <v>0</v>
      </c>
      <c r="K157" s="32">
        <v>15</v>
      </c>
      <c r="L157" s="32">
        <v>-7.5</v>
      </c>
      <c r="N157" s="31" t="b">
        <f>OR(B158=0,ISERROR(MATCH(B158,$B$44:B157,0)))</f>
        <v>1</v>
      </c>
      <c r="O157" s="31"/>
    </row>
    <row r="158" spans="1:15" x14ac:dyDescent="0.2">
      <c r="A158" s="27">
        <v>115</v>
      </c>
      <c r="B158" s="1">
        <v>0</v>
      </c>
      <c r="J158" s="32">
        <f t="shared" si="28"/>
        <v>0</v>
      </c>
      <c r="K158" s="32">
        <v>21</v>
      </c>
      <c r="L158" s="32">
        <v>7.5</v>
      </c>
      <c r="N158" s="31" t="b">
        <f>OR(B159=0,ISERROR(MATCH(B159,$B$44:B158,0)))</f>
        <v>1</v>
      </c>
      <c r="O158" s="31"/>
    </row>
    <row r="159" spans="1:15" x14ac:dyDescent="0.2">
      <c r="A159" s="27">
        <v>116</v>
      </c>
      <c r="B159" s="1">
        <v>0</v>
      </c>
      <c r="J159" s="32">
        <f t="shared" si="28"/>
        <v>0</v>
      </c>
      <c r="K159" s="32">
        <v>21</v>
      </c>
      <c r="L159" s="32">
        <v>4.5</v>
      </c>
      <c r="N159" s="31" t="b">
        <f>OR(B160=0,ISERROR(MATCH(B160,$B$44:B159,0)))</f>
        <v>1</v>
      </c>
      <c r="O159" s="31"/>
    </row>
    <row r="160" spans="1:15" x14ac:dyDescent="0.2">
      <c r="A160" s="27">
        <v>117</v>
      </c>
      <c r="B160" s="1">
        <v>0</v>
      </c>
      <c r="J160" s="32">
        <f t="shared" si="28"/>
        <v>0</v>
      </c>
      <c r="K160" s="32">
        <v>21</v>
      </c>
      <c r="L160" s="32">
        <v>1.5</v>
      </c>
      <c r="N160" s="31" t="b">
        <f>OR(B161=0,ISERROR(MATCH(B161,$B$44:B160,0)))</f>
        <v>1</v>
      </c>
      <c r="O160" s="31"/>
    </row>
    <row r="161" spans="1:15" x14ac:dyDescent="0.2">
      <c r="A161" s="27">
        <v>118</v>
      </c>
      <c r="B161" s="1">
        <v>0</v>
      </c>
      <c r="J161" s="32">
        <f t="shared" si="28"/>
        <v>0</v>
      </c>
      <c r="K161" s="32">
        <v>21</v>
      </c>
      <c r="L161" s="32">
        <v>-1.5</v>
      </c>
      <c r="N161" s="31" t="b">
        <f>OR(B162=0,ISERROR(MATCH(B162,$B$44:B161,0)))</f>
        <v>1</v>
      </c>
      <c r="O161" s="31"/>
    </row>
    <row r="162" spans="1:15" x14ac:dyDescent="0.2">
      <c r="A162" s="27">
        <v>119</v>
      </c>
      <c r="B162" s="1">
        <v>0</v>
      </c>
      <c r="J162" s="32">
        <f t="shared" si="28"/>
        <v>0</v>
      </c>
      <c r="K162" s="32">
        <v>21</v>
      </c>
      <c r="L162" s="32">
        <v>-4.5</v>
      </c>
      <c r="N162" s="31" t="b">
        <f>OR(B163=0,ISERROR(MATCH(B163,$B$44:B162,0)))</f>
        <v>1</v>
      </c>
      <c r="O162" s="31"/>
    </row>
    <row r="163" spans="1:15" x14ac:dyDescent="0.2">
      <c r="A163" s="27">
        <v>120</v>
      </c>
      <c r="B163" s="2">
        <v>0</v>
      </c>
      <c r="J163" s="33">
        <f t="shared" si="28"/>
        <v>0</v>
      </c>
      <c r="K163" s="33">
        <v>21</v>
      </c>
      <c r="L163" s="33">
        <v>-7.5</v>
      </c>
      <c r="N163" s="31" t="b">
        <f>OR(B164=0,ISERROR(MATCH(B164,$B$44:B163,0)))</f>
        <v>1</v>
      </c>
      <c r="O163" s="31"/>
    </row>
    <row r="164" spans="1:15" x14ac:dyDescent="0.2">
      <c r="D164" s="34"/>
    </row>
  </sheetData>
  <phoneticPr fontId="0" type="noConversion"/>
  <printOptions horizontalCentered="1" verticalCentered="1"/>
  <pageMargins left="0.39370078740157483" right="0.39370078740157483" top="0.78740157480314965" bottom="0.78740157480314965" header="0.51181102362204722" footer="0.51181102362204722"/>
  <pageSetup paperSize="9" scale="70" orientation="portrait" r:id="rId1"/>
  <headerFooter alignWithMargins="0">
    <oddHeader>&amp;C&amp;"Times New Roman,Regular"&amp;8&amp;Z&amp;F &amp;A</oddHeader>
    <oddFooter>&amp;C&amp;"Times New Roman,Regular"&amp;8&amp;D,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ProbA</vt:lpstr>
      <vt:lpstr>ProbB</vt:lpstr>
      <vt:lpstr>ProbC</vt:lpstr>
      <vt:lpstr>ContainerInPosition</vt:lpstr>
      <vt:lpstr>NumberOfContainers</vt:lpstr>
      <vt:lpstr>NumberOfPositions</vt:lpstr>
      <vt:lpstr>ProbA!Print_Area</vt:lpstr>
      <vt:lpstr>ProbB!Print_Area</vt:lpstr>
      <vt:lpstr>ProbC!Print_Area</vt:lpstr>
    </vt:vector>
  </TitlesOfParts>
  <Company>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Mason</dc:creator>
  <cp:lastModifiedBy>Andrew Mason</cp:lastModifiedBy>
  <cp:lastPrinted>2009-05-19T04:25:39Z</cp:lastPrinted>
  <dcterms:created xsi:type="dcterms:W3CDTF">2001-05-28T05:45:46Z</dcterms:created>
  <dcterms:modified xsi:type="dcterms:W3CDTF">2020-03-19T22:23:57Z</dcterms:modified>
</cp:coreProperties>
</file>