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2agerstner/Dropbox/Mac/Desktop/SQL/finalProject/"/>
    </mc:Choice>
  </mc:AlternateContent>
  <xr:revisionPtr revIDLastSave="0" documentId="13_ncr:1_{F596844A-12F4-E04B-9008-F7433F1D1269}" xr6:coauthVersionLast="47" xr6:coauthVersionMax="47" xr10:uidLastSave="{00000000-0000-0000-0000-000000000000}"/>
  <bookViews>
    <workbookView xWindow="0" yWindow="740" windowWidth="30240" windowHeight="18900" activeTab="1" xr2:uid="{F9E4E640-81A9-4B9F-918C-49527ED030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2" l="1"/>
  <c r="H61" i="2"/>
  <c r="H59" i="2"/>
  <c r="F59" i="2"/>
  <c r="H55" i="2"/>
  <c r="H54" i="2"/>
  <c r="H52" i="2"/>
  <c r="F52" i="2"/>
  <c r="H49" i="2"/>
  <c r="H50" i="2" s="1"/>
  <c r="F47" i="2"/>
  <c r="H43" i="2"/>
  <c r="H42" i="2"/>
  <c r="H41" i="2"/>
  <c r="H45" i="2" s="1"/>
  <c r="F39" i="2"/>
  <c r="H35" i="2"/>
  <c r="H34" i="2"/>
  <c r="H37" i="2" s="1"/>
  <c r="H32" i="2"/>
  <c r="F32" i="2"/>
  <c r="H28" i="2"/>
  <c r="H27" i="2"/>
  <c r="H26" i="2"/>
  <c r="H25" i="2"/>
  <c r="H30" i="2" s="1"/>
  <c r="H23" i="2"/>
  <c r="F23" i="2"/>
  <c r="H19" i="2"/>
  <c r="H18" i="2"/>
  <c r="H17" i="2"/>
  <c r="H21" i="2" s="1"/>
  <c r="H15" i="2"/>
  <c r="F15" i="2"/>
  <c r="H13" i="2"/>
  <c r="F11" i="2"/>
  <c r="R6" i="2"/>
  <c r="R5" i="2"/>
  <c r="R4" i="2"/>
  <c r="G3" i="2"/>
  <c r="F3" i="2"/>
  <c r="G64" i="1"/>
  <c r="G63" i="1"/>
  <c r="G61" i="1"/>
  <c r="G60" i="1"/>
  <c r="G58" i="1"/>
  <c r="E58" i="1"/>
  <c r="G56" i="1"/>
  <c r="G54" i="1"/>
  <c r="G53" i="1"/>
  <c r="G51" i="1"/>
  <c r="E51" i="1"/>
  <c r="G49" i="1"/>
  <c r="G48" i="1"/>
  <c r="E46" i="1"/>
  <c r="G42" i="1"/>
  <c r="G41" i="1"/>
  <c r="G40" i="1"/>
  <c r="G33" i="1"/>
  <c r="E38" i="1"/>
  <c r="H57" i="2" l="1"/>
  <c r="H64" i="2"/>
  <c r="H65" i="2" s="1"/>
  <c r="G44" i="1"/>
  <c r="G34" i="1"/>
  <c r="G36" i="1" s="1"/>
  <c r="G31" i="1"/>
  <c r="E31" i="1"/>
  <c r="E22" i="1"/>
  <c r="G25" i="1"/>
  <c r="G26" i="1"/>
  <c r="G27" i="1"/>
  <c r="G24" i="1"/>
  <c r="G22" i="1"/>
  <c r="E14" i="1"/>
  <c r="G17" i="1"/>
  <c r="G18" i="1"/>
  <c r="G16" i="1"/>
  <c r="G14" i="1"/>
  <c r="E10" i="1"/>
  <c r="F2" i="1"/>
  <c r="E2" i="1"/>
  <c r="G12" i="1"/>
  <c r="G6" i="1"/>
  <c r="G5" i="1"/>
  <c r="G4" i="1"/>
  <c r="G8" i="1" s="1"/>
  <c r="G20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tc={0C73DC12-C88A-4EFD-9936-F09265928B41}</author>
  </authors>
  <commentList>
    <comment ref="F42" authorId="0" shapeId="0" xr:uid="{0C73DC12-C88A-4EFD-9936-F09265928B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Raymond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tc={E67E4FDA-32D1-8D4A-BF84-AB2EF5FBC95B}</author>
  </authors>
  <commentList>
    <comment ref="G43" authorId="0" shapeId="0" xr:uid="{E67E4FDA-32D1-8D4A-BF84-AB2EF5FBC95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Raymond</t>
      </text>
    </comment>
  </commentList>
</comments>
</file>

<file path=xl/sharedStrings.xml><?xml version="1.0" encoding="utf-8"?>
<sst xmlns="http://schemas.openxmlformats.org/spreadsheetml/2006/main" count="211" uniqueCount="67">
  <si>
    <t>Customer</t>
  </si>
  <si>
    <t>Shipping</t>
  </si>
  <si>
    <t>Bill &amp; Teds PC repair</t>
  </si>
  <si>
    <t>6541 Hollywood Blvd Los Angeles, CA  90028</t>
  </si>
  <si>
    <t xml:space="preserve">5 1/4 floppy disks </t>
  </si>
  <si>
    <t>Phone support hourly</t>
  </si>
  <si>
    <t>user encourangement device - club style (red)</t>
  </si>
  <si>
    <t>quantity</t>
  </si>
  <si>
    <t>price</t>
  </si>
  <si>
    <t>item</t>
  </si>
  <si>
    <t>Date</t>
  </si>
  <si>
    <t>Total</t>
  </si>
  <si>
    <t>Big Freds Mac emporium</t>
  </si>
  <si>
    <t>1101 S 119th St Omaha, NE  68144</t>
  </si>
  <si>
    <t>Peter Chen</t>
  </si>
  <si>
    <t>Sales</t>
  </si>
  <si>
    <t>Phone support (family) hourly</t>
  </si>
  <si>
    <t>Payment Due</t>
  </si>
  <si>
    <t>Projected Delivery</t>
  </si>
  <si>
    <t>PC Loco</t>
  </si>
  <si>
    <t>9747 E 21st St N Wichita, KS  67206</t>
  </si>
  <si>
    <t>Al Tuple</t>
  </si>
  <si>
    <t>Really fine user manual</t>
  </si>
  <si>
    <t>Motivational poster (framed)</t>
  </si>
  <si>
    <t>User Tolerance Assistance</t>
  </si>
  <si>
    <t>USPS 1st class</t>
  </si>
  <si>
    <t>Heston's 10 commands</t>
  </si>
  <si>
    <t>1801 Baltimore Ave Kansas City, MO  64108</t>
  </si>
  <si>
    <t>User encouragement device (electric)</t>
  </si>
  <si>
    <t>User encouragement device - club style (black)</t>
  </si>
  <si>
    <t>UPS next day</t>
  </si>
  <si>
    <t>PC master race</t>
  </si>
  <si>
    <t>16919 Audrey St Omaha, NE  68136</t>
  </si>
  <si>
    <t>3 1/2 disks</t>
  </si>
  <si>
    <t>UPS Standard</t>
  </si>
  <si>
    <t>Databases 'R Us</t>
  </si>
  <si>
    <t>237 Boyce Avenue Codd KS, 67444</t>
  </si>
  <si>
    <t>Discount</t>
  </si>
  <si>
    <t>Shipping -free on this size order</t>
  </si>
  <si>
    <t>Gullivers traveling techs</t>
  </si>
  <si>
    <t>1512 W Berwyn Ave Chicago, IL  60640</t>
  </si>
  <si>
    <t>Edgar Codd</t>
  </si>
  <si>
    <t>Brickhouse Computers</t>
  </si>
  <si>
    <t>110 E Water St Decorah, IA  52101</t>
  </si>
  <si>
    <t>Ida Lovelace</t>
  </si>
  <si>
    <t>FedEx overnight</t>
  </si>
  <si>
    <t>2300 Muscatine Ave Iowa City, IA 52240</t>
  </si>
  <si>
    <t>total</t>
  </si>
  <si>
    <t>Shipping UPS 3 day</t>
  </si>
  <si>
    <t>Michael's Dell Emporium</t>
  </si>
  <si>
    <t>FOB destination</t>
  </si>
  <si>
    <t>UPS - FOB destination point</t>
  </si>
  <si>
    <t>orderID</t>
  </si>
  <si>
    <t>customerID</t>
  </si>
  <si>
    <t>* Discount should be value or null</t>
  </si>
  <si>
    <t>*approved column for discounts</t>
  </si>
  <si>
    <t>employeeID</t>
  </si>
  <si>
    <t>contactID</t>
  </si>
  <si>
    <t>orderDate</t>
  </si>
  <si>
    <t>paymentDueDate</t>
  </si>
  <si>
    <t>deliveryDate</t>
  </si>
  <si>
    <t>orderStatus</t>
  </si>
  <si>
    <t>orderDetails</t>
  </si>
  <si>
    <t>products</t>
  </si>
  <si>
    <t>productID</t>
  </si>
  <si>
    <t>description</t>
  </si>
  <si>
    <t>priceEach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</si>
</sst>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Heinrich" id="{BB69781C-6E87-4532-A23F-72E4EF8A4C53}" userId="ba25726432023be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2" dT="2020-12-05T17:43:02.33" personId="{BB69781C-6E87-4532-A23F-72E4EF8A4C53}" id="{0C73DC12-C88A-4EFD-9936-F09265928B41}">
    <text>Approved by Raymond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3" dT="2020-12-05T17:43:02.33" personId="{BB69781C-6E87-4532-A23F-72E4EF8A4C53}" id="{E67E4FDA-32D1-8D4A-BF84-AB2EF5FBC95B}">
    <text>Approved by Raymond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4E8B-85B3-4BA7-BD71-0C062DF07041}">
  <dimension ref="A1:G6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5" customWidth="1"/>
    <col min="2" max="2" width="25.33203125" customWidth="1"/>
    <col min="3" max="3" width="46.83203125" customWidth="1"/>
    <col min="4" max="4" width="25.6640625" customWidth="1"/>
    <col min="5" max="5" width="23.33203125" customWidth="1"/>
    <col min="6" max="6" width="17.6640625" bestFit="1" customWidth="1"/>
    <col min="7" max="7" width="9.5" bestFit="1" customWidth="1"/>
  </cols>
  <sheetData>
    <row r="1" spans="1:7" x14ac:dyDescent="0.2">
      <c r="A1" s="3" t="s">
        <v>10</v>
      </c>
      <c r="B1" s="3" t="s">
        <v>0</v>
      </c>
      <c r="C1" s="3" t="s">
        <v>1</v>
      </c>
      <c r="D1" s="3" t="s">
        <v>15</v>
      </c>
      <c r="E1" s="3" t="s">
        <v>17</v>
      </c>
      <c r="F1" s="3" t="s">
        <v>18</v>
      </c>
    </row>
    <row r="2" spans="1:7" x14ac:dyDescent="0.2">
      <c r="A2" s="2">
        <v>45598</v>
      </c>
      <c r="B2" t="s">
        <v>2</v>
      </c>
      <c r="C2" t="s">
        <v>3</v>
      </c>
      <c r="D2" t="s">
        <v>14</v>
      </c>
      <c r="E2" s="2">
        <f>A2+30</f>
        <v>45628</v>
      </c>
      <c r="F2" s="2">
        <f>A2+14</f>
        <v>45612</v>
      </c>
    </row>
    <row r="3" spans="1:7" x14ac:dyDescent="0.2">
      <c r="C3" s="3" t="s">
        <v>9</v>
      </c>
      <c r="D3" s="3" t="s">
        <v>8</v>
      </c>
      <c r="E3" s="3" t="s">
        <v>7</v>
      </c>
      <c r="F3" s="3" t="s">
        <v>37</v>
      </c>
    </row>
    <row r="4" spans="1:7" x14ac:dyDescent="0.2">
      <c r="C4" t="s">
        <v>4</v>
      </c>
      <c r="D4" s="1">
        <v>0.75</v>
      </c>
      <c r="E4">
        <v>7</v>
      </c>
      <c r="G4" s="1">
        <f>E4*D4</f>
        <v>5.25</v>
      </c>
    </row>
    <row r="5" spans="1:7" x14ac:dyDescent="0.2">
      <c r="C5" t="s">
        <v>5</v>
      </c>
      <c r="D5" s="1">
        <v>75</v>
      </c>
      <c r="E5">
        <v>1</v>
      </c>
      <c r="G5" s="1">
        <f>E5*D5</f>
        <v>75</v>
      </c>
    </row>
    <row r="6" spans="1:7" x14ac:dyDescent="0.2">
      <c r="C6" t="s">
        <v>6</v>
      </c>
      <c r="D6" s="1">
        <v>60</v>
      </c>
      <c r="E6">
        <v>12</v>
      </c>
      <c r="G6" s="1">
        <f>E6*D6</f>
        <v>720</v>
      </c>
    </row>
    <row r="7" spans="1:7" x14ac:dyDescent="0.2">
      <c r="C7" t="s">
        <v>51</v>
      </c>
      <c r="G7" s="1">
        <v>2.75</v>
      </c>
    </row>
    <row r="8" spans="1:7" x14ac:dyDescent="0.2">
      <c r="C8" t="s">
        <v>11</v>
      </c>
      <c r="G8" s="1">
        <f>SUM(G4:G7)</f>
        <v>803</v>
      </c>
    </row>
    <row r="10" spans="1:7" ht="16" x14ac:dyDescent="0.2">
      <c r="A10" s="2">
        <v>45598</v>
      </c>
      <c r="B10" t="s">
        <v>12</v>
      </c>
      <c r="C10" s="4" t="s">
        <v>13</v>
      </c>
      <c r="D10" t="s">
        <v>21</v>
      </c>
      <c r="E10" s="2">
        <f>A10+30</f>
        <v>45628</v>
      </c>
      <c r="F10" s="2"/>
      <c r="G10" s="2"/>
    </row>
    <row r="11" spans="1:7" x14ac:dyDescent="0.2">
      <c r="C11" s="3" t="s">
        <v>9</v>
      </c>
      <c r="D11" s="3" t="s">
        <v>8</v>
      </c>
      <c r="E11" s="3" t="s">
        <v>7</v>
      </c>
      <c r="F11" s="3" t="s">
        <v>37</v>
      </c>
    </row>
    <row r="12" spans="1:7" x14ac:dyDescent="0.2">
      <c r="C12" t="s">
        <v>16</v>
      </c>
      <c r="D12" s="1">
        <v>225</v>
      </c>
      <c r="E12">
        <v>5</v>
      </c>
      <c r="G12" s="1">
        <f>E12*D12</f>
        <v>1125</v>
      </c>
    </row>
    <row r="14" spans="1:7" x14ac:dyDescent="0.2">
      <c r="A14" s="2">
        <v>45599</v>
      </c>
      <c r="B14" t="s">
        <v>19</v>
      </c>
      <c r="C14" t="s">
        <v>20</v>
      </c>
      <c r="D14" t="s">
        <v>21</v>
      </c>
      <c r="E14" s="2">
        <f>A10+30</f>
        <v>45628</v>
      </c>
      <c r="F14" s="2"/>
      <c r="G14" s="2">
        <f>A14+14</f>
        <v>45613</v>
      </c>
    </row>
    <row r="15" spans="1:7" x14ac:dyDescent="0.2">
      <c r="C15" s="3" t="s">
        <v>9</v>
      </c>
      <c r="D15" s="3" t="s">
        <v>8</v>
      </c>
      <c r="E15" s="3" t="s">
        <v>7</v>
      </c>
      <c r="F15" s="3" t="s">
        <v>37</v>
      </c>
    </row>
    <row r="16" spans="1:7" x14ac:dyDescent="0.2">
      <c r="C16" t="s">
        <v>22</v>
      </c>
      <c r="D16" s="1">
        <v>327</v>
      </c>
      <c r="E16">
        <v>5</v>
      </c>
      <c r="G16" s="1">
        <f>E16*D16</f>
        <v>1635</v>
      </c>
    </row>
    <row r="17" spans="1:7" x14ac:dyDescent="0.2">
      <c r="C17" t="s">
        <v>23</v>
      </c>
      <c r="D17" s="1">
        <v>17.5</v>
      </c>
      <c r="E17">
        <v>12</v>
      </c>
      <c r="G17" s="1">
        <f t="shared" ref="G17:G18" si="0">E17*D17</f>
        <v>210</v>
      </c>
    </row>
    <row r="18" spans="1:7" x14ac:dyDescent="0.2">
      <c r="C18" t="s">
        <v>24</v>
      </c>
      <c r="D18" s="1">
        <v>3.14</v>
      </c>
      <c r="E18">
        <v>50</v>
      </c>
      <c r="G18" s="1">
        <f t="shared" si="0"/>
        <v>157</v>
      </c>
    </row>
    <row r="19" spans="1:7" x14ac:dyDescent="0.2">
      <c r="C19" t="s">
        <v>25</v>
      </c>
      <c r="G19" s="1">
        <v>25</v>
      </c>
    </row>
    <row r="20" spans="1:7" ht="17.25" customHeight="1" x14ac:dyDescent="0.2">
      <c r="C20" t="s">
        <v>11</v>
      </c>
      <c r="G20" s="1">
        <f>SUM(G16:G19)</f>
        <v>2027</v>
      </c>
    </row>
    <row r="21" spans="1:7" ht="17.25" customHeight="1" x14ac:dyDescent="0.2">
      <c r="G21" s="1"/>
    </row>
    <row r="22" spans="1:7" x14ac:dyDescent="0.2">
      <c r="A22" s="2">
        <v>45599</v>
      </c>
      <c r="B22" t="s">
        <v>26</v>
      </c>
      <c r="C22" t="s">
        <v>27</v>
      </c>
      <c r="D22" t="s">
        <v>21</v>
      </c>
      <c r="E22" s="2">
        <f>A22+30</f>
        <v>45629</v>
      </c>
      <c r="F22" s="2"/>
      <c r="G22" s="2">
        <f>A22+14</f>
        <v>45613</v>
      </c>
    </row>
    <row r="23" spans="1:7" x14ac:dyDescent="0.2">
      <c r="C23" s="3" t="s">
        <v>9</v>
      </c>
      <c r="D23" s="3" t="s">
        <v>8</v>
      </c>
      <c r="E23" s="3" t="s">
        <v>7</v>
      </c>
      <c r="F23" s="3" t="s">
        <v>37</v>
      </c>
    </row>
    <row r="24" spans="1:7" x14ac:dyDescent="0.2">
      <c r="C24" t="s">
        <v>5</v>
      </c>
      <c r="D24" s="1">
        <v>75</v>
      </c>
      <c r="E24">
        <v>2</v>
      </c>
      <c r="G24" s="1">
        <f>E24*D24</f>
        <v>150</v>
      </c>
    </row>
    <row r="25" spans="1:7" x14ac:dyDescent="0.2">
      <c r="C25" t="s">
        <v>16</v>
      </c>
      <c r="D25" s="1">
        <v>225</v>
      </c>
      <c r="E25">
        <v>5</v>
      </c>
      <c r="G25" s="1">
        <f t="shared" ref="G25:G27" si="1">E25*D25</f>
        <v>1125</v>
      </c>
    </row>
    <row r="26" spans="1:7" x14ac:dyDescent="0.2">
      <c r="C26" t="s">
        <v>28</v>
      </c>
      <c r="D26" s="1">
        <v>74</v>
      </c>
      <c r="E26">
        <v>1</v>
      </c>
      <c r="G26" s="1">
        <f t="shared" si="1"/>
        <v>74</v>
      </c>
    </row>
    <row r="27" spans="1:7" x14ac:dyDescent="0.2">
      <c r="C27" t="s">
        <v>29</v>
      </c>
      <c r="D27" s="1">
        <v>52</v>
      </c>
      <c r="E27">
        <v>3</v>
      </c>
      <c r="G27" s="1">
        <f t="shared" si="1"/>
        <v>156</v>
      </c>
    </row>
    <row r="28" spans="1:7" x14ac:dyDescent="0.2">
      <c r="C28" t="s">
        <v>30</v>
      </c>
      <c r="G28" s="1">
        <v>32</v>
      </c>
    </row>
    <row r="29" spans="1:7" x14ac:dyDescent="0.2">
      <c r="C29" t="s">
        <v>11</v>
      </c>
      <c r="G29" s="1">
        <f>SUM(G24:G28)</f>
        <v>1537</v>
      </c>
    </row>
    <row r="30" spans="1:7" x14ac:dyDescent="0.2">
      <c r="G30" s="1"/>
    </row>
    <row r="31" spans="1:7" x14ac:dyDescent="0.2">
      <c r="A31" s="2">
        <v>45605</v>
      </c>
      <c r="B31" t="s">
        <v>31</v>
      </c>
      <c r="C31" t="s">
        <v>32</v>
      </c>
      <c r="D31" t="s">
        <v>21</v>
      </c>
      <c r="E31" s="2">
        <f>A31+30</f>
        <v>45635</v>
      </c>
      <c r="F31" s="2"/>
      <c r="G31" s="2">
        <f>A31+14</f>
        <v>45619</v>
      </c>
    </row>
    <row r="32" spans="1:7" x14ac:dyDescent="0.2">
      <c r="C32" s="3" t="s">
        <v>9</v>
      </c>
      <c r="D32" s="3" t="s">
        <v>8</v>
      </c>
      <c r="E32" s="3" t="s">
        <v>7</v>
      </c>
      <c r="F32" s="3" t="s">
        <v>37</v>
      </c>
    </row>
    <row r="33" spans="1:7" x14ac:dyDescent="0.2">
      <c r="C33" t="s">
        <v>4</v>
      </c>
      <c r="D33" s="1">
        <v>0.75</v>
      </c>
      <c r="E33">
        <v>501</v>
      </c>
      <c r="G33" s="1">
        <f>E33*D33</f>
        <v>375.75</v>
      </c>
    </row>
    <row r="34" spans="1:7" x14ac:dyDescent="0.2">
      <c r="C34" t="s">
        <v>33</v>
      </c>
      <c r="D34" s="1">
        <v>1.25</v>
      </c>
      <c r="E34">
        <v>125</v>
      </c>
      <c r="G34">
        <f>D34*E34</f>
        <v>156.25</v>
      </c>
    </row>
    <row r="35" spans="1:7" x14ac:dyDescent="0.2">
      <c r="C35" t="s">
        <v>34</v>
      </c>
      <c r="G35">
        <v>12.25</v>
      </c>
    </row>
    <row r="36" spans="1:7" x14ac:dyDescent="0.2">
      <c r="C36" t="s">
        <v>11</v>
      </c>
      <c r="G36" s="1">
        <f>SUM(G33:G35)</f>
        <v>544.25</v>
      </c>
    </row>
    <row r="37" spans="1:7" x14ac:dyDescent="0.2">
      <c r="G37" s="1"/>
    </row>
    <row r="38" spans="1:7" x14ac:dyDescent="0.2">
      <c r="A38" s="2">
        <v>45614</v>
      </c>
      <c r="B38" t="s">
        <v>35</v>
      </c>
      <c r="C38" t="s">
        <v>36</v>
      </c>
      <c r="D38" t="s">
        <v>21</v>
      </c>
      <c r="E38" s="2">
        <f>A38+30</f>
        <v>45644</v>
      </c>
      <c r="F38" s="2"/>
      <c r="G38" s="2">
        <v>45626</v>
      </c>
    </row>
    <row r="39" spans="1:7" x14ac:dyDescent="0.2">
      <c r="C39" s="3" t="s">
        <v>9</v>
      </c>
      <c r="D39" s="3" t="s">
        <v>8</v>
      </c>
      <c r="E39" s="3" t="s">
        <v>7</v>
      </c>
      <c r="F39" s="3" t="s">
        <v>37</v>
      </c>
    </row>
    <row r="40" spans="1:7" x14ac:dyDescent="0.2">
      <c r="C40" t="s">
        <v>22</v>
      </c>
      <c r="D40" s="1">
        <v>327</v>
      </c>
      <c r="E40">
        <v>23</v>
      </c>
      <c r="G40" s="1">
        <f>E40*D40</f>
        <v>7521</v>
      </c>
    </row>
    <row r="41" spans="1:7" x14ac:dyDescent="0.2">
      <c r="C41" t="s">
        <v>28</v>
      </c>
      <c r="D41" s="1">
        <v>74</v>
      </c>
      <c r="E41">
        <v>4</v>
      </c>
      <c r="G41" s="1">
        <f t="shared" ref="G41" si="2">E41*D41</f>
        <v>296</v>
      </c>
    </row>
    <row r="42" spans="1:7" x14ac:dyDescent="0.2">
      <c r="C42" t="s">
        <v>24</v>
      </c>
      <c r="D42" s="1">
        <v>3.14</v>
      </c>
      <c r="E42">
        <v>44000</v>
      </c>
      <c r="F42" s="5">
        <v>0.1</v>
      </c>
      <c r="G42" s="1">
        <f>E42*D42*(1-F42)</f>
        <v>124344</v>
      </c>
    </row>
    <row r="43" spans="1:7" x14ac:dyDescent="0.2">
      <c r="C43" t="s">
        <v>38</v>
      </c>
      <c r="G43" s="1">
        <v>0</v>
      </c>
    </row>
    <row r="44" spans="1:7" x14ac:dyDescent="0.2">
      <c r="C44" t="s">
        <v>11</v>
      </c>
      <c r="G44" s="1">
        <f>SUM(G40:G42)</f>
        <v>132161</v>
      </c>
    </row>
    <row r="45" spans="1:7" x14ac:dyDescent="0.2">
      <c r="G45" s="1"/>
    </row>
    <row r="46" spans="1:7" ht="16" x14ac:dyDescent="0.2">
      <c r="A46" s="2">
        <v>45616</v>
      </c>
      <c r="B46" t="s">
        <v>39</v>
      </c>
      <c r="C46" s="4" t="s">
        <v>40</v>
      </c>
      <c r="D46" t="s">
        <v>41</v>
      </c>
      <c r="E46" s="2">
        <f>A46+30</f>
        <v>45646</v>
      </c>
    </row>
    <row r="47" spans="1:7" x14ac:dyDescent="0.2">
      <c r="C47" s="3" t="s">
        <v>9</v>
      </c>
      <c r="D47" s="3" t="s">
        <v>8</v>
      </c>
      <c r="E47" s="3" t="s">
        <v>7</v>
      </c>
      <c r="F47" s="3" t="s">
        <v>37</v>
      </c>
    </row>
    <row r="48" spans="1:7" x14ac:dyDescent="0.2">
      <c r="C48" t="s">
        <v>5</v>
      </c>
      <c r="D48" s="1">
        <v>75</v>
      </c>
      <c r="E48">
        <v>12</v>
      </c>
      <c r="G48" s="1">
        <f>E48*D48</f>
        <v>900</v>
      </c>
    </row>
    <row r="49" spans="1:7" x14ac:dyDescent="0.2">
      <c r="C49" t="s">
        <v>11</v>
      </c>
      <c r="G49" s="1">
        <f>SUM(G48)</f>
        <v>900</v>
      </c>
    </row>
    <row r="51" spans="1:7" ht="16" x14ac:dyDescent="0.2">
      <c r="A51" s="2">
        <v>45616</v>
      </c>
      <c r="B51" t="s">
        <v>42</v>
      </c>
      <c r="C51" s="4" t="s">
        <v>43</v>
      </c>
      <c r="D51" t="s">
        <v>44</v>
      </c>
      <c r="E51" s="2">
        <f>A51+30</f>
        <v>45646</v>
      </c>
      <c r="G51" s="2">
        <f>A51+14</f>
        <v>45630</v>
      </c>
    </row>
    <row r="52" spans="1:7" x14ac:dyDescent="0.2">
      <c r="C52" s="3" t="s">
        <v>9</v>
      </c>
      <c r="D52" s="3" t="s">
        <v>8</v>
      </c>
      <c r="E52" s="3" t="s">
        <v>7</v>
      </c>
      <c r="F52" s="3" t="s">
        <v>37</v>
      </c>
    </row>
    <row r="53" spans="1:7" x14ac:dyDescent="0.2">
      <c r="C53" t="s">
        <v>22</v>
      </c>
      <c r="D53" s="1">
        <v>327</v>
      </c>
      <c r="E53">
        <v>10</v>
      </c>
      <c r="G53" s="1">
        <f>E53*D53</f>
        <v>3270</v>
      </c>
    </row>
    <row r="54" spans="1:7" x14ac:dyDescent="0.2">
      <c r="C54" t="s">
        <v>23</v>
      </c>
      <c r="D54" s="1">
        <v>17.5</v>
      </c>
      <c r="E54">
        <v>5</v>
      </c>
      <c r="G54" s="1">
        <f>E54*D54</f>
        <v>87.5</v>
      </c>
    </row>
    <row r="55" spans="1:7" x14ac:dyDescent="0.2">
      <c r="C55" t="s">
        <v>45</v>
      </c>
      <c r="G55">
        <v>32.5</v>
      </c>
    </row>
    <row r="56" spans="1:7" x14ac:dyDescent="0.2">
      <c r="C56" t="s">
        <v>11</v>
      </c>
      <c r="G56" s="1">
        <f>SUM(G53:G55)</f>
        <v>3390</v>
      </c>
    </row>
    <row r="58" spans="1:7" x14ac:dyDescent="0.2">
      <c r="A58" s="2">
        <v>45624</v>
      </c>
      <c r="B58" t="s">
        <v>49</v>
      </c>
      <c r="C58" t="s">
        <v>46</v>
      </c>
      <c r="D58" t="s">
        <v>44</v>
      </c>
      <c r="E58" s="2">
        <f>A58+30</f>
        <v>45654</v>
      </c>
      <c r="G58" s="2">
        <f>A58+14</f>
        <v>45638</v>
      </c>
    </row>
    <row r="59" spans="1:7" x14ac:dyDescent="0.2">
      <c r="C59" s="3" t="s">
        <v>9</v>
      </c>
      <c r="D59" s="3" t="s">
        <v>8</v>
      </c>
      <c r="E59" s="3" t="s">
        <v>7</v>
      </c>
      <c r="F59" s="3" t="s">
        <v>37</v>
      </c>
    </row>
    <row r="60" spans="1:7" x14ac:dyDescent="0.2">
      <c r="C60" t="s">
        <v>4</v>
      </c>
      <c r="D60" s="1">
        <v>0.75</v>
      </c>
      <c r="E60">
        <v>50</v>
      </c>
      <c r="G60" s="1">
        <f>E60*D60</f>
        <v>37.5</v>
      </c>
    </row>
    <row r="61" spans="1:7" x14ac:dyDescent="0.2">
      <c r="C61" t="s">
        <v>33</v>
      </c>
      <c r="D61" s="1">
        <v>1.25</v>
      </c>
      <c r="E61">
        <v>150</v>
      </c>
      <c r="G61" s="1">
        <f>E61*D61</f>
        <v>187.5</v>
      </c>
    </row>
    <row r="62" spans="1:7" x14ac:dyDescent="0.2">
      <c r="C62" t="s">
        <v>48</v>
      </c>
      <c r="G62">
        <v>12.5</v>
      </c>
    </row>
    <row r="63" spans="1:7" x14ac:dyDescent="0.2">
      <c r="C63" t="s">
        <v>50</v>
      </c>
      <c r="G63">
        <f>SUM(G60:G62)*0.02</f>
        <v>4.75</v>
      </c>
    </row>
    <row r="64" spans="1:7" x14ac:dyDescent="0.2">
      <c r="C64" t="s">
        <v>47</v>
      </c>
      <c r="G64" s="1">
        <f>SUM(G60:G63)</f>
        <v>242.25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BE65-F850-564F-BA05-7FD93664BED4}">
  <dimension ref="A2:W65"/>
  <sheetViews>
    <sheetView tabSelected="1" topLeftCell="E1" workbookViewId="0">
      <selection activeCell="K10" sqref="K10"/>
    </sheetView>
  </sheetViews>
  <sheetFormatPr baseColWidth="10" defaultColWidth="8.83203125" defaultRowHeight="15" x14ac:dyDescent="0.2"/>
  <cols>
    <col min="2" max="2" width="20.83203125" customWidth="1"/>
    <col min="3" max="3" width="11.6640625" customWidth="1"/>
    <col min="4" max="4" width="46.83203125" customWidth="1"/>
    <col min="5" max="5" width="25.6640625" customWidth="1"/>
    <col min="6" max="6" width="23.33203125" customWidth="1"/>
    <col min="7" max="7" width="17.6640625" bestFit="1" customWidth="1"/>
    <col min="8" max="8" width="10.1640625" bestFit="1" customWidth="1"/>
    <col min="9" max="9" width="11.83203125" customWidth="1"/>
    <col min="22" max="22" width="35.5" customWidth="1"/>
  </cols>
  <sheetData>
    <row r="2" spans="1:23" x14ac:dyDescent="0.2">
      <c r="A2" s="3" t="s">
        <v>52</v>
      </c>
      <c r="B2" s="3" t="s">
        <v>53</v>
      </c>
      <c r="C2" s="3" t="s">
        <v>58</v>
      </c>
      <c r="D2" s="3" t="s">
        <v>57</v>
      </c>
      <c r="E2" s="3" t="s">
        <v>56</v>
      </c>
      <c r="F2" s="3" t="s">
        <v>59</v>
      </c>
      <c r="G2" s="3" t="s">
        <v>60</v>
      </c>
      <c r="I2" s="3" t="s">
        <v>61</v>
      </c>
      <c r="J2" s="3" t="s">
        <v>54</v>
      </c>
      <c r="N2" s="3" t="s">
        <v>62</v>
      </c>
      <c r="U2" s="3" t="s">
        <v>63</v>
      </c>
    </row>
    <row r="3" spans="1:23" x14ac:dyDescent="0.2">
      <c r="A3">
        <v>1001</v>
      </c>
      <c r="B3">
        <v>1122</v>
      </c>
      <c r="C3" s="6">
        <v>45598</v>
      </c>
      <c r="D3">
        <v>1007</v>
      </c>
      <c r="E3">
        <v>1003</v>
      </c>
      <c r="F3" s="6">
        <f>C3+30</f>
        <v>45628</v>
      </c>
      <c r="G3" s="6">
        <f>C3+14</f>
        <v>45612</v>
      </c>
      <c r="N3" s="3" t="s">
        <v>52</v>
      </c>
      <c r="O3" s="3" t="s">
        <v>64</v>
      </c>
      <c r="P3" s="3" t="s">
        <v>7</v>
      </c>
      <c r="Q3" s="3" t="s">
        <v>37</v>
      </c>
      <c r="U3" s="3" t="s">
        <v>64</v>
      </c>
      <c r="V3" s="3" t="s">
        <v>65</v>
      </c>
      <c r="W3" s="3" t="s">
        <v>66</v>
      </c>
    </row>
    <row r="4" spans="1:23" x14ac:dyDescent="0.2">
      <c r="J4" s="3" t="s">
        <v>55</v>
      </c>
      <c r="N4">
        <v>1001</v>
      </c>
      <c r="O4">
        <v>1001</v>
      </c>
      <c r="P4">
        <v>7</v>
      </c>
      <c r="R4" s="1">
        <f>P4*W4</f>
        <v>5.25</v>
      </c>
      <c r="U4">
        <v>1001</v>
      </c>
      <c r="V4" t="s">
        <v>4</v>
      </c>
      <c r="W4" s="1">
        <v>0.75</v>
      </c>
    </row>
    <row r="5" spans="1:23" x14ac:dyDescent="0.2">
      <c r="N5">
        <v>1001</v>
      </c>
      <c r="O5">
        <v>1002</v>
      </c>
      <c r="P5">
        <v>1</v>
      </c>
      <c r="R5" s="1">
        <f>P5*W5</f>
        <v>75</v>
      </c>
      <c r="U5">
        <v>1002</v>
      </c>
      <c r="V5" t="s">
        <v>5</v>
      </c>
      <c r="W5" s="1">
        <v>75</v>
      </c>
    </row>
    <row r="6" spans="1:23" x14ac:dyDescent="0.2">
      <c r="N6">
        <v>1001</v>
      </c>
      <c r="O6">
        <v>1003</v>
      </c>
      <c r="P6">
        <v>12</v>
      </c>
      <c r="R6" s="1">
        <f>P6*W6</f>
        <v>720</v>
      </c>
      <c r="U6">
        <v>1003</v>
      </c>
      <c r="V6" t="s">
        <v>6</v>
      </c>
      <c r="W6" s="1">
        <v>60</v>
      </c>
    </row>
    <row r="7" spans="1:23" x14ac:dyDescent="0.2">
      <c r="N7">
        <v>1001</v>
      </c>
      <c r="O7">
        <v>1004</v>
      </c>
      <c r="P7" t="s">
        <v>51</v>
      </c>
      <c r="Q7" s="1"/>
      <c r="R7" s="1">
        <v>2.75</v>
      </c>
      <c r="U7">
        <v>1004</v>
      </c>
    </row>
    <row r="8" spans="1:23" x14ac:dyDescent="0.2">
      <c r="S8" s="1"/>
    </row>
    <row r="11" spans="1:23" ht="16" x14ac:dyDescent="0.2">
      <c r="A11">
        <v>1002</v>
      </c>
      <c r="B11">
        <v>2376</v>
      </c>
      <c r="C11" s="6">
        <v>45598</v>
      </c>
      <c r="D11" s="4" t="s">
        <v>13</v>
      </c>
      <c r="E11" t="s">
        <v>21</v>
      </c>
      <c r="F11" s="6">
        <f>C11+30</f>
        <v>45628</v>
      </c>
      <c r="G11" s="2"/>
      <c r="H11" s="2"/>
    </row>
    <row r="12" spans="1:23" x14ac:dyDescent="0.2">
      <c r="C12" s="6"/>
      <c r="D12" s="3" t="s">
        <v>9</v>
      </c>
      <c r="E12" s="3" t="s">
        <v>8</v>
      </c>
      <c r="F12" s="3" t="s">
        <v>7</v>
      </c>
      <c r="G12" s="3" t="s">
        <v>37</v>
      </c>
    </row>
    <row r="13" spans="1:23" x14ac:dyDescent="0.2">
      <c r="C13" s="6"/>
      <c r="D13" t="s">
        <v>16</v>
      </c>
      <c r="E13" s="1">
        <v>225</v>
      </c>
      <c r="F13">
        <v>5</v>
      </c>
      <c r="H13" s="1">
        <f>F13*E13</f>
        <v>1125</v>
      </c>
    </row>
    <row r="14" spans="1:23" x14ac:dyDescent="0.2">
      <c r="C14" s="6"/>
    </row>
    <row r="15" spans="1:23" x14ac:dyDescent="0.2">
      <c r="A15">
        <v>1003</v>
      </c>
      <c r="B15">
        <v>1835</v>
      </c>
      <c r="C15" s="6">
        <v>45599</v>
      </c>
      <c r="D15" t="s">
        <v>20</v>
      </c>
      <c r="E15" t="s">
        <v>21</v>
      </c>
      <c r="F15" s="6">
        <f>C11+30</f>
        <v>45628</v>
      </c>
      <c r="G15" s="6"/>
      <c r="H15" s="6">
        <f>C15+14</f>
        <v>45613</v>
      </c>
    </row>
    <row r="16" spans="1:23" x14ac:dyDescent="0.2">
      <c r="C16" s="6"/>
      <c r="D16" s="3" t="s">
        <v>9</v>
      </c>
      <c r="E16" s="3" t="s">
        <v>8</v>
      </c>
      <c r="F16" s="3" t="s">
        <v>7</v>
      </c>
      <c r="G16" s="3" t="s">
        <v>37</v>
      </c>
    </row>
    <row r="17" spans="1:8" x14ac:dyDescent="0.2">
      <c r="C17" s="6"/>
      <c r="D17" t="s">
        <v>22</v>
      </c>
      <c r="E17" s="1">
        <v>327</v>
      </c>
      <c r="F17">
        <v>5</v>
      </c>
      <c r="H17" s="1">
        <f>F17*E17</f>
        <v>1635</v>
      </c>
    </row>
    <row r="18" spans="1:8" x14ac:dyDescent="0.2">
      <c r="C18" s="6"/>
      <c r="D18" t="s">
        <v>23</v>
      </c>
      <c r="E18" s="1">
        <v>17.5</v>
      </c>
      <c r="F18">
        <v>12</v>
      </c>
      <c r="H18" s="1">
        <f t="shared" ref="H18:H19" si="0">F18*E18</f>
        <v>210</v>
      </c>
    </row>
    <row r="19" spans="1:8" x14ac:dyDescent="0.2">
      <c r="C19" s="6"/>
      <c r="D19" t="s">
        <v>24</v>
      </c>
      <c r="E19" s="1">
        <v>3.14</v>
      </c>
      <c r="F19">
        <v>50</v>
      </c>
      <c r="H19" s="1">
        <f t="shared" si="0"/>
        <v>157</v>
      </c>
    </row>
    <row r="20" spans="1:8" ht="17.25" customHeight="1" x14ac:dyDescent="0.2">
      <c r="C20" s="6"/>
      <c r="D20" t="s">
        <v>25</v>
      </c>
      <c r="H20" s="1">
        <v>25</v>
      </c>
    </row>
    <row r="21" spans="1:8" ht="17.25" customHeight="1" x14ac:dyDescent="0.2">
      <c r="C21" s="6"/>
      <c r="D21" t="s">
        <v>11</v>
      </c>
      <c r="H21" s="1">
        <f>SUM(H17:H20)</f>
        <v>2027</v>
      </c>
    </row>
    <row r="22" spans="1:8" x14ac:dyDescent="0.2">
      <c r="C22" s="6"/>
      <c r="H22" s="1"/>
    </row>
    <row r="23" spans="1:8" x14ac:dyDescent="0.2">
      <c r="A23">
        <v>1004</v>
      </c>
      <c r="B23">
        <v>1375</v>
      </c>
      <c r="C23" s="6">
        <v>45599</v>
      </c>
      <c r="D23" t="s">
        <v>27</v>
      </c>
      <c r="E23" t="s">
        <v>21</v>
      </c>
      <c r="F23" s="6">
        <f>C23+30</f>
        <v>45629</v>
      </c>
      <c r="G23" s="6"/>
      <c r="H23" s="6">
        <f>C23+14</f>
        <v>45613</v>
      </c>
    </row>
    <row r="24" spans="1:8" x14ac:dyDescent="0.2">
      <c r="C24" s="6"/>
      <c r="D24" s="3" t="s">
        <v>9</v>
      </c>
      <c r="E24" s="3" t="s">
        <v>8</v>
      </c>
      <c r="F24" s="3" t="s">
        <v>7</v>
      </c>
      <c r="G24" s="3" t="s">
        <v>37</v>
      </c>
    </row>
    <row r="25" spans="1:8" x14ac:dyDescent="0.2">
      <c r="C25" s="6"/>
      <c r="D25" t="s">
        <v>5</v>
      </c>
      <c r="E25" s="1">
        <v>75</v>
      </c>
      <c r="F25">
        <v>2</v>
      </c>
      <c r="H25" s="1">
        <f>F25*E25</f>
        <v>150</v>
      </c>
    </row>
    <row r="26" spans="1:8" x14ac:dyDescent="0.2">
      <c r="C26" s="6"/>
      <c r="D26" t="s">
        <v>16</v>
      </c>
      <c r="E26" s="1">
        <v>225</v>
      </c>
      <c r="F26">
        <v>5</v>
      </c>
      <c r="H26" s="1">
        <f t="shared" ref="H26:H28" si="1">F26*E26</f>
        <v>1125</v>
      </c>
    </row>
    <row r="27" spans="1:8" x14ac:dyDescent="0.2">
      <c r="C27" s="6"/>
      <c r="D27" t="s">
        <v>28</v>
      </c>
      <c r="E27" s="1">
        <v>74</v>
      </c>
      <c r="F27">
        <v>1</v>
      </c>
      <c r="H27" s="1">
        <f t="shared" si="1"/>
        <v>74</v>
      </c>
    </row>
    <row r="28" spans="1:8" x14ac:dyDescent="0.2">
      <c r="C28" s="6"/>
      <c r="D28" t="s">
        <v>29</v>
      </c>
      <c r="E28" s="1">
        <v>52</v>
      </c>
      <c r="F28">
        <v>3</v>
      </c>
      <c r="H28" s="1">
        <f t="shared" si="1"/>
        <v>156</v>
      </c>
    </row>
    <row r="29" spans="1:8" x14ac:dyDescent="0.2">
      <c r="C29" s="6"/>
      <c r="D29" t="s">
        <v>30</v>
      </c>
      <c r="H29" s="1">
        <v>32</v>
      </c>
    </row>
    <row r="30" spans="1:8" x14ac:dyDescent="0.2">
      <c r="C30" s="6"/>
      <c r="D30" t="s">
        <v>11</v>
      </c>
      <c r="H30" s="1">
        <f>SUM(H25:H29)</f>
        <v>1537</v>
      </c>
    </row>
    <row r="31" spans="1:8" x14ac:dyDescent="0.2">
      <c r="C31" s="6"/>
      <c r="H31" s="1"/>
    </row>
    <row r="32" spans="1:8" x14ac:dyDescent="0.2">
      <c r="A32">
        <v>1005</v>
      </c>
      <c r="B32">
        <v>2374</v>
      </c>
      <c r="C32" s="6">
        <v>45605</v>
      </c>
      <c r="D32" t="s">
        <v>32</v>
      </c>
      <c r="E32" t="s">
        <v>21</v>
      </c>
      <c r="F32" s="6">
        <f>C32+30</f>
        <v>45635</v>
      </c>
      <c r="G32" s="6"/>
      <c r="H32" s="6">
        <f>C32+14</f>
        <v>45619</v>
      </c>
    </row>
    <row r="33" spans="1:8" x14ac:dyDescent="0.2">
      <c r="C33" s="6"/>
      <c r="D33" s="3" t="s">
        <v>9</v>
      </c>
      <c r="E33" s="3" t="s">
        <v>8</v>
      </c>
      <c r="F33" s="3" t="s">
        <v>7</v>
      </c>
      <c r="G33" s="3" t="s">
        <v>37</v>
      </c>
    </row>
    <row r="34" spans="1:8" x14ac:dyDescent="0.2">
      <c r="C34" s="6"/>
      <c r="D34" t="s">
        <v>4</v>
      </c>
      <c r="E34" s="1">
        <v>0.75</v>
      </c>
      <c r="F34">
        <v>501</v>
      </c>
      <c r="H34" s="1">
        <f>F34*E34</f>
        <v>375.75</v>
      </c>
    </row>
    <row r="35" spans="1:8" x14ac:dyDescent="0.2">
      <c r="C35" s="6"/>
      <c r="D35" t="s">
        <v>33</v>
      </c>
      <c r="E35" s="1">
        <v>1.25</v>
      </c>
      <c r="F35">
        <v>125</v>
      </c>
      <c r="H35">
        <f>E35*F35</f>
        <v>156.25</v>
      </c>
    </row>
    <row r="36" spans="1:8" x14ac:dyDescent="0.2">
      <c r="C36" s="6"/>
      <c r="D36" t="s">
        <v>34</v>
      </c>
      <c r="H36">
        <v>12.25</v>
      </c>
    </row>
    <row r="37" spans="1:8" x14ac:dyDescent="0.2">
      <c r="C37" s="6"/>
      <c r="D37" t="s">
        <v>11</v>
      </c>
      <c r="H37" s="1">
        <f>SUM(H34:H36)</f>
        <v>544.25</v>
      </c>
    </row>
    <row r="38" spans="1:8" x14ac:dyDescent="0.2">
      <c r="C38" s="6"/>
      <c r="H38" s="1"/>
    </row>
    <row r="39" spans="1:8" x14ac:dyDescent="0.2">
      <c r="A39">
        <v>1006</v>
      </c>
      <c r="B39">
        <v>3724</v>
      </c>
      <c r="C39" s="6">
        <v>45614</v>
      </c>
      <c r="D39" t="s">
        <v>36</v>
      </c>
      <c r="E39" t="s">
        <v>21</v>
      </c>
      <c r="F39" s="6">
        <f>C39+30</f>
        <v>45644</v>
      </c>
      <c r="G39" s="6"/>
      <c r="H39" s="6">
        <v>45626</v>
      </c>
    </row>
    <row r="40" spans="1:8" x14ac:dyDescent="0.2">
      <c r="C40" s="6"/>
      <c r="D40" s="3" t="s">
        <v>9</v>
      </c>
      <c r="E40" s="3" t="s">
        <v>8</v>
      </c>
      <c r="F40" s="3" t="s">
        <v>7</v>
      </c>
      <c r="G40" s="3" t="s">
        <v>37</v>
      </c>
    </row>
    <row r="41" spans="1:8" x14ac:dyDescent="0.2">
      <c r="C41" s="6"/>
      <c r="D41" t="s">
        <v>22</v>
      </c>
      <c r="E41" s="1">
        <v>327</v>
      </c>
      <c r="F41">
        <v>23</v>
      </c>
      <c r="H41" s="1">
        <f>F41*E41</f>
        <v>7521</v>
      </c>
    </row>
    <row r="42" spans="1:8" x14ac:dyDescent="0.2">
      <c r="C42" s="6"/>
      <c r="D42" t="s">
        <v>28</v>
      </c>
      <c r="E42" s="1">
        <v>74</v>
      </c>
      <c r="F42">
        <v>4</v>
      </c>
      <c r="H42" s="1">
        <f t="shared" ref="H42" si="2">F42*E42</f>
        <v>296</v>
      </c>
    </row>
    <row r="43" spans="1:8" x14ac:dyDescent="0.2">
      <c r="C43" s="6"/>
      <c r="D43" t="s">
        <v>24</v>
      </c>
      <c r="E43" s="1">
        <v>3.14</v>
      </c>
      <c r="F43">
        <v>44000</v>
      </c>
      <c r="G43" s="5">
        <v>0.1</v>
      </c>
      <c r="H43" s="1">
        <f>F43*E43*(1-G43)</f>
        <v>124344</v>
      </c>
    </row>
    <row r="44" spans="1:8" x14ac:dyDescent="0.2">
      <c r="C44" s="6"/>
      <c r="D44" t="s">
        <v>38</v>
      </c>
      <c r="H44" s="1">
        <v>0</v>
      </c>
    </row>
    <row r="45" spans="1:8" x14ac:dyDescent="0.2">
      <c r="C45" s="6"/>
      <c r="D45" t="s">
        <v>11</v>
      </c>
      <c r="H45" s="1">
        <f>SUM(H41:H43)</f>
        <v>132161</v>
      </c>
    </row>
    <row r="46" spans="1:8" x14ac:dyDescent="0.2">
      <c r="C46" s="6"/>
      <c r="H46" s="1"/>
    </row>
    <row r="47" spans="1:8" ht="16" x14ac:dyDescent="0.2">
      <c r="A47">
        <v>1007</v>
      </c>
      <c r="B47">
        <v>1728</v>
      </c>
      <c r="C47" s="6">
        <v>45616</v>
      </c>
      <c r="D47" s="4" t="s">
        <v>40</v>
      </c>
      <c r="E47" t="s">
        <v>41</v>
      </c>
      <c r="F47" s="6">
        <f>C47+30</f>
        <v>45646</v>
      </c>
    </row>
    <row r="48" spans="1:8" x14ac:dyDescent="0.2">
      <c r="C48" s="6"/>
      <c r="D48" s="3" t="s">
        <v>9</v>
      </c>
      <c r="E48" s="3" t="s">
        <v>8</v>
      </c>
      <c r="F48" s="3" t="s">
        <v>7</v>
      </c>
      <c r="G48" s="3" t="s">
        <v>37</v>
      </c>
    </row>
    <row r="49" spans="1:8" x14ac:dyDescent="0.2">
      <c r="C49" s="6"/>
      <c r="D49" t="s">
        <v>5</v>
      </c>
      <c r="E49" s="1">
        <v>75</v>
      </c>
      <c r="F49">
        <v>12</v>
      </c>
      <c r="H49" s="1">
        <f>F49*E49</f>
        <v>900</v>
      </c>
    </row>
    <row r="50" spans="1:8" x14ac:dyDescent="0.2">
      <c r="C50" s="6"/>
      <c r="D50" t="s">
        <v>11</v>
      </c>
      <c r="H50" s="1">
        <f>SUM(H49)</f>
        <v>900</v>
      </c>
    </row>
    <row r="51" spans="1:8" x14ac:dyDescent="0.2">
      <c r="C51" s="6"/>
    </row>
    <row r="52" spans="1:8" ht="16" x14ac:dyDescent="0.2">
      <c r="A52">
        <v>1008</v>
      </c>
      <c r="B52" t="s">
        <v>42</v>
      </c>
      <c r="C52" s="6">
        <v>45616</v>
      </c>
      <c r="D52" s="4" t="s">
        <v>43</v>
      </c>
      <c r="E52" t="s">
        <v>44</v>
      </c>
      <c r="F52" s="6">
        <f>C52+30</f>
        <v>45646</v>
      </c>
      <c r="G52" s="6"/>
      <c r="H52" s="6">
        <f>C52+14</f>
        <v>45630</v>
      </c>
    </row>
    <row r="53" spans="1:8" x14ac:dyDescent="0.2">
      <c r="C53" s="6"/>
      <c r="D53" s="3" t="s">
        <v>9</v>
      </c>
      <c r="E53" s="3" t="s">
        <v>8</v>
      </c>
      <c r="F53" s="3" t="s">
        <v>7</v>
      </c>
      <c r="G53" s="3" t="s">
        <v>37</v>
      </c>
    </row>
    <row r="54" spans="1:8" x14ac:dyDescent="0.2">
      <c r="C54" s="6"/>
      <c r="D54" t="s">
        <v>22</v>
      </c>
      <c r="E54" s="1">
        <v>327</v>
      </c>
      <c r="F54">
        <v>10</v>
      </c>
      <c r="H54" s="1">
        <f>F54*E54</f>
        <v>3270</v>
      </c>
    </row>
    <row r="55" spans="1:8" x14ac:dyDescent="0.2">
      <c r="C55" s="6"/>
      <c r="D55" t="s">
        <v>23</v>
      </c>
      <c r="E55" s="1">
        <v>17.5</v>
      </c>
      <c r="F55">
        <v>5</v>
      </c>
      <c r="H55" s="1">
        <f>F55*E55</f>
        <v>87.5</v>
      </c>
    </row>
    <row r="56" spans="1:8" x14ac:dyDescent="0.2">
      <c r="C56" s="6"/>
      <c r="D56" t="s">
        <v>45</v>
      </c>
      <c r="H56">
        <v>32.5</v>
      </c>
    </row>
    <row r="57" spans="1:8" x14ac:dyDescent="0.2">
      <c r="C57" s="6"/>
      <c r="D57" t="s">
        <v>11</v>
      </c>
      <c r="H57" s="1">
        <f>SUM(H54:H56)</f>
        <v>3390</v>
      </c>
    </row>
    <row r="58" spans="1:8" x14ac:dyDescent="0.2">
      <c r="C58" s="6"/>
    </row>
    <row r="59" spans="1:8" x14ac:dyDescent="0.2">
      <c r="A59">
        <v>1009</v>
      </c>
      <c r="B59" t="s">
        <v>49</v>
      </c>
      <c r="C59" s="6">
        <v>45624</v>
      </c>
      <c r="D59" t="s">
        <v>46</v>
      </c>
      <c r="E59" t="s">
        <v>44</v>
      </c>
      <c r="F59" s="6">
        <f>C59+30</f>
        <v>45654</v>
      </c>
      <c r="G59" s="6"/>
      <c r="H59" s="6">
        <f>C59+14</f>
        <v>45638</v>
      </c>
    </row>
    <row r="60" spans="1:8" x14ac:dyDescent="0.2">
      <c r="C60" s="6"/>
      <c r="D60" s="3" t="s">
        <v>9</v>
      </c>
      <c r="E60" s="3" t="s">
        <v>8</v>
      </c>
      <c r="F60" s="3" t="s">
        <v>7</v>
      </c>
      <c r="G60" s="3" t="s">
        <v>37</v>
      </c>
    </row>
    <row r="61" spans="1:8" x14ac:dyDescent="0.2">
      <c r="D61" t="s">
        <v>4</v>
      </c>
      <c r="E61" s="1">
        <v>0.75</v>
      </c>
      <c r="F61">
        <v>50</v>
      </c>
      <c r="H61" s="1">
        <f>F61*E61</f>
        <v>37.5</v>
      </c>
    </row>
    <row r="62" spans="1:8" x14ac:dyDescent="0.2">
      <c r="D62" t="s">
        <v>33</v>
      </c>
      <c r="E62" s="1">
        <v>1.25</v>
      </c>
      <c r="F62">
        <v>150</v>
      </c>
      <c r="H62" s="1">
        <f>F62*E62</f>
        <v>187.5</v>
      </c>
    </row>
    <row r="63" spans="1:8" x14ac:dyDescent="0.2">
      <c r="D63" t="s">
        <v>48</v>
      </c>
      <c r="H63">
        <v>12.5</v>
      </c>
    </row>
    <row r="64" spans="1:8" x14ac:dyDescent="0.2">
      <c r="D64" t="s">
        <v>50</v>
      </c>
      <c r="H64">
        <f>SUM(H61:H63)*0.02</f>
        <v>4.75</v>
      </c>
    </row>
    <row r="65" spans="4:8" x14ac:dyDescent="0.2">
      <c r="D65" t="s">
        <v>47</v>
      </c>
      <c r="H65" s="1">
        <f>SUM(H61:H64)</f>
        <v>242.25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Abby Gerstner</cp:lastModifiedBy>
  <dcterms:created xsi:type="dcterms:W3CDTF">2020-12-05T17:13:32Z</dcterms:created>
  <dcterms:modified xsi:type="dcterms:W3CDTF">2024-11-20T18:17:35Z</dcterms:modified>
</cp:coreProperties>
</file>