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Desktop\"/>
    </mc:Choice>
  </mc:AlternateContent>
  <xr:revisionPtr revIDLastSave="0" documentId="13_ncr:1_{AC7B0CBB-3464-461A-B8A1-399B3FFF2910}" xr6:coauthVersionLast="45" xr6:coauthVersionMax="45" xr10:uidLastSave="{00000000-0000-0000-0000-000000000000}"/>
  <bookViews>
    <workbookView xWindow="34485" yWindow="-135" windowWidth="38700" windowHeight="15435" xr2:uid="{15410CED-A8EA-44E6-BCB0-1756C0DDA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7" i="1" l="1"/>
  <c r="K27" i="1"/>
  <c r="I27" i="1"/>
  <c r="M39" i="1" l="1"/>
  <c r="M18" i="1"/>
  <c r="K18" i="1" l="1"/>
  <c r="K39" i="1"/>
  <c r="I18" i="1"/>
  <c r="I39" i="1"/>
  <c r="K20" i="1"/>
  <c r="I20" i="1"/>
  <c r="I10" i="1"/>
  <c r="K10" i="1"/>
  <c r="M10" i="1"/>
  <c r="M20" i="1" l="1"/>
  <c r="K38" i="1"/>
  <c r="I5" i="1"/>
  <c r="I6" i="1"/>
  <c r="M2" i="1"/>
  <c r="M12" i="1"/>
  <c r="M13" i="1"/>
  <c r="M14" i="1"/>
  <c r="M15" i="1"/>
  <c r="M3" i="1"/>
  <c r="M17" i="1"/>
  <c r="M4" i="1"/>
  <c r="M5" i="1"/>
  <c r="M6" i="1"/>
  <c r="M7" i="1"/>
  <c r="M8" i="1"/>
  <c r="M16" i="1"/>
  <c r="M9" i="1"/>
  <c r="M11" i="1"/>
  <c r="M19" i="1"/>
  <c r="M21" i="1"/>
  <c r="M22" i="1"/>
  <c r="M23" i="1"/>
  <c r="M24" i="1"/>
  <c r="M25" i="1"/>
  <c r="M26" i="1"/>
  <c r="M28" i="1"/>
  <c r="M29" i="1"/>
  <c r="M30" i="1"/>
  <c r="M31" i="1"/>
  <c r="M32" i="1"/>
  <c r="M33" i="1"/>
  <c r="M34" i="1"/>
  <c r="M35" i="1"/>
  <c r="M36" i="1"/>
  <c r="M37" i="1"/>
  <c r="M38" i="1"/>
  <c r="M40" i="1"/>
  <c r="M41" i="1"/>
  <c r="K2" i="1"/>
  <c r="M42" i="1" l="1"/>
  <c r="K12" i="1"/>
  <c r="K13" i="1"/>
  <c r="K14" i="1"/>
  <c r="K15" i="1"/>
  <c r="K3" i="1"/>
  <c r="K17" i="1"/>
  <c r="K4" i="1"/>
  <c r="K5" i="1"/>
  <c r="K6" i="1"/>
  <c r="K7" i="1"/>
  <c r="K8" i="1"/>
  <c r="K16" i="1"/>
  <c r="K9" i="1"/>
  <c r="K11" i="1"/>
  <c r="K19" i="1"/>
  <c r="K21" i="1"/>
  <c r="K22" i="1"/>
  <c r="K23" i="1"/>
  <c r="K24" i="1"/>
  <c r="K25" i="1"/>
  <c r="K26" i="1"/>
  <c r="K28" i="1"/>
  <c r="K29" i="1"/>
  <c r="K30" i="1"/>
  <c r="K31" i="1"/>
  <c r="K32" i="1"/>
  <c r="K33" i="1"/>
  <c r="K34" i="1"/>
  <c r="K35" i="1"/>
  <c r="K36" i="1"/>
  <c r="K37" i="1"/>
  <c r="K40" i="1"/>
  <c r="K41" i="1"/>
  <c r="I2" i="1"/>
  <c r="I12" i="1"/>
  <c r="I13" i="1"/>
  <c r="I14" i="1"/>
  <c r="I15" i="1"/>
  <c r="I3" i="1"/>
  <c r="I17" i="1"/>
  <c r="I4" i="1"/>
  <c r="I7" i="1"/>
  <c r="I8" i="1"/>
  <c r="I16" i="1"/>
  <c r="I9" i="1"/>
  <c r="I11" i="1"/>
  <c r="I19" i="1"/>
  <c r="I21" i="1"/>
  <c r="I22" i="1"/>
  <c r="I23" i="1"/>
  <c r="I24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40" i="1"/>
  <c r="I41" i="1"/>
  <c r="K42" i="1" l="1"/>
  <c r="I42" i="1"/>
</calcChain>
</file>

<file path=xl/sharedStrings.xml><?xml version="1.0" encoding="utf-8"?>
<sst xmlns="http://schemas.openxmlformats.org/spreadsheetml/2006/main" count="295" uniqueCount="211">
  <si>
    <t>Capacitor_SMD:C_1206_3216Metric_Pad1.42x1.75mm_HandSolder</t>
  </si>
  <si>
    <t xml:space="preserve">    C3</t>
  </si>
  <si>
    <t>Capacitor_SMD:C_0603_1608Metric_Pad1.05x0.95mm_HandSolder</t>
  </si>
  <si>
    <t xml:space="preserve">    C4</t>
  </si>
  <si>
    <t xml:space="preserve">    C5</t>
  </si>
  <si>
    <t>Capacitor_SMD:C_0805_2012Metric_Pad1.15x1.40mm_HandSolder</t>
  </si>
  <si>
    <t xml:space="preserve">    C6</t>
  </si>
  <si>
    <t xml:space="preserve">    C9</t>
  </si>
  <si>
    <t xml:space="preserve">    C11</t>
  </si>
  <si>
    <t xml:space="preserve">    C12</t>
  </si>
  <si>
    <t xml:space="preserve">    C14</t>
  </si>
  <si>
    <t xml:space="preserve">    C15</t>
  </si>
  <si>
    <t xml:space="preserve">    C16</t>
  </si>
  <si>
    <t xml:space="preserve">    C19</t>
  </si>
  <si>
    <t xml:space="preserve">    C20</t>
  </si>
  <si>
    <t xml:space="preserve">    CR1</t>
  </si>
  <si>
    <t>LD29080DT33R</t>
  </si>
  <si>
    <t>footprints:LD29080DT33R</t>
  </si>
  <si>
    <t>5.1V 500 mV</t>
  </si>
  <si>
    <t>Diode_SMD:D_SOD-123</t>
  </si>
  <si>
    <t xml:space="preserve">    DeviceOutput1</t>
  </si>
  <si>
    <t>Screw_Terminal_01x04</t>
  </si>
  <si>
    <t xml:space="preserve">    J1</t>
  </si>
  <si>
    <t>CC1101 connector</t>
  </si>
  <si>
    <t>Connector_PinSocket_2.54mm:PinSocket_2x05_P2.54mm_Vertical</t>
  </si>
  <si>
    <t xml:space="preserve">    J2</t>
  </si>
  <si>
    <t>SIM800L connector</t>
  </si>
  <si>
    <t>Connector_PinSocket_2.54mm:PinSocket_1x05_P2.54mm_Vertical</t>
  </si>
  <si>
    <t xml:space="preserve">    J3</t>
  </si>
  <si>
    <t>USB UART</t>
  </si>
  <si>
    <t>Connector_PinSocket_2.54mm:PinSocket_1x04_P2.54mm_Vertical</t>
  </si>
  <si>
    <t xml:space="preserve">    L1</t>
  </si>
  <si>
    <t>15 uH</t>
  </si>
  <si>
    <t>Inductor_SMD:L_0603_1608Metric_Pad1.05x0.95mm_HandSolder</t>
  </si>
  <si>
    <t xml:space="preserve">    Q1</t>
  </si>
  <si>
    <t>Package_TO_SOT_SMD:SOT-23</t>
  </si>
  <si>
    <t xml:space="preserve">    R1</t>
  </si>
  <si>
    <t>Resistor_SMD:R_0603_1608Metric_Pad1.05x0.95mm_HandSolder</t>
  </si>
  <si>
    <t xml:space="preserve">    R2</t>
  </si>
  <si>
    <t>7.15K</t>
  </si>
  <si>
    <t xml:space="preserve">    R3</t>
  </si>
  <si>
    <t>24.9K</t>
  </si>
  <si>
    <t xml:space="preserve">    R4</t>
  </si>
  <si>
    <t>100K</t>
  </si>
  <si>
    <t>10K</t>
  </si>
  <si>
    <t xml:space="preserve">    R7</t>
  </si>
  <si>
    <t>12K</t>
  </si>
  <si>
    <t xml:space="preserve">    R8</t>
  </si>
  <si>
    <t>56K</t>
  </si>
  <si>
    <t xml:space="preserve">    R9</t>
  </si>
  <si>
    <t xml:space="preserve">    RLA1</t>
  </si>
  <si>
    <t xml:space="preserve">    RUEF1</t>
  </si>
  <si>
    <t>Fuse:Fuse_Bourns_MF-SM_7.98x5.44mm</t>
  </si>
  <si>
    <t xml:space="preserve">    U1</t>
  </si>
  <si>
    <t>TPS54336ADDA</t>
  </si>
  <si>
    <t>Package_SO:TI_SO-PowerPAD-8_ThermalVias</t>
  </si>
  <si>
    <t xml:space="preserve">    U2</t>
  </si>
  <si>
    <t>ESP32-WROOM-32U</t>
  </si>
  <si>
    <t>RF_Module:ESP32-WROOM-32U</t>
  </si>
  <si>
    <t>Link</t>
  </si>
  <si>
    <t>https://www.mouser.ee/ProductDetail/Espressif-Systems/ESP32-WROOM-32U?qs=MLItCLRbWsyC1i2%2F1Z%2FGiw==</t>
  </si>
  <si>
    <t>Diode_SMD:D_SOD-323F</t>
  </si>
  <si>
    <t>https://ee.farnell.com/texas-instruments/tps54336adda/ic-buck-340khz-4-5v-to-28v-3a/dp/2347000</t>
  </si>
  <si>
    <t>https://ee.farnell.com/multicomp/mc0603b104k500ct/cap-0-1-f-50v-10-x7r-0603/dp/1759122</t>
  </si>
  <si>
    <t>10 tk pakis</t>
  </si>
  <si>
    <t>https://ee.farnell.com/wurth-elektronik/885012006002/cap-10pf-10v-5-c0g-np0-0603/dp/2812086</t>
  </si>
  <si>
    <t>https://ee.farnell.com/wurth-elektronik/885012206014/cap-0-01-f-10v-10-x7r-0603/dp/2534015</t>
  </si>
  <si>
    <t>5 tk pakis</t>
  </si>
  <si>
    <t>SIM800L</t>
  </si>
  <si>
    <t>CC1101</t>
  </si>
  <si>
    <t>https://www.aliexpress.com/item/32995186748.html?spm=a2g0o.productlist.0.0.690a4899NvvrCK&amp;algo_pvid=83a0e860-df48-42c3-bc50-c836949fa94a&amp;algo_expid=83a0e860-df48-42c3-bc50-c836949fa94a-2&amp;btsid=8ead3bfc-0992-445a-9746-3212c5f74751&amp;ws_ab_test=searchweb0_0,searchweb201602_2,searchweb201603_52</t>
  </si>
  <si>
    <t>https://www.aliexpress.com/item/32981041590.html?spm=a2g0o.productlist.0.0.11c53523hTxOGR&amp;algo_pvid=797759db-9366-42cd-8096-31a9633819a6&amp;algo_expid=797759db-9366-42cd-8096-31a9633819a6-2&amp;btsid=9617dacd-4b9c-48a3-8e2e-06f7afc43145&amp;ws_ab_test=searchweb0_0,searchweb201602_2,searchweb201603_52</t>
  </si>
  <si>
    <t>38.9V 24V</t>
  </si>
  <si>
    <t>30V 1A</t>
  </si>
  <si>
    <t>Connectori peal</t>
  </si>
  <si>
    <t>1/100 hind:</t>
  </si>
  <si>
    <t>Ühiku hind</t>
  </si>
  <si>
    <t>Ühiku hind (100+)</t>
  </si>
  <si>
    <t>Koguse hind</t>
  </si>
  <si>
    <t>Koguse hind (100+)</t>
  </si>
  <si>
    <t>Lisainfo</t>
  </si>
  <si>
    <t>Kogus</t>
  </si>
  <si>
    <t>Väärtus</t>
  </si>
  <si>
    <t>Kuju</t>
  </si>
  <si>
    <t>1/1 hind:</t>
  </si>
  <si>
    <t>Komponent</t>
  </si>
  <si>
    <t>https://ee.farnell.com/oeg-te-connectivity/pch-112l2m-wg/relay-spst-no-250vac-30vdc-5a/dp/1891876?st=pch%20relay&amp;fbclid=IwAR3ma10eu_x13BgFT2lqSq-VJz8iHkPXFs8PPDHvbaU2pa6jUODLnXQCRxM</t>
  </si>
  <si>
    <t>Relay_THT:Relay_SPST_TE_PCH-1xxx2M</t>
  </si>
  <si>
    <t>TerminalBlock_Phoenix:TerminalBlock_Phoenix_MPT-0,5-4-2.54_1x04_P2.54mm_Horizontal</t>
  </si>
  <si>
    <t>PCH-112L2M-WG </t>
  </si>
  <si>
    <t>Olemas?</t>
  </si>
  <si>
    <t>jah</t>
  </si>
  <si>
    <t>http://www.farnell.com/datasheets/1922598.pdf?_ga=2.68654996.447261703.1574603319-1783191907.1569598836&amp;_gac=1.41141782.1572502710.EAIaIQobChMI57LKie3F5QIVD5SyCh0sXQVwEAAYAyAAEgK6RfD_BwE</t>
  </si>
  <si>
    <t>Ühiku hind (1000+)</t>
  </si>
  <si>
    <t>Koguse hind (1000+)</t>
  </si>
  <si>
    <t>1/1000 hind:</t>
  </si>
  <si>
    <t>https://www.tme.eu/ee/en/details/mpt0.5_4-2.54/pcb-terminal-blocks/phoenix-contact/mpt-0-5-4-2-54-1725672/</t>
  </si>
  <si>
    <t>http://www.farnell.com/datasheets/2309719.pdf?_ga=2.95354009.447261703.1574603319-1783191907.1569598836&amp;_gac=1.246212272.1572502710.EAIaIQobChMI57LKie3F5QIVD5SyCh0sXQVwEAAYAyAAEgK6RfD_BwE</t>
  </si>
  <si>
    <t>Hinnad on ilma km-ta</t>
  </si>
  <si>
    <t>https://ee.farnell.com/multicomp/2212s-04sg-85/socket-pcb-1-row-4way/dp/1593460?st=2.54%20connector</t>
  </si>
  <si>
    <t>http://www.farnell.com/datasheets/2290158.pdf?_ga=2.67073195.447261703.1574603319-1783191907.1569598836&amp;_gac=1.41011990.1572502710.EAIaIQobChMI57LKie3F5QIVD5SyCh0sXQVwEAAYAyAAEgK6RfD_BwE</t>
  </si>
  <si>
    <t>https://ee.farnell.com/multicomp/2212s-05sg-85/socket-pcb-1-row-5way/dp/1593461?st=2.54%20connector</t>
  </si>
  <si>
    <t>http://www.farnell.com/datasheets/2290158.pdf?_ga=2.264583946.447261703.1574603319-1783191907.1569598836&amp;_gac=1.16068354.1572502710.EAIaIQobChMI57LKie3F5QIVD5SyCh0sXQVwEAAYAyAAEgK6RfD_BwE</t>
  </si>
  <si>
    <t>Capacitor_Tantalum_SMD:CP_EIA-7343-30_AVX-N_Pad2.25x2.55mm_HandSolder (2917)</t>
  </si>
  <si>
    <t>24VDC, 3.3A/5.5A</t>
  </si>
  <si>
    <t>http://www.ti.com/lit/ds/symlink/tps54335a.pdf</t>
  </si>
  <si>
    <t>100/1000 tme.eu</t>
  </si>
  <si>
    <t>https://www.mouser.ee/datasheet/2/891/esp32-wroom-32d_esp32-wroom-32u_datasheet_en-1365844.pdf</t>
  </si>
  <si>
    <t>https://img.filipeflop.com/files/download/Datasheet_SIM800L.pdf</t>
  </si>
  <si>
    <t>http://www.ti.com/lit/ds/symlink/cc1101.pdf</t>
  </si>
  <si>
    <t xml:space="preserve">    D</t>
  </si>
  <si>
    <t>https://ee.farnell.com/on-semiconductor/mmbt5088lt1g/trans-bipol-npn-30v-sot-23/dp/2464059?st=MMBT5088LT1G</t>
  </si>
  <si>
    <t>30 V 0.05 A</t>
  </si>
  <si>
    <t>10 uF, 50 VDC</t>
  </si>
  <si>
    <t>0.1 uF, 50 V</t>
  </si>
  <si>
    <t>0.1 uF, 10 V</t>
  </si>
  <si>
    <t>Andmeleht</t>
  </si>
  <si>
    <t>https://www.mouser.ee/ProductDetail/AVX/TPSD227K010T0100V?qs=sGAEpiMZZMtZ1n0r9vR22XeoJqjdI1aDXF5LgPI%2FNLYDTdAusPhvpQ%3D%3D</t>
  </si>
  <si>
    <t xml:space="preserve">    SIM800L</t>
  </si>
  <si>
    <t xml:space="preserve">    CC1101</t>
  </si>
  <si>
    <t>https://www.tme.eu/ee/en/details/zl262-10dg/pin-headers/connfly/ds1023-2-5s21/</t>
  </si>
  <si>
    <t>https://www.tme.eu/Document/efd0203e2d3a140765df98191085ea88/DS1023.pdf</t>
  </si>
  <si>
    <t>https://www.tme.eu/ee/en/details/zl307-2x5/pin-headers/connfly/ds1002-03-2-5131/</t>
  </si>
  <si>
    <t>https://www.tme.eu/ee/en/details/zl307-1x5/pin-headers/connfly/ds1002-03-1-5131/</t>
  </si>
  <si>
    <t>https://www.tme.eu/ee/en/details/zl307-1x4/pin-headers/connfly/ds1002-03-1-4131/</t>
  </si>
  <si>
    <t>24V -&gt; https://www.mouser.ee/ProductDetail/TE-Connectivity-OEG/PCH-124L2M-WG?qs=rXmh1mW8ce0XQWroiig0NA==</t>
  </si>
  <si>
    <t xml:space="preserve">    C1, C17</t>
  </si>
  <si>
    <t xml:space="preserve">    C10, C13</t>
  </si>
  <si>
    <t xml:space="preserve">    C2, C7</t>
  </si>
  <si>
    <t xml:space="preserve">    C8, C18</t>
  </si>
  <si>
    <t xml:space="preserve">    D1-D3</t>
  </si>
  <si>
    <t xml:space="preserve">    D5, D7</t>
  </si>
  <si>
    <t xml:space="preserve">    R5, R6, R10, R11</t>
  </si>
  <si>
    <t>https://ee.farnell.com/samsung-electro-mechanics/cl31a106kbhnnne/cap-10uf-50v-mlcc-1206/dp/3013512</t>
  </si>
  <si>
    <t>http://www.farnell.com/datasheets/2710659.pdf?_ga=2.33429563.447261703.1574603319-1783191907.1569598836&amp;_gac=1.138005892.1572502710.EAIaIQobChMI57LKie3F5QIVD5SyCh0sXQVwEAAYAyAAEgK6RfD_BwE</t>
  </si>
  <si>
    <t>https://ee.farnell.com/samsung-electro-mechanics/cl10a106kp8nnnc/cap-10uf-10v-mlcc-0603/dp/3013386</t>
  </si>
  <si>
    <t>http://www.farnell.com/datasheets/2710638.pdf?_ga=2.37648293.447261703.1574603319-1783191907.1569598836&amp;_gac=1.7548550.1572502710.EAIaIQobChMI57LKie3F5QIVD5SyCh0sXQVwEAAYAyAAEgK6RfD_BwE</t>
  </si>
  <si>
    <t>https://ee.farnell.com/multicomp/mc0603b104k100ct/cap-0-1-f-10v-10-x7r-0603/dp/2627427</t>
  </si>
  <si>
    <t>http://www.farnell.com/datasheets/2861120.pdf?_ga=2.264672394.447261703.1574603319-1783191907.1569598836&amp;_gac=1.49414802.1572502710.EAIaIQobChMI57LKie3F5QIVD5SyCh0sXQVwEAAYAyAAEgK6RfD_BwE</t>
  </si>
  <si>
    <t>https://ee.farnell.com/samsung-electro-mechanics/cl10a105kp8nnnc/cap-1uf-10v-mlcc-0603/dp/3013385</t>
  </si>
  <si>
    <t>http://www.farnell.com/datasheets/2710615.pdf?_ga=2.89527198.447261703.1574603319-1783191907.1569598836&amp;_gac=1.204672548.1572502710.EAIaIQobChMI57LKie3F5QIVD5SyCh0sXQVwEAAYAyAAEgK6RfD_BwE</t>
  </si>
  <si>
    <t>10 tk</t>
  </si>
  <si>
    <t>1 uF, 10 V</t>
  </si>
  <si>
    <t>0.68 uF, 10 V</t>
  </si>
  <si>
    <t>http://www.farnell.com/datasheets/2860632.pdf?_ga=2.93795352.447261703.1574603319-1783191907.1569598836&amp;_gac=1.195756440.1572502710.EAIaIQobChMI57LKie3F5QIVD5SyCh0sXQVwEAAYAyAAEgK6RfD_BwE</t>
  </si>
  <si>
    <t>10 nF, 10 V</t>
  </si>
  <si>
    <t>8.2 nF, 50 V</t>
  </si>
  <si>
    <t>130 pF, 50 V</t>
  </si>
  <si>
    <t>0.33 uF, 10 V</t>
  </si>
  <si>
    <t>22 uF, 6.3 V</t>
  </si>
  <si>
    <t>https://ee.farnell.com/murata/grm188r60j226mea0d/cap-22-f-6-3v-20-x5r-0603/dp/2494232</t>
  </si>
  <si>
    <t>http://www.farnell.com/datasheets/1955681.pdf?_ga=2.59193256.447261703.1574603319-1783191907.1569598836&amp;_gac=1.242352822.1572502710.EAIaIQobChMI57LKie3F5QIVD5SyCh0sXQVwEAAYAyAAEgK6RfD_BwE</t>
  </si>
  <si>
    <t>http://www.farnell.com/datasheets/2031824.pdf?_ga=2.68565908.447261703.1574603319-1783191907.1569598836&amp;_gac=1.150679042.1572502710.EAIaIQobChMI57LKie3F5QIVD5SyCh0sXQVwEAAYAyAAEgK6RfD_BwE</t>
  </si>
  <si>
    <t>https://ee.farnell.com/multicomp/mc0603b822k500ct/cap-8200pf-50v-10-x7r-0603/dp/1759101</t>
  </si>
  <si>
    <t>http://www.farnell.com/datasheets/2860632.pdf?_ga=2.96861210.447261703.1574603319-1783191907.1569598836&amp;_gac=1.7612038.1572502710.EAIaIQobChMI57LKie3F5QIVD5SyCh0sXQVwEAAYAyAAEgK6RfD_BwE</t>
  </si>
  <si>
    <t>https://ee.farnell.com/wurth-elektronik/885012207019/cap-0-33-f-10v-10-x7r-0805/dp/2812385</t>
  </si>
  <si>
    <t>http://www.farnell.com/datasheets/2546862.pdf?_ga=2.2961461.447261703.1574603319-1783191907.1569598836&amp;_gac=1.250806962.1572502710.EAIaIQobChMI57LKie3F5QIVD5SyCh0sXQVwEAAYAyAAEgK6RfD_BwE</t>
  </si>
  <si>
    <t>5 tk</t>
  </si>
  <si>
    <t>https://ee.farnell.com/yageo/cc0805kkx7r6bb684/cap-0-68-f-10v-10-x7r-0805/dp/3352055</t>
  </si>
  <si>
    <t>http://www.farnell.com/datasheets/2167236.pdf?_ga=2.97524634.447261703.1574603319-1783191907.1569598836&amp;_gac=1.238210612.1572502710.EAIaIQobChMI57LKie3F5QIVD5SyCh0sXQVwEAAYAyAAEgK6RfD_BwE</t>
  </si>
  <si>
    <t>https://ee.farnell.com/kemet/c0805c105k8ractu/cap-1-f-10v-10-x7r-0805/dp/2409048</t>
  </si>
  <si>
    <t>http://www.farnell.com/datasheets/2740686.pdf?_ga=2.71735062.447261703.1574603319-1783191907.1569598836&amp;_gac=1.220537388.1572502710.EAIaIQobChMI57LKie3F5QIVD5SyCh0sXQVwEAAYAyAAEgK6RfD_BwE</t>
  </si>
  <si>
    <t>https://ee.farnell.com/samsung-electro-mechanics/cl21a106kpfnnne/cap-10uf-10v-mlcc-0805/dp/3013456</t>
  </si>
  <si>
    <t>http://www.farnell.com/datasheets/2710554.pdf?_ga=2.71703574.447261703.1574603319-1783191907.1569598836&amp;_gac=1.209447334.1572502710.EAIaIQobChMI57LKie3F5QIVD5SyCh0sXQVwEAAYAyAAEgK6RfD_BwE</t>
  </si>
  <si>
    <t>10 uF, 10 V</t>
  </si>
  <si>
    <t>33 pF, 10 V</t>
  </si>
  <si>
    <t>10 pF, 10 V</t>
  </si>
  <si>
    <t>220 uF, 10 V</t>
  </si>
  <si>
    <t>https://ee.farnell.com/wurth-elektronik/885012006005/cap-33pf-10v-5-c0g-np0-0603/dp/2533824</t>
  </si>
  <si>
    <t>http://www.farnell.com/datasheets/2031652.pdf?_ga=2.99482651.447261703.1574603319-1783191907.1569598836&amp;_gac=1.251405618.1572502710.EAIaIQobChMI57LKie3F5QIVD5SyCh0sXQVwEAAYAyAAEgK6RfD_BwE</t>
  </si>
  <si>
    <t>http://www.farnell.com/datasheets/2546573.pdf?_ga=2.97016986.447261703.1574603319-1783191907.1569598836&amp;_gac=1.195739928.1572502710.EAIaIQobChMI57LKie3F5QIVD5SyCh0sXQVwEAAYAyAAEgK6RfD_BwE</t>
  </si>
  <si>
    <t>https://ee.farnell.com/stmicroelectronics/ld29080dt33r/fixed-adjus-o-p-low-drop-volt/dp/2849774?st=LD29080DT33R</t>
  </si>
  <si>
    <t>http://www.farnell.com/datasheets/1786034.pdf?_ga=2.235870212.447261703.1574603319-1783191907.1569598836&amp;_gac=1.250416434.1572502710.EAIaIQobChMI57LKie3F5QIVD5SyCh0sXQVwEAAYAyAAEgK6RfD_BwE</t>
  </si>
  <si>
    <t>https://ee.farnell.com/nexperia/pmeg3010ej-115/schottky-rect-30v-1a-sod323f/dp/1757770?ost=771-PMEG3010EJ115&amp;iscrfnonsku=true&amp;ddkey=https%3Aet-EE%2FElement14_Estonia%2Fsearch</t>
  </si>
  <si>
    <t>http://www.farnell.com/datasheets/109671.pdf?_ga=2.29717434.447261703.1574603319-1783191907.1569598836&amp;_gac=1.7562118.1572502710.EAIaIQobChMI57LKie3F5QIVD5SyCh0sXQVwEAAYAyAAEgK6RfD_BwE</t>
  </si>
  <si>
    <t>http://www.farnell.com/datasheets/1840566.pdf?_ga=2.58670127.447261703.1574603319-1783191907.1569598836&amp;_gac=1.11789952.1572502710.EAIaIQobChMI57LKie3F5QIVD5SyCh0sXQVwEAAYAyAAEgK6RfD_BwE</t>
  </si>
  <si>
    <t>https://ee.farnell.com/nexperia/ptvs24vs1ur-115/diode-tvs-uni-24v-400w-sod123w/dp/1829247?st=PTVS24VS1UR,115</t>
  </si>
  <si>
    <t>http://www.farnell.com/datasheets/1670937.pdf?_ga=2.67048619.447261703.1574603319-1783191907.1569598836&amp;_gac=1.152758669.1572502710.EAIaIQobChMI57LKie3F5QIVD5SyCh0sXQVwEAAYAyAAEgK6RfD_BwE</t>
  </si>
  <si>
    <t>https://ee.farnell.com/on-semiconductor/szmmsz5231bt1g/zener-diode-auto-5-1v-0-5w-sod123/dp/2723981?st=SZMMSZ5231BT1G</t>
  </si>
  <si>
    <t>https://4donline.ihs.com/images/VipMasterIC/IC/ONSM/ONSM-S-A0000726829/ONSM-S-A0000726829-1.pdf?hkey=52A5661711E402568146F3353EA87419</t>
  </si>
  <si>
    <t>https://ee.farnell.com/littelfuse/2920l330-24mr/fuse-resettable-ptc-24vdc-3-3a/dp/2786596</t>
  </si>
  <si>
    <t>http://www.farnell.com/datasheets/2282560.pdf?_ga=2.96303001.447261703.1574603319-1783191907.1569598836&amp;_gac=1.137101828.1572502710.EAIaIQobChMI57LKie3F5QIVD5SyCh0sXQVwEAAYAyAAEgK6RfD_BwE</t>
  </si>
  <si>
    <t>https://www.tme.eu/ee/en/details/esp32-wroom-32u/iot-wifi-bluetooth-modules/espressif/esp32-wroom-32u-4mb/</t>
  </si>
  <si>
    <t>https://ee.farnell.com/vishay/crcw06037k15fkea/res-7k15-1-0-1w-0603-thick-film/dp/2138412?st=smd%20resistor</t>
  </si>
  <si>
    <t>http://www.farnell.com/datasheets/2310790.pdf?_ga=2.56120366.447261703.1574603319-1783191907.1569598836&amp;_gac=1.251340338.1572502710.EAIaIQobChMI57LKie3F5QIVD5SyCh0sXQVwEAAYAyAAEgK6RfD_BwE</t>
  </si>
  <si>
    <t>https://ee.farnell.com/vishay/crcw060324k9fkea/res-24k9-1-0-1w-0603-thick-film/dp/1469785?st=smd%20resistor</t>
  </si>
  <si>
    <t>http://www.farnell.com/datasheets/2310790.pdf?_ga=2.104871942.447261703.1574603319-1783191907.1569598836&amp;_gac=1.186312989.1572502710.EAIaIQobChMI57LKie3F5QIVD5SyCh0sXQVwEAAYAyAAEgK6RfD_BwE</t>
  </si>
  <si>
    <t>https://ee.farnell.com/multicomp/mcwr06x1003ftl/res-100k-1-0-1w-0603-thick-film/dp/2447226?st=smd%20resistor</t>
  </si>
  <si>
    <t>http://www.farnell.com/datasheets/2860681.pdf?_ga=2.89135134.447261703.1574603319-1783191907.1569598836&amp;_gac=1.45271696.1572502710.EAIaIQobChMI57LKie3F5QIVD5SyCh0sXQVwEAAYAyAAEgK6RfD_BwE</t>
  </si>
  <si>
    <t>https://ee.farnell.com/multicomp/mcwr06x103-jtl/res-10k-5-0-1w-0603-thick-film/dp/2694689?st=smd%20resistor</t>
  </si>
  <si>
    <t>http://www.farnell.com/datasheets/2189593.pdf?_ga=2.26566584.447261703.1574603319-1783191907.1569598836&amp;_gac=1.216130978.1572502710.EAIaIQobChMI57LKie3F5QIVD5SyCh0sXQVwEAAYAyAAEgK6RfD_BwE</t>
  </si>
  <si>
    <t>https://ee.farnell.com/multicomp/mcmr06x1202ftl/res-12k-1-0-1w-0603-ceramic/dp/2073371?st=smd%20resistor</t>
  </si>
  <si>
    <t>http://www.farnell.com/datasheets/2860635.pdf?_ga=2.25630904.447261703.1574603319-1783191907.1569598836&amp;_gac=1.3854212.1572502710.EAIaIQobChMI57LKie3F5QIVD5SyCh0sXQVwEAAYAyAAEgK6RfD_BwE</t>
  </si>
  <si>
    <t>https://ee.farnell.com/multicomp/mcmr06x222-jtl/res-2k2-5-0-1w-0603-ceramic/dp/2073436?st=smd%20resistor</t>
  </si>
  <si>
    <t>https://ee.farnell.com/vishay/crcw060356k0fkea/res-56k-1-0-1w-0603-thick-film/dp/2138473?st=smd%20resistor</t>
  </si>
  <si>
    <t>http://www.farnell.com/datasheets/2310790.pdf?_ga=2.55917742.447261703.1574603319-1783191907.1569598836&amp;_gac=1.49548178.1572502710.EAIaIQobChMI57LKie3F5QIVD5SyCh0sXQVwEAAYAyAAEgK6RfD_BwE</t>
  </si>
  <si>
    <t>https://ee.farnell.com/vishay/crcw0603499rfkea/res-499r-1-0-1w-0603-thick-film/dp/1469818?st=smd%20resistor</t>
  </si>
  <si>
    <t>http://www.farnell.com/datasheets/2310790.pdf?_ga=2.62871337.447261703.1574603319-1783191907.1569598836&amp;_gac=1.241288886.1572502710.EAIaIQobChMI57LKie3F5QIVD5SyCh0sXQVwEAAYAyAAEgK6RfD_BwE</t>
  </si>
  <si>
    <t>https://ee.farnell.com/kemet/c0603c131j5gactu/cap-130pf-50v-5-c0g-np0-0603/dp/2896853?st=130%20pf%20capacitor</t>
  </si>
  <si>
    <t>[0603] Capacitor_SMD:C_0805_2012Metric_Pad1.15x1.40mm_HandSolder</t>
  </si>
  <si>
    <t>http://www.farnell.com/datasheets/2749331.pdf?_ga=2.34960548.447261703.1574603319-1783191907.1569598836&amp;_gac=1.171126292.1572502710.EAIaIQobChMI57LKie3F5QIVD5SyCh0sXQVwEAAYAyAAEgK6RfD_BwE</t>
  </si>
  <si>
    <t>https://ee.farnell.com/kemet/t491d227k010at/cap-220-f-10v-10/dp/1457505</t>
  </si>
  <si>
    <t>https://4donline.ihs.com/images/VipMasterIC/IC/KEME/KEME-S-A0006487387/KEME-S-A0006487387-1.pdf?hkey=52A5661711E402568146F3353EA87419</t>
  </si>
  <si>
    <t>Umbkaudsed aliexpressi hinnad</t>
  </si>
  <si>
    <t>Vale footprintiiga komponent</t>
  </si>
  <si>
    <t>1000 -&gt; mouser</t>
  </si>
  <si>
    <t>Prototüübis kasutatud erinevad komponendid</t>
  </si>
  <si>
    <t>https://ee.farnell.com/bourns/srp6060fa-150m/inductor-shld-15uh-6a-aec-q200/dp/2901829</t>
  </si>
  <si>
    <t>http://www.farnell.com/datasheets/2622458.pdf?_ga=2.249688325.2057598526.1576844698-1783191907.1569598836</t>
  </si>
  <si>
    <t>https://ee.farnell.com/multicomp/mcwr06x2200ftl/res-220r-1-0-1w-0603-thick-film/dp/2447298?st=220%20ohm%20resistor%20smd</t>
  </si>
  <si>
    <t>http://www.farnell.com/datasheets/2860681.pdf?_ga=2.5509424.2057598526.1576844698-1783191907.1569598836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</si>
</sst>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€&quot;_-;\-* #,##0.00\ &quot;€&quot;_-;_-* &quot;-&quot;??\ &quot;€&quot;_-;_-@_-"/>
    <numFmt numFmtId="164" formatCode="_-* #,##0.000\ &quot;€&quot;_-;\-* #,##0.000\ &quot;€&quot;_-;_-* &quot;-&quot;??\ &quot;€&quot;_-;_-@_-"/>
    <numFmt numFmtId="165" formatCode="_-* #,##0.000\ &quot;€&quot;_-;\-* #,##0.000\ &quot;€&quot;_-;_-* &quot;-&quot;???\ &quot;€&quot;_-;_-@_-"/>
  </numFmts>
  <fonts count="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4" fillId="3" borderId="2" xfId="3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9" xfId="1" applyNumberFormat="1" applyFont="1" applyBorder="1"/>
    <xf numFmtId="0" fontId="3" fillId="0" borderId="1" xfId="2" applyAlignment="1">
      <alignment horizontal="right"/>
    </xf>
    <xf numFmtId="164" fontId="3" fillId="0" borderId="1" xfId="2" applyNumberFormat="1"/>
    <xf numFmtId="165" fontId="3" fillId="0" borderId="1" xfId="2" applyNumberFormat="1"/>
    <xf numFmtId="0" fontId="6" fillId="0" borderId="0" xfId="5"/>
    <xf numFmtId="164" fontId="7" fillId="0" borderId="0" xfId="4" applyNumberFormat="1" applyFont="1" applyFill="1" applyBorder="1"/>
    <xf numFmtId="164" fontId="3" fillId="0" borderId="1" xfId="2" applyNumberFormat="1" applyAlignment="1">
      <alignment horizontal="right" vertical="center"/>
    </xf>
    <xf numFmtId="0" fontId="6" fillId="0" borderId="9" xfId="5" applyBorder="1"/>
    <xf numFmtId="0" fontId="0" fillId="4" borderId="6" xfId="0" applyFill="1" applyBorder="1"/>
    <xf numFmtId="0" fontId="0" fillId="0" borderId="0" xfId="0" applyFill="1" applyBorder="1"/>
    <xf numFmtId="0" fontId="6" fillId="0" borderId="0" xfId="5" applyBorder="1"/>
    <xf numFmtId="0" fontId="0" fillId="4" borderId="8" xfId="0" applyFill="1" applyBorder="1"/>
    <xf numFmtId="0" fontId="0" fillId="4" borderId="10" xfId="0" applyFill="1" applyBorder="1"/>
    <xf numFmtId="0" fontId="0" fillId="0" borderId="0" xfId="0" applyFill="1"/>
    <xf numFmtId="0" fontId="4" fillId="3" borderId="0" xfId="3" applyFill="1" applyBorder="1"/>
    <xf numFmtId="0" fontId="4" fillId="3" borderId="6" xfId="3" applyFill="1" applyBorder="1"/>
    <xf numFmtId="164" fontId="0" fillId="0" borderId="7" xfId="1" applyNumberFormat="1" applyFont="1" applyBorder="1"/>
    <xf numFmtId="0" fontId="6" fillId="0" borderId="7" xfId="5" applyBorder="1"/>
    <xf numFmtId="0" fontId="0" fillId="0" borderId="6" xfId="0" applyFill="1" applyBorder="1"/>
    <xf numFmtId="0" fontId="6" fillId="0" borderId="0" xfId="5" applyFill="1" applyBorder="1"/>
    <xf numFmtId="164" fontId="0" fillId="0" borderId="0" xfId="1" applyNumberFormat="1" applyFont="1" applyFill="1" applyBorder="1"/>
    <xf numFmtId="164" fontId="0" fillId="0" borderId="7" xfId="1" applyNumberFormat="1" applyFont="1" applyFill="1" applyBorder="1"/>
    <xf numFmtId="164" fontId="0" fillId="0" borderId="5" xfId="1" applyNumberFormat="1" applyFont="1" applyBorder="1"/>
    <xf numFmtId="0" fontId="6" fillId="0" borderId="0" xfId="5" applyFill="1"/>
    <xf numFmtId="164" fontId="0" fillId="5" borderId="0" xfId="1" applyNumberFormat="1" applyFont="1" applyFill="1" applyBorder="1"/>
    <xf numFmtId="0" fontId="0" fillId="5" borderId="6" xfId="0" applyFill="1" applyBorder="1"/>
    <xf numFmtId="0" fontId="0" fillId="5" borderId="7" xfId="0" applyFill="1" applyBorder="1"/>
    <xf numFmtId="0" fontId="4" fillId="3" borderId="10" xfId="3" applyFill="1" applyBorder="1"/>
    <xf numFmtId="0" fontId="1" fillId="0" borderId="0" xfId="5" applyFont="1" applyBorder="1"/>
    <xf numFmtId="0" fontId="1" fillId="0" borderId="0" xfId="5" applyFont="1"/>
  </cellXfs>
  <cellStyles count="6">
    <cellStyle name="Bad" xfId="4" builtinId="27"/>
    <cellStyle name="Currency" xfId="1" builtinId="4"/>
    <cellStyle name="Heading 1" xfId="2" builtinId="16"/>
    <cellStyle name="Heading 2" xfId="3" builtinId="17"/>
    <cellStyle name="Hyperlink" xfId="5" builtinId="8"/>
    <cellStyle name="Normal" xfId="0" builtinId="0"/>
  </cellStyles>
  <dxfs count="13">
    <dxf>
      <fill>
        <patternFill>
          <bgColor theme="9" tint="0.39994506668294322"/>
        </patternFill>
      </fill>
    </dxf>
    <dxf>
      <fill>
        <patternFill>
          <bgColor rgb="FFF5595D"/>
        </patternFill>
      </fill>
    </dxf>
    <dxf>
      <fill>
        <patternFill>
          <bgColor theme="9" tint="0.39994506668294322"/>
        </patternFill>
      </fill>
    </dxf>
    <dxf>
      <fill>
        <patternFill>
          <bgColor rgb="FFF5595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numFmt numFmtId="164" formatCode="_-* #,##0.000\ &quot;€&quot;_-;\-* #,##0.0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numFmt numFmtId="164" formatCode="_-* #,##0.000\ &quot;€&quot;_-;\-* #,##0.0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numFmt numFmtId="164" formatCode="_-* #,##0.000\ &quot;€&quot;_-;\-* #,##0.0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numFmt numFmtId="164" formatCode="_-* #,##0.000\ &quot;€&quot;_-;\-* #,##0.000\ &quot;€&quot;_-;_-* &quot;-&quot;??\ &quot;€&quot;_-;_-@_-"/>
    </dxf>
    <dxf>
      <numFmt numFmtId="164" formatCode="_-* #,##0.000\ &quot;€&quot;_-;\-* #,##0.0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numFmt numFmtId="164" formatCode="_-* #,##0.000\ &quot;€&quot;_-;\-* #,##0.000\ &quot;€&quot;_-;_-* &quot;-&quot;??\ &quot;€&quot;_-;_-@_-"/>
    </dxf>
    <dxf>
      <numFmt numFmtId="164" formatCode="_-* #,##0.000\ &quot;€&quot;_-;\-* #,##0.000\ &quot;€&quot;_-;_-* &quot;-&quot;??\ &quot;€&quot;_-;_-@_-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9"/>
        </patternFill>
      </fill>
    </dxf>
  </dxfs>
  <tableStyles count="1" defaultTableStyle="TableStyleMedium2" defaultPivotStyle="PivotStyleLight16">
    <tableStyle name="Table Style 1" pivot="0" count="0" xr9:uid="{35BE8865-C1DA-4095-A0A3-80ADD42AF6DC}"/>
  </tableStyles>
  <colors>
    <mruColors>
      <color rgb="FFFF7C80"/>
      <color rgb="FFF559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399DB-D94E-464C-8E13-7FC65E70FDCF}" name="Table1" displayName="Table1" ref="A1:O41" totalsRowShown="0" headerRowDxfId="12" tableBorderDxfId="11" headerRowCellStyle="Heading 2">
  <autoFilter ref="A1:O41" xr:uid="{8C645196-39DD-4686-BF0E-945587C249B0}"/>
  <sortState xmlns:xlrd2="http://schemas.microsoft.com/office/spreadsheetml/2017/richdata2" ref="A2:O41">
    <sortCondition ref="A1:A41"/>
  </sortState>
  <tableColumns count="15">
    <tableColumn id="2" xr3:uid="{462C3F0A-16CD-4A79-B88F-1DACCAEB6D3E}" name="Komponent"/>
    <tableColumn id="9" xr3:uid="{DDA4A48F-B471-4B82-BA9B-6C43B8E99A07}" name="Olemas?"/>
    <tableColumn id="1" xr3:uid="{A78FFDB2-7B02-4ADF-8A85-A0CFC2D3B005}" name="Kogus"/>
    <tableColumn id="3" xr3:uid="{B2C5BDD3-8FBF-421F-AB15-E5772E66EF71}" name="Väärtus"/>
    <tableColumn id="4" xr3:uid="{77EEA317-16C3-47DE-8E91-EECDF5E7A689}" name="Kuju"/>
    <tableColumn id="11" xr3:uid="{A637F12E-9883-4BF7-9D27-8E7EC869540E}" name="Andmeleht"/>
    <tableColumn id="5" xr3:uid="{2C51C07E-E7BC-42E8-BF9D-57165B7A97BB}" name="Link"/>
    <tableColumn id="6" xr3:uid="{8691D8F6-F6B3-428E-90B4-9A83B237AFFD}" name="Ühiku hind" dataDxfId="10" dataCellStyle="Currency"/>
    <tableColumn id="10" xr3:uid="{BE15B97C-42DA-43FA-B455-429ECAF512BF}" name="Koguse hind" dataDxfId="9" dataCellStyle="Currency">
      <calculatedColumnFormula>Table1[[#This Row],[Ühiku hind]]*Table1[[#This Row],[Kogus]]</calculatedColumnFormula>
    </tableColumn>
    <tableColumn id="7" xr3:uid="{8D548336-4038-40BE-85E3-153BD03779C8}" name="Ühiku hind (100+)" dataDxfId="8" dataCellStyle="Currency"/>
    <tableColumn id="12" xr3:uid="{03D3C952-6CF0-4747-9B07-F3754BE79D9A}" name="Koguse hind (100+)" dataDxfId="7" dataCellStyle="Currency">
      <calculatedColumnFormula>Table1[[#This Row],[Ühiku hind (100+)]]*Table1[[#This Row],[Kogus]]</calculatedColumnFormula>
    </tableColumn>
    <tableColumn id="13" xr3:uid="{9B4D28B4-5C52-4423-92A2-BF0D5552D462}" name="Ühiku hind (1000+)" dataDxfId="6" dataCellStyle="Currency"/>
    <tableColumn id="14" xr3:uid="{48C98B9F-EDFE-4DAC-9B60-B78FA1D09A74}" name="Koguse hind (1000+)" dataDxfId="5" dataCellStyle="Currency">
      <calculatedColumnFormula>Table1[[#This Row],[Ühiku hind (1000+)]]*Table1[[#This Row],[Kogus]]</calculatedColumnFormula>
    </tableColumn>
    <tableColumn id="8" xr3:uid="{247E5455-B69C-4D83-981E-6E2BC5B21C6A}" name="Lisainfo"/>
    <tableColumn id="15" xr3:uid="{04C2A60E-486B-425D-894B-5EEBA2637C34}" name="Prototüübis kasutatud erinevad komponendid" dataDxfId="4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ee/ProductDetail/AVX/TPSD227K010T0100V?qs=sGAEpiMZZMtZ1n0r9vR22XeoJqjdI1aDXF5LgPI%2FNLYDTdAusPhvpQ%3D%3D" TargetMode="External"/><Relationship Id="rId13" Type="http://schemas.openxmlformats.org/officeDocument/2006/relationships/hyperlink" Target="https://ee.farnell.com/samsung-electro-mechanics/cl10a106kp8nnnc/cap-10uf-10v-mlcc-0603/dp/3013386" TargetMode="External"/><Relationship Id="rId18" Type="http://schemas.openxmlformats.org/officeDocument/2006/relationships/hyperlink" Target="https://ee.farnell.com/wurth-elektronik/885012206014/cap-0-01-f-10v-10-x7r-0603/dp/2534015" TargetMode="External"/><Relationship Id="rId26" Type="http://schemas.openxmlformats.org/officeDocument/2006/relationships/hyperlink" Target="https://ee.farnell.com/stmicroelectronics/ld29080dt33r/fixed-adjus-o-p-low-drop-volt/dp/2849774?st=LD29080DT33R" TargetMode="External"/><Relationship Id="rId39" Type="http://schemas.openxmlformats.org/officeDocument/2006/relationships/hyperlink" Target="https://ee.farnell.com/vishay/crcw0603499rfkea/res-499r-1-0-1w-0603-thick-film/dp/1469818?st=smd%20resistor" TargetMode="External"/><Relationship Id="rId3" Type="http://schemas.openxmlformats.org/officeDocument/2006/relationships/hyperlink" Target="https://ee.farnell.com/oeg-te-connectivity/pch-112l2m-wg/relay-spst-no-250vac-30vdc-5a/dp/1891876?st=pch%20relay&amp;fbclid=IwAR3ma10eu_x13BgFT2lqSq-VJz8iHkPXFs8PPDHvbaU2pa6jUODLnXQCRxM" TargetMode="External"/><Relationship Id="rId21" Type="http://schemas.openxmlformats.org/officeDocument/2006/relationships/hyperlink" Target="https://ee.farnell.com/yageo/cc0805kkx7r6bb684/cap-0-68-f-10v-10-x7r-0805/dp/3352055" TargetMode="External"/><Relationship Id="rId34" Type="http://schemas.openxmlformats.org/officeDocument/2006/relationships/hyperlink" Target="https://ee.farnell.com/vishay/crcw060324k9fkea/res-24k9-1-0-1w-0603-thick-film/dp/1469785?st=smd%20resistor" TargetMode="External"/><Relationship Id="rId42" Type="http://schemas.openxmlformats.org/officeDocument/2006/relationships/hyperlink" Target="https://www.tme.eu/ee/en/details/zl262-10dg/pin-headers/connfly/ds1023-2-5s21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aliexpress.com/item/32981041590.html?spm=a2g0o.productlist.0.0.11c53523hTxOGR&amp;algo_pvid=797759db-9366-42cd-8096-31a9633819a6&amp;algo_expid=797759db-9366-42cd-8096-31a9633819a6-2&amp;btsid=9617dacd-4b9c-48a3-8e2e-06f7afc43145&amp;ws_ab_test=searchweb0_0,searchweb201602_2,searchweb201603_52" TargetMode="External"/><Relationship Id="rId12" Type="http://schemas.openxmlformats.org/officeDocument/2006/relationships/hyperlink" Target="https://ee.farnell.com/samsung-electro-mechanics/cl31a106kbhnnne/cap-10uf-50v-mlcc-1206/dp/3013512" TargetMode="External"/><Relationship Id="rId17" Type="http://schemas.openxmlformats.org/officeDocument/2006/relationships/hyperlink" Target="https://ee.farnell.com/murata/grm188r60j226mea0d/cap-22-f-6-3v-20-x5r-0603/dp/2494232" TargetMode="External"/><Relationship Id="rId25" Type="http://schemas.openxmlformats.org/officeDocument/2006/relationships/hyperlink" Target="https://ee.farnell.com/wurth-elektronik/885012006002/cap-10pf-10v-5-c0g-np0-0603/dp/2812086" TargetMode="External"/><Relationship Id="rId33" Type="http://schemas.openxmlformats.org/officeDocument/2006/relationships/hyperlink" Target="https://ee.farnell.com/vishay/crcw06037k15fkea/res-7k15-1-0-1w-0603-thick-film/dp/2138412?st=smd%20resistor" TargetMode="External"/><Relationship Id="rId38" Type="http://schemas.openxmlformats.org/officeDocument/2006/relationships/hyperlink" Target="https://ee.farnell.com/vishay/crcw060356k0fkea/res-56k-1-0-1w-0603-thick-film/dp/2138473?st=smd%20resistor" TargetMode="External"/><Relationship Id="rId46" Type="http://schemas.openxmlformats.org/officeDocument/2006/relationships/hyperlink" Target="https://ee.farnell.com/multicomp/mcwr06x2200ftl/res-220r-1-0-1w-0603-thick-film/dp/2447298?st=220%20ohm%20resistor%20smd" TargetMode="External"/><Relationship Id="rId2" Type="http://schemas.openxmlformats.org/officeDocument/2006/relationships/hyperlink" Target="https://ee.farnell.com/texas-instruments/tps54336adda/ic-buck-340khz-4-5v-to-28v-3a/dp/2347000" TargetMode="External"/><Relationship Id="rId16" Type="http://schemas.openxmlformats.org/officeDocument/2006/relationships/hyperlink" Target="https://ee.farnell.com/multicomp/mc0603b104k500ct/cap-0-1-f-50v-10-x7r-0603/dp/1759122" TargetMode="External"/><Relationship Id="rId20" Type="http://schemas.openxmlformats.org/officeDocument/2006/relationships/hyperlink" Target="https://ee.farnell.com/wurth-elektronik/885012207019/cap-0-33-f-10v-10-x7r-0805/dp/2812385" TargetMode="External"/><Relationship Id="rId29" Type="http://schemas.openxmlformats.org/officeDocument/2006/relationships/hyperlink" Target="https://ee.farnell.com/nexperia/ptvs24vs1ur-115/diode-tvs-uni-24v-400w-sod123w/dp/1829247?st=PTVS24VS1UR,115" TargetMode="External"/><Relationship Id="rId41" Type="http://schemas.openxmlformats.org/officeDocument/2006/relationships/hyperlink" Target="https://ee.farnell.com/kemet/t491d227k010at/cap-220-f-10v-10/dp/1457505" TargetMode="External"/><Relationship Id="rId1" Type="http://schemas.openxmlformats.org/officeDocument/2006/relationships/hyperlink" Target="https://www.mouser.ee/ProductDetail/Espressif-Systems/ESP32-WROOM-32U?qs=MLItCLRbWsyC1i2%2F1Z%2FGiw==" TargetMode="External"/><Relationship Id="rId6" Type="http://schemas.openxmlformats.org/officeDocument/2006/relationships/hyperlink" Target="https://www.aliexpress.com/item/32995186748.html?spm=a2g0o.productlist.0.0.690a4899NvvrCK&amp;algo_pvid=83a0e860-df48-42c3-bc50-c836949fa94a&amp;algo_expid=83a0e860-df48-42c3-bc50-c836949fa94a-2&amp;btsid=8ead3bfc-0992-445a-9746-3212c5f74751&amp;ws_ab_test=searchweb0_0,searchweb201602_2,searchweb201603_52" TargetMode="External"/><Relationship Id="rId11" Type="http://schemas.openxmlformats.org/officeDocument/2006/relationships/hyperlink" Target="https://www.tme.eu/ee/en/details/zl307-1x4/pin-headers/connfly/ds1002-03-1-4131/" TargetMode="External"/><Relationship Id="rId24" Type="http://schemas.openxmlformats.org/officeDocument/2006/relationships/hyperlink" Target="https://ee.farnell.com/wurth-elektronik/885012006005/cap-33pf-10v-5-c0g-np0-0603/dp/2533824" TargetMode="External"/><Relationship Id="rId32" Type="http://schemas.openxmlformats.org/officeDocument/2006/relationships/hyperlink" Target="https://www.tme.eu/ee/en/details/esp32-wroom-32u/iot-wifi-bluetooth-modules/espressif/esp32-wroom-32u-4mb/" TargetMode="External"/><Relationship Id="rId37" Type="http://schemas.openxmlformats.org/officeDocument/2006/relationships/hyperlink" Target="https://ee.farnell.com/multicomp/mcmr06x1202ftl/res-12k-1-0-1w-0603-ceramic/dp/2073371?st=smd%20resistor" TargetMode="External"/><Relationship Id="rId40" Type="http://schemas.openxmlformats.org/officeDocument/2006/relationships/hyperlink" Target="https://ee.farnell.com/kemet/c0603c131j5gactu/cap-130pf-50v-5-c0g-np0-0603/dp/2896853?st=130%20pf%20capacitor" TargetMode="External"/><Relationship Id="rId45" Type="http://schemas.openxmlformats.org/officeDocument/2006/relationships/hyperlink" Target="https://ee.farnell.com/bourns/srp6060fa-150m/inductor-shld-15uh-6a-aec-q200/dp/2901829" TargetMode="External"/><Relationship Id="rId5" Type="http://schemas.openxmlformats.org/officeDocument/2006/relationships/hyperlink" Target="https://ee.farnell.com/multicomp/2212s-05sg-85/socket-pcb-1-row-5way/dp/1593461?st=2.54%20connector" TargetMode="External"/><Relationship Id="rId15" Type="http://schemas.openxmlformats.org/officeDocument/2006/relationships/hyperlink" Target="https://ee.farnell.com/samsung-electro-mechanics/cl10a105kp8nnnc/cap-1uf-10v-mlcc-0603/dp/3013385" TargetMode="External"/><Relationship Id="rId23" Type="http://schemas.openxmlformats.org/officeDocument/2006/relationships/hyperlink" Target="https://ee.farnell.com/samsung-electro-mechanics/cl21a106kpfnnne/cap-10uf-10v-mlcc-0805/dp/3013456" TargetMode="External"/><Relationship Id="rId28" Type="http://schemas.openxmlformats.org/officeDocument/2006/relationships/hyperlink" Target="https://ee.farnell.com/on-semiconductor/mmbt5088lt1g/trans-bipol-npn-30v-sot-23/dp/2464059?st=MMBT5088LT1G" TargetMode="External"/><Relationship Id="rId36" Type="http://schemas.openxmlformats.org/officeDocument/2006/relationships/hyperlink" Target="https://ee.farnell.com/multicomp/mcwr06x103-jtl/res-10k-5-0-1w-0603-thick-film/dp/2694689?st=smd%20resistor" TargetMode="External"/><Relationship Id="rId10" Type="http://schemas.openxmlformats.org/officeDocument/2006/relationships/hyperlink" Target="https://www.tme.eu/ee/en/details/zl307-1x5/pin-headers/connfly/ds1002-03-1-5131/" TargetMode="External"/><Relationship Id="rId19" Type="http://schemas.openxmlformats.org/officeDocument/2006/relationships/hyperlink" Target="https://ee.farnell.com/multicomp/mc0603b822k500ct/cap-8200pf-50v-10-x7r-0603/dp/1759101" TargetMode="External"/><Relationship Id="rId31" Type="http://schemas.openxmlformats.org/officeDocument/2006/relationships/hyperlink" Target="https://ee.farnell.com/littelfuse/2920l330-24mr/fuse-resettable-ptc-24vdc-3-3a/dp/2786596" TargetMode="External"/><Relationship Id="rId44" Type="http://schemas.openxmlformats.org/officeDocument/2006/relationships/hyperlink" Target="https://ee.farnell.com/multicomp/mcmr06x222-jtl/res-2k2-5-0-1w-0603-ceramic/dp/2073436?st=smd%20resistor" TargetMode="External"/><Relationship Id="rId4" Type="http://schemas.openxmlformats.org/officeDocument/2006/relationships/hyperlink" Target="https://ee.farnell.com/multicomp/2212s-04sg-85/socket-pcb-1-row-4way/dp/1593460?st=2.54%20connector" TargetMode="External"/><Relationship Id="rId9" Type="http://schemas.openxmlformats.org/officeDocument/2006/relationships/hyperlink" Target="https://www.tme.eu/ee/en/details/zl307-2x5/pin-headers/connfly/ds1002-03-2-5131/" TargetMode="External"/><Relationship Id="rId14" Type="http://schemas.openxmlformats.org/officeDocument/2006/relationships/hyperlink" Target="https://ee.farnell.com/multicomp/mc0603b104k100ct/cap-0-1-f-10v-10-x7r-0603/dp/2627427" TargetMode="External"/><Relationship Id="rId22" Type="http://schemas.openxmlformats.org/officeDocument/2006/relationships/hyperlink" Target="https://ee.farnell.com/kemet/c0805c105k8ractu/cap-1-f-10v-10-x7r-0805/dp/2409048" TargetMode="External"/><Relationship Id="rId27" Type="http://schemas.openxmlformats.org/officeDocument/2006/relationships/hyperlink" Target="https://ee.farnell.com/nexperia/pmeg3010ej-115/schottky-rect-30v-1a-sod323f/dp/1757770?ost=771-PMEG3010EJ115&amp;iscrfnonsku=true&amp;ddkey=https%3Aet-EE%2FElement14_Estonia%2Fsearch" TargetMode="External"/><Relationship Id="rId30" Type="http://schemas.openxmlformats.org/officeDocument/2006/relationships/hyperlink" Target="https://ee.farnell.com/on-semiconductor/szmmsz5231bt1g/zener-diode-auto-5-1v-0-5w-sod123/dp/2723981?st=SZMMSZ5231BT1G" TargetMode="External"/><Relationship Id="rId35" Type="http://schemas.openxmlformats.org/officeDocument/2006/relationships/hyperlink" Target="https://ee.farnell.com/multicomp/mcwr06x1003ftl/res-100k-1-0-1w-0603-thick-film/dp/2447226?st=smd%20resistor" TargetMode="External"/><Relationship Id="rId43" Type="http://schemas.openxmlformats.org/officeDocument/2006/relationships/hyperlink" Target="https://www.tme.eu/ee/en/details/mpt0.5_4-2.54/pcb-terminal-blocks/phoenix-contact/mpt-0-5-4-2-54-1725672/" TargetMode="External"/><Relationship Id="rId4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4864-B6D9-40C6-8FCF-0DC6F8302C18}">
  <dimension ref="A1:O62"/>
  <sheetViews>
    <sheetView tabSelected="1" topLeftCell="A4" workbookViewId="0">
      <pane xSplit="1" topLeftCell="B1" activePane="topRight" state="frozen"/>
      <selection pane="topRight" activeCell="D46" sqref="D46"/>
    </sheetView>
  </sheetViews>
  <sheetFormatPr defaultRowHeight="15" x14ac:dyDescent="0.25"/>
  <cols>
    <col min="1" max="1" width="16.5703125" bestFit="1" customWidth="1"/>
    <col min="2" max="2" width="16.5703125" customWidth="1"/>
    <col min="3" max="3" width="11.140625" customWidth="1"/>
    <col min="4" max="4" width="21.5703125" bestFit="1" customWidth="1"/>
    <col min="5" max="6" width="41.140625" customWidth="1"/>
    <col min="7" max="7" width="78.140625" customWidth="1"/>
    <col min="8" max="8" width="14.42578125" bestFit="1" customWidth="1"/>
    <col min="9" max="9" width="16" bestFit="1" customWidth="1"/>
    <col min="10" max="10" width="21.7109375" bestFit="1" customWidth="1"/>
    <col min="11" max="11" width="23.140625" bestFit="1" customWidth="1"/>
    <col min="12" max="13" width="23.140625" customWidth="1"/>
    <col min="14" max="14" width="15.85546875" bestFit="1" customWidth="1"/>
    <col min="15" max="15" width="106.140625" customWidth="1"/>
  </cols>
  <sheetData>
    <row r="1" spans="1:15" s="1" customFormat="1" ht="18" thickBot="1" x14ac:dyDescent="0.35">
      <c r="A1" s="27" t="s">
        <v>85</v>
      </c>
      <c r="B1" s="40" t="s">
        <v>90</v>
      </c>
      <c r="C1" s="28" t="s">
        <v>81</v>
      </c>
      <c r="D1" s="27" t="s">
        <v>82</v>
      </c>
      <c r="E1" s="27" t="s">
        <v>83</v>
      </c>
      <c r="F1" s="27" t="s">
        <v>116</v>
      </c>
      <c r="G1" s="27" t="s">
        <v>59</v>
      </c>
      <c r="H1" s="27" t="s">
        <v>76</v>
      </c>
      <c r="I1" s="27" t="s">
        <v>78</v>
      </c>
      <c r="J1" s="27" t="s">
        <v>77</v>
      </c>
      <c r="K1" s="27" t="s">
        <v>79</v>
      </c>
      <c r="L1" s="27" t="s">
        <v>93</v>
      </c>
      <c r="M1" s="27" t="s">
        <v>94</v>
      </c>
      <c r="N1" s="27" t="s">
        <v>80</v>
      </c>
      <c r="O1" s="27" t="s">
        <v>206</v>
      </c>
    </row>
    <row r="2" spans="1:15" x14ac:dyDescent="0.25">
      <c r="A2" s="2" t="s">
        <v>126</v>
      </c>
      <c r="B2" s="6" t="s">
        <v>91</v>
      </c>
      <c r="C2" s="3">
        <v>2</v>
      </c>
      <c r="D2" s="3" t="s">
        <v>113</v>
      </c>
      <c r="E2" s="3" t="s">
        <v>0</v>
      </c>
      <c r="F2" s="26" t="s">
        <v>134</v>
      </c>
      <c r="G2" s="36" t="s">
        <v>133</v>
      </c>
      <c r="H2" s="11">
        <v>0.37</v>
      </c>
      <c r="I2" s="11">
        <f>Table1[[#This Row],[Ühiku hind]]*Table1[[#This Row],[Kogus]]</f>
        <v>0.74</v>
      </c>
      <c r="J2" s="11">
        <v>0.192</v>
      </c>
      <c r="K2" s="11">
        <f>Table1[[#This Row],[Ühiku hind (100+)]]*Table1[[#This Row],[Kogus]]</f>
        <v>0.38400000000000001</v>
      </c>
      <c r="L2" s="11">
        <v>7.7399999999999997E-2</v>
      </c>
      <c r="M2" s="11">
        <f>Table1[[#This Row],[Ühiku hind (1000+)]]*Table1[[#This Row],[Kogus]]</f>
        <v>0.15479999999999999</v>
      </c>
      <c r="N2" s="3" t="s">
        <v>67</v>
      </c>
      <c r="O2" s="35"/>
    </row>
    <row r="3" spans="1:15" x14ac:dyDescent="0.25">
      <c r="A3" s="5" t="s">
        <v>127</v>
      </c>
      <c r="B3" s="6" t="s">
        <v>91</v>
      </c>
      <c r="C3" s="6">
        <v>2</v>
      </c>
      <c r="D3" s="6" t="s">
        <v>115</v>
      </c>
      <c r="E3" s="6" t="s">
        <v>2</v>
      </c>
      <c r="F3" s="26" t="s">
        <v>138</v>
      </c>
      <c r="G3" s="36" t="s">
        <v>137</v>
      </c>
      <c r="H3" s="12">
        <v>3.7600000000000001E-2</v>
      </c>
      <c r="I3" s="12">
        <f>Table1[[#This Row],[Ühiku hind]]*Table1[[#This Row],[Kogus]]</f>
        <v>7.5200000000000003E-2</v>
      </c>
      <c r="J3" s="12">
        <v>2.8199999999999999E-2</v>
      </c>
      <c r="K3" s="12">
        <f>Table1[[#This Row],[Ühiku hind (100+)]]*Table1[[#This Row],[Kogus]]</f>
        <v>5.6399999999999999E-2</v>
      </c>
      <c r="L3" s="12">
        <v>1.1299999999999999E-2</v>
      </c>
      <c r="M3" s="12">
        <f>Table1[[#This Row],[Ühiku hind (1000+)]]*Table1[[#This Row],[Kogus]]</f>
        <v>2.2599999999999999E-2</v>
      </c>
      <c r="N3" s="6" t="s">
        <v>141</v>
      </c>
      <c r="O3" s="12"/>
    </row>
    <row r="4" spans="1:15" x14ac:dyDescent="0.25">
      <c r="A4" s="5" t="s">
        <v>8</v>
      </c>
      <c r="B4" s="6" t="s">
        <v>91</v>
      </c>
      <c r="C4" s="6">
        <v>1</v>
      </c>
      <c r="D4" s="6" t="s">
        <v>164</v>
      </c>
      <c r="E4" s="6" t="s">
        <v>2</v>
      </c>
      <c r="F4" s="26" t="s">
        <v>136</v>
      </c>
      <c r="G4" s="36" t="s">
        <v>135</v>
      </c>
      <c r="H4" s="12">
        <v>0.16500000000000001</v>
      </c>
      <c r="I4" s="12">
        <f>Table1[[#This Row],[Ühiku hind]]*Table1[[#This Row],[Kogus]]</f>
        <v>0.16500000000000001</v>
      </c>
      <c r="J4" s="12">
        <v>8.2500000000000004E-2</v>
      </c>
      <c r="K4" s="12">
        <f>Table1[[#This Row],[Ühiku hind (100+)]]*Table1[[#This Row],[Kogus]]</f>
        <v>8.2500000000000004E-2</v>
      </c>
      <c r="L4" s="12">
        <v>3.9899999999999998E-2</v>
      </c>
      <c r="M4" s="12">
        <f>Table1[[#This Row],[Ühiku hind (1000+)]]*Table1[[#This Row],[Kogus]]</f>
        <v>3.9899999999999998E-2</v>
      </c>
      <c r="N4" s="6" t="s">
        <v>141</v>
      </c>
      <c r="O4" s="29"/>
    </row>
    <row r="5" spans="1:15" x14ac:dyDescent="0.25">
      <c r="A5" s="5" t="s">
        <v>9</v>
      </c>
      <c r="B5" s="6" t="s">
        <v>91</v>
      </c>
      <c r="C5" s="6">
        <v>1</v>
      </c>
      <c r="D5" s="22" t="s">
        <v>167</v>
      </c>
      <c r="E5" s="6" t="s">
        <v>103</v>
      </c>
      <c r="F5" s="41" t="s">
        <v>202</v>
      </c>
      <c r="G5" s="32" t="s">
        <v>117</v>
      </c>
      <c r="H5" s="12">
        <v>0.83699999999999997</v>
      </c>
      <c r="I5" s="12">
        <f>Table1[[#This Row],[Ühiku hind]]*Table1[[#This Row],[Kogus]]</f>
        <v>0.83699999999999997</v>
      </c>
      <c r="J5" s="12">
        <v>0.66600000000000004</v>
      </c>
      <c r="K5" s="12">
        <f>Table1[[#This Row],[Ühiku hind (100+)]]*Table1[[#This Row],[Kogus]]</f>
        <v>0.66600000000000004</v>
      </c>
      <c r="L5" s="12">
        <v>0.36699999999999999</v>
      </c>
      <c r="M5" s="12">
        <f>Table1[[#This Row],[Ühiku hind (1000+)]]*Table1[[#This Row],[Kogus]]</f>
        <v>0.36699999999999999</v>
      </c>
      <c r="N5" s="6"/>
      <c r="O5" s="17" t="s">
        <v>201</v>
      </c>
    </row>
    <row r="6" spans="1:15" x14ac:dyDescent="0.25">
      <c r="A6" s="5" t="s">
        <v>10</v>
      </c>
      <c r="B6" s="6" t="s">
        <v>91</v>
      </c>
      <c r="C6" s="6">
        <v>1</v>
      </c>
      <c r="D6" s="6" t="s">
        <v>166</v>
      </c>
      <c r="E6" s="22" t="s">
        <v>2</v>
      </c>
      <c r="F6" s="42" t="s">
        <v>170</v>
      </c>
      <c r="G6" s="17" t="s">
        <v>65</v>
      </c>
      <c r="H6" s="12">
        <v>4.7899999999999998E-2</v>
      </c>
      <c r="I6" s="12">
        <f>Table1[[#This Row],[Ühiku hind]]*Table1[[#This Row],[Kogus]]</f>
        <v>4.7899999999999998E-2</v>
      </c>
      <c r="J6" s="12">
        <v>3.1199999999999999E-2</v>
      </c>
      <c r="K6" s="12">
        <f>Table1[[#This Row],[Ühiku hind (100+)]]*Table1[[#This Row],[Kogus]]</f>
        <v>3.1199999999999999E-2</v>
      </c>
      <c r="L6" s="12">
        <v>2.07E-2</v>
      </c>
      <c r="M6" s="12">
        <f>Table1[[#This Row],[Ühiku hind (1000+)]]*Table1[[#This Row],[Kogus]]</f>
        <v>2.07E-2</v>
      </c>
      <c r="N6" s="6" t="s">
        <v>141</v>
      </c>
      <c r="O6" s="29"/>
    </row>
    <row r="7" spans="1:15" x14ac:dyDescent="0.25">
      <c r="A7" s="5" t="s">
        <v>11</v>
      </c>
      <c r="B7" s="6" t="s">
        <v>91</v>
      </c>
      <c r="C7" s="6">
        <v>1</v>
      </c>
      <c r="D7" s="6" t="s">
        <v>165</v>
      </c>
      <c r="E7" s="6" t="s">
        <v>2</v>
      </c>
      <c r="F7" s="41" t="s">
        <v>169</v>
      </c>
      <c r="G7" s="17" t="s">
        <v>168</v>
      </c>
      <c r="H7" s="12">
        <v>4.9299999999999997E-2</v>
      </c>
      <c r="I7" s="12">
        <f>Table1[[#This Row],[Ühiku hind]]*Table1[[#This Row],[Kogus]]</f>
        <v>4.9299999999999997E-2</v>
      </c>
      <c r="J7" s="12">
        <v>3.2099999999999997E-2</v>
      </c>
      <c r="K7" s="12">
        <f>Table1[[#This Row],[Ühiku hind (100+)]]*Table1[[#This Row],[Kogus]]</f>
        <v>3.2099999999999997E-2</v>
      </c>
      <c r="L7" s="12">
        <v>2.0299999999999999E-2</v>
      </c>
      <c r="M7" s="12">
        <f>Table1[[#This Row],[Ühiku hind (1000+)]]*Table1[[#This Row],[Kogus]]</f>
        <v>2.0299999999999999E-2</v>
      </c>
      <c r="N7" s="6" t="s">
        <v>141</v>
      </c>
      <c r="O7" s="29"/>
    </row>
    <row r="8" spans="1:15" x14ac:dyDescent="0.25">
      <c r="A8" s="5" t="s">
        <v>12</v>
      </c>
      <c r="B8" s="6" t="s">
        <v>91</v>
      </c>
      <c r="C8" s="6">
        <v>1</v>
      </c>
      <c r="D8" s="6" t="s">
        <v>142</v>
      </c>
      <c r="E8" s="6" t="s">
        <v>2</v>
      </c>
      <c r="F8" s="26" t="s">
        <v>140</v>
      </c>
      <c r="G8" s="17" t="s">
        <v>139</v>
      </c>
      <c r="H8" s="12">
        <v>4.4499999999999998E-2</v>
      </c>
      <c r="I8" s="12">
        <f>Table1[[#This Row],[Ühiku hind]]*Table1[[#This Row],[Kogus]]</f>
        <v>4.4499999999999998E-2</v>
      </c>
      <c r="J8" s="12">
        <v>1.9900000000000001E-2</v>
      </c>
      <c r="K8" s="12">
        <f>Table1[[#This Row],[Ühiku hind (100+)]]*Table1[[#This Row],[Kogus]]</f>
        <v>1.9900000000000001E-2</v>
      </c>
      <c r="L8" s="12">
        <v>9.4999999999999998E-3</v>
      </c>
      <c r="M8" s="12">
        <f>Table1[[#This Row],[Ühiku hind (1000+)]]*Table1[[#This Row],[Kogus]]</f>
        <v>9.4999999999999998E-3</v>
      </c>
      <c r="N8" s="6" t="s">
        <v>141</v>
      </c>
      <c r="O8" s="29"/>
    </row>
    <row r="9" spans="1:15" x14ac:dyDescent="0.25">
      <c r="A9" s="5" t="s">
        <v>13</v>
      </c>
      <c r="B9" s="6" t="s">
        <v>91</v>
      </c>
      <c r="C9" s="6">
        <v>1</v>
      </c>
      <c r="D9" s="6" t="s">
        <v>143</v>
      </c>
      <c r="E9" s="6" t="s">
        <v>5</v>
      </c>
      <c r="F9" t="s">
        <v>159</v>
      </c>
      <c r="G9" s="17" t="s">
        <v>158</v>
      </c>
      <c r="H9" s="12">
        <v>0.17199999999999999</v>
      </c>
      <c r="I9" s="12">
        <f>Table1[[#This Row],[Ühiku hind]]*Table1[[#This Row],[Kogus]]</f>
        <v>0.17199999999999999</v>
      </c>
      <c r="J9" s="12">
        <v>8.1600000000000006E-2</v>
      </c>
      <c r="K9" s="12">
        <f>Table1[[#This Row],[Ühiku hind (100+)]]*Table1[[#This Row],[Kogus]]</f>
        <v>8.1600000000000006E-2</v>
      </c>
      <c r="L9" s="12">
        <v>5.4899999999999997E-2</v>
      </c>
      <c r="M9" s="12">
        <f>Table1[[#This Row],[Ühiku hind (1000+)]]*Table1[[#This Row],[Kogus]]</f>
        <v>5.4899999999999997E-2</v>
      </c>
      <c r="N9" s="6" t="s">
        <v>157</v>
      </c>
      <c r="O9" s="29"/>
    </row>
    <row r="10" spans="1:15" x14ac:dyDescent="0.25">
      <c r="A10" s="5" t="s">
        <v>128</v>
      </c>
      <c r="B10" s="6" t="s">
        <v>91</v>
      </c>
      <c r="C10" s="6">
        <v>2</v>
      </c>
      <c r="D10" s="6" t="s">
        <v>114</v>
      </c>
      <c r="E10" s="6" t="s">
        <v>2</v>
      </c>
      <c r="F10" t="s">
        <v>144</v>
      </c>
      <c r="G10" s="17" t="s">
        <v>63</v>
      </c>
      <c r="H10" s="12">
        <v>3.78E-2</v>
      </c>
      <c r="I10" s="12">
        <f>Table1[[#This Row],[Ühiku hind]]*Table1[[#This Row],[Kogus]]</f>
        <v>7.5600000000000001E-2</v>
      </c>
      <c r="J10" s="12">
        <v>2.8400000000000002E-2</v>
      </c>
      <c r="K10" s="12">
        <f>Table1[[#This Row],[Ühiku hind (100+)]]*Table1[[#This Row],[Kogus]]</f>
        <v>5.6800000000000003E-2</v>
      </c>
      <c r="L10" s="12">
        <v>0.114</v>
      </c>
      <c r="M10" s="12">
        <f>Table1[[#This Row],[Ühiku hind (1000+)]]*Table1[[#This Row],[Kogus]]</f>
        <v>0.22800000000000001</v>
      </c>
      <c r="N10" s="6" t="s">
        <v>141</v>
      </c>
      <c r="O10" s="29"/>
    </row>
    <row r="11" spans="1:15" x14ac:dyDescent="0.25">
      <c r="A11" s="5" t="s">
        <v>14</v>
      </c>
      <c r="B11" s="6" t="s">
        <v>91</v>
      </c>
      <c r="C11" s="6">
        <v>1</v>
      </c>
      <c r="D11" s="22" t="s">
        <v>142</v>
      </c>
      <c r="E11" s="6" t="s">
        <v>5</v>
      </c>
      <c r="F11" t="s">
        <v>161</v>
      </c>
      <c r="G11" s="17" t="s">
        <v>160</v>
      </c>
      <c r="H11" s="12">
        <v>6.3600000000000004E-2</v>
      </c>
      <c r="I11" s="12">
        <f>Table1[[#This Row],[Ühiku hind]]*Table1[[#This Row],[Kogus]]</f>
        <v>6.3600000000000004E-2</v>
      </c>
      <c r="J11" s="12">
        <v>4.1300000000000003E-2</v>
      </c>
      <c r="K11" s="12">
        <f>Table1[[#This Row],[Ühiku hind (100+)]]*Table1[[#This Row],[Kogus]]</f>
        <v>4.1300000000000003E-2</v>
      </c>
      <c r="L11" s="12">
        <v>2.5000000000000001E-2</v>
      </c>
      <c r="M11" s="12">
        <f>Table1[[#This Row],[Ühiku hind (1000+)]]*Table1[[#This Row],[Kogus]]</f>
        <v>2.5000000000000001E-2</v>
      </c>
      <c r="N11" s="6" t="s">
        <v>141</v>
      </c>
      <c r="O11" s="29"/>
    </row>
    <row r="12" spans="1:15" x14ac:dyDescent="0.25">
      <c r="A12" s="5" t="s">
        <v>1</v>
      </c>
      <c r="B12" s="6" t="s">
        <v>91</v>
      </c>
      <c r="C12" s="6">
        <v>1</v>
      </c>
      <c r="D12" s="6" t="s">
        <v>145</v>
      </c>
      <c r="E12" s="6" t="s">
        <v>2</v>
      </c>
      <c r="F12" t="s">
        <v>152</v>
      </c>
      <c r="G12" s="17" t="s">
        <v>66</v>
      </c>
      <c r="H12" s="12">
        <v>4.2099999999999999E-2</v>
      </c>
      <c r="I12" s="12">
        <f>Table1[[#This Row],[Ühiku hind]]*Table1[[#This Row],[Kogus]]</f>
        <v>4.2099999999999999E-2</v>
      </c>
      <c r="J12" s="12">
        <v>2.7400000000000001E-2</v>
      </c>
      <c r="K12" s="12">
        <f>Table1[[#This Row],[Ühiku hind (100+)]]*Table1[[#This Row],[Kogus]]</f>
        <v>2.7400000000000001E-2</v>
      </c>
      <c r="L12" s="12">
        <v>1.7399999999999999E-2</v>
      </c>
      <c r="M12" s="12">
        <f>Table1[[#This Row],[Ühiku hind (1000+)]]*Table1[[#This Row],[Kogus]]</f>
        <v>1.7399999999999999E-2</v>
      </c>
      <c r="N12" s="6" t="s">
        <v>141</v>
      </c>
      <c r="O12" s="29"/>
    </row>
    <row r="13" spans="1:15" x14ac:dyDescent="0.25">
      <c r="A13" s="31" t="s">
        <v>3</v>
      </c>
      <c r="B13" s="6" t="s">
        <v>91</v>
      </c>
      <c r="C13" s="22">
        <v>1</v>
      </c>
      <c r="D13" s="22" t="s">
        <v>146</v>
      </c>
      <c r="E13" s="22" t="s">
        <v>2</v>
      </c>
      <c r="F13" t="s">
        <v>154</v>
      </c>
      <c r="G13" s="17" t="s">
        <v>153</v>
      </c>
      <c r="H13" s="33">
        <v>3.3099999999999997E-2</v>
      </c>
      <c r="I13" s="33">
        <f>Table1[[#This Row],[Ühiku hind]]*Table1[[#This Row],[Kogus]]</f>
        <v>3.3099999999999997E-2</v>
      </c>
      <c r="J13" s="33">
        <v>2.4799999999999999E-2</v>
      </c>
      <c r="K13" s="33">
        <f>Table1[[#This Row],[Ühiku hind (100+)]]*Table1[[#This Row],[Kogus]]</f>
        <v>2.4799999999999999E-2</v>
      </c>
      <c r="L13" s="33">
        <v>1.4200000000000001E-2</v>
      </c>
      <c r="M13" s="33">
        <f>Table1[[#This Row],[Ühiku hind (1000+)]]*Table1[[#This Row],[Kogus]]</f>
        <v>1.4200000000000001E-2</v>
      </c>
      <c r="N13" s="22" t="s">
        <v>141</v>
      </c>
      <c r="O13" s="34"/>
    </row>
    <row r="14" spans="1:15" x14ac:dyDescent="0.25">
      <c r="A14" s="5" t="s">
        <v>4</v>
      </c>
      <c r="B14" s="6" t="s">
        <v>91</v>
      </c>
      <c r="C14" s="6">
        <v>1</v>
      </c>
      <c r="D14" s="22" t="s">
        <v>147</v>
      </c>
      <c r="E14" s="6" t="s">
        <v>199</v>
      </c>
      <c r="F14" t="s">
        <v>200</v>
      </c>
      <c r="G14" s="17" t="s">
        <v>198</v>
      </c>
      <c r="H14" s="12">
        <v>0.218</v>
      </c>
      <c r="I14" s="12">
        <f>Table1[[#This Row],[Ühiku hind]]*Table1[[#This Row],[Kogus]]</f>
        <v>0.218</v>
      </c>
      <c r="J14" s="12">
        <v>6.9800000000000001E-2</v>
      </c>
      <c r="K14" s="12">
        <f>Table1[[#This Row],[Ühiku hind (100+)]]*Table1[[#This Row],[Kogus]]</f>
        <v>6.9800000000000001E-2</v>
      </c>
      <c r="L14" s="12">
        <v>4.5900000000000003E-2</v>
      </c>
      <c r="M14" s="12">
        <f>Table1[[#This Row],[Ühiku hind (1000+)]]*Table1[[#This Row],[Kogus]]</f>
        <v>4.5900000000000003E-2</v>
      </c>
      <c r="N14" s="6" t="s">
        <v>141</v>
      </c>
      <c r="O14" s="29"/>
    </row>
    <row r="15" spans="1:15" x14ac:dyDescent="0.25">
      <c r="A15" s="5" t="s">
        <v>6</v>
      </c>
      <c r="B15" s="6" t="s">
        <v>91</v>
      </c>
      <c r="C15" s="6">
        <v>1</v>
      </c>
      <c r="D15" s="6" t="s">
        <v>148</v>
      </c>
      <c r="E15" s="6" t="s">
        <v>5</v>
      </c>
      <c r="F15" t="s">
        <v>156</v>
      </c>
      <c r="G15" s="17" t="s">
        <v>155</v>
      </c>
      <c r="H15" s="12">
        <v>0.16700000000000001</v>
      </c>
      <c r="I15" s="12">
        <f>Table1[[#This Row],[Ühiku hind]]*Table1[[#This Row],[Kogus]]</f>
        <v>0.16700000000000001</v>
      </c>
      <c r="J15" s="12">
        <v>0.115</v>
      </c>
      <c r="K15" s="12">
        <f>Table1[[#This Row],[Ühiku hind (100+)]]*Table1[[#This Row],[Kogus]]</f>
        <v>0.115</v>
      </c>
      <c r="L15" s="12">
        <v>7.2400000000000006E-2</v>
      </c>
      <c r="M15" s="12">
        <f>Table1[[#This Row],[Ühiku hind (1000+)]]*Table1[[#This Row],[Kogus]]</f>
        <v>7.2400000000000006E-2</v>
      </c>
      <c r="N15" s="6" t="s">
        <v>157</v>
      </c>
      <c r="O15" s="29"/>
    </row>
    <row r="16" spans="1:15" x14ac:dyDescent="0.25">
      <c r="A16" s="5" t="s">
        <v>129</v>
      </c>
      <c r="B16" s="6" t="s">
        <v>91</v>
      </c>
      <c r="C16" s="6">
        <v>2</v>
      </c>
      <c r="D16" s="22" t="s">
        <v>149</v>
      </c>
      <c r="E16" s="6" t="s">
        <v>2</v>
      </c>
      <c r="F16" t="s">
        <v>151</v>
      </c>
      <c r="G16" s="17" t="s">
        <v>150</v>
      </c>
      <c r="H16" s="12">
        <v>0.218</v>
      </c>
      <c r="I16" s="12">
        <f>Table1[[#This Row],[Ühiku hind]]*Table1[[#This Row],[Kogus]]</f>
        <v>0.436</v>
      </c>
      <c r="J16" s="12">
        <v>0.10199999999999999</v>
      </c>
      <c r="K16" s="12">
        <f>Table1[[#This Row],[Ühiku hind (100+)]]*Table1[[#This Row],[Kogus]]</f>
        <v>0.20399999999999999</v>
      </c>
      <c r="L16" s="12">
        <v>5.4899999999999997E-2</v>
      </c>
      <c r="M16" s="12">
        <f>Table1[[#This Row],[Ühiku hind (1000+)]]*Table1[[#This Row],[Kogus]]</f>
        <v>0.10979999999999999</v>
      </c>
      <c r="N16" s="6" t="s">
        <v>141</v>
      </c>
      <c r="O16" s="29"/>
    </row>
    <row r="17" spans="1:15" x14ac:dyDescent="0.25">
      <c r="A17" s="5" t="s">
        <v>7</v>
      </c>
      <c r="B17" s="6" t="s">
        <v>91</v>
      </c>
      <c r="C17" s="6">
        <v>1</v>
      </c>
      <c r="D17" s="6" t="s">
        <v>164</v>
      </c>
      <c r="E17" s="6" t="s">
        <v>5</v>
      </c>
      <c r="F17" t="s">
        <v>163</v>
      </c>
      <c r="G17" s="17" t="s">
        <v>162</v>
      </c>
      <c r="H17" s="12">
        <v>0.16200000000000001</v>
      </c>
      <c r="I17" s="12">
        <f>Table1[[#This Row],[Ühiku hind]]*Table1[[#This Row],[Kogus]]</f>
        <v>0.16200000000000001</v>
      </c>
      <c r="J17" s="12">
        <v>4.7E-2</v>
      </c>
      <c r="K17" s="12">
        <f>Table1[[#This Row],[Ühiku hind (100+)]]*Table1[[#This Row],[Kogus]]</f>
        <v>4.7E-2</v>
      </c>
      <c r="L17" s="12">
        <v>3.2000000000000001E-2</v>
      </c>
      <c r="M17" s="12">
        <f>Table1[[#This Row],[Ühiku hind (1000+)]]*Table1[[#This Row],[Kogus]]</f>
        <v>3.2000000000000001E-2</v>
      </c>
      <c r="N17" s="6"/>
      <c r="O17" s="29"/>
    </row>
    <row r="18" spans="1:15" x14ac:dyDescent="0.25">
      <c r="A18" s="5" t="s">
        <v>119</v>
      </c>
      <c r="B18" s="6" t="s">
        <v>91</v>
      </c>
      <c r="C18" s="6">
        <v>1</v>
      </c>
      <c r="D18" s="6" t="s">
        <v>69</v>
      </c>
      <c r="E18" s="6" t="s">
        <v>74</v>
      </c>
      <c r="F18" s="26" t="s">
        <v>109</v>
      </c>
      <c r="G18" s="23" t="s">
        <v>71</v>
      </c>
      <c r="H18" s="12">
        <v>3</v>
      </c>
      <c r="I18" s="12">
        <f>Table1[[#This Row],[Ühiku hind]]*Table1[[#This Row],[Kogus]]</f>
        <v>3</v>
      </c>
      <c r="J18" s="37">
        <v>2</v>
      </c>
      <c r="K18" s="37">
        <f>Table1[[#This Row],[Ühiku hind (100+)]]*Table1[[#This Row],[Kogus]]</f>
        <v>2</v>
      </c>
      <c r="L18" s="37">
        <v>1</v>
      </c>
      <c r="M18" s="37">
        <f>Table1[[#This Row],[Ühiku hind (1000+)]]*Table1[[#This Row],[Kogus]]</f>
        <v>1</v>
      </c>
      <c r="N18" s="6"/>
      <c r="O18" s="29"/>
    </row>
    <row r="19" spans="1:15" x14ac:dyDescent="0.25">
      <c r="A19" s="5" t="s">
        <v>15</v>
      </c>
      <c r="B19" s="6" t="s">
        <v>91</v>
      </c>
      <c r="C19" s="6">
        <v>1</v>
      </c>
      <c r="D19" s="6" t="s">
        <v>16</v>
      </c>
      <c r="E19" s="6" t="s">
        <v>17</v>
      </c>
      <c r="F19" t="s">
        <v>172</v>
      </c>
      <c r="G19" s="17" t="s">
        <v>171</v>
      </c>
      <c r="H19" s="12">
        <v>1.04</v>
      </c>
      <c r="I19" s="12">
        <f>Table1[[#This Row],[Ühiku hind]]*Table1[[#This Row],[Kogus]]</f>
        <v>1.04</v>
      </c>
      <c r="J19" s="12">
        <v>0.69799999999999995</v>
      </c>
      <c r="K19" s="12">
        <f>Table1[[#This Row],[Ühiku hind (100+)]]*Table1[[#This Row],[Kogus]]</f>
        <v>0.69799999999999995</v>
      </c>
      <c r="L19" s="12">
        <v>0.48799999999999999</v>
      </c>
      <c r="M19" s="12">
        <f>Table1[[#This Row],[Ühiku hind (1000+)]]*Table1[[#This Row],[Kogus]]</f>
        <v>0.48799999999999999</v>
      </c>
      <c r="N19" s="6" t="s">
        <v>205</v>
      </c>
      <c r="O19" s="29"/>
    </row>
    <row r="20" spans="1:15" x14ac:dyDescent="0.25">
      <c r="A20" s="5" t="s">
        <v>110</v>
      </c>
      <c r="B20" s="6" t="s">
        <v>91</v>
      </c>
      <c r="C20" s="6">
        <v>1</v>
      </c>
      <c r="D20" s="6" t="s">
        <v>73</v>
      </c>
      <c r="E20" s="6" t="s">
        <v>61</v>
      </c>
      <c r="F20" t="s">
        <v>174</v>
      </c>
      <c r="G20" s="17" t="s">
        <v>173</v>
      </c>
      <c r="H20" s="12">
        <v>0.36</v>
      </c>
      <c r="I20" s="12">
        <f>Table1[[#This Row],[Ühiku hind]]*Table1[[#This Row],[Kogus]]</f>
        <v>0.36</v>
      </c>
      <c r="J20" s="12">
        <v>0.151</v>
      </c>
      <c r="K20" s="12">
        <f>Table1[[#This Row],[Ühiku hind (100+)]]*Table1[[#This Row],[Kogus]]</f>
        <v>0.151</v>
      </c>
      <c r="L20" s="12">
        <v>9.4899999999999998E-2</v>
      </c>
      <c r="M20" s="12">
        <f>Table1[[#This Row],[Ühiku hind (1000+)]]*Table1[[#This Row],[Kogus]]</f>
        <v>9.4899999999999998E-2</v>
      </c>
      <c r="N20" s="6" t="s">
        <v>157</v>
      </c>
      <c r="O20" s="7"/>
    </row>
    <row r="21" spans="1:15" x14ac:dyDescent="0.25">
      <c r="A21" s="5" t="s">
        <v>130</v>
      </c>
      <c r="B21" s="6" t="s">
        <v>91</v>
      </c>
      <c r="C21" s="6">
        <v>3</v>
      </c>
      <c r="D21" s="6" t="s">
        <v>72</v>
      </c>
      <c r="E21" s="6" t="s">
        <v>19</v>
      </c>
      <c r="F21" t="s">
        <v>177</v>
      </c>
      <c r="G21" s="17" t="s">
        <v>176</v>
      </c>
      <c r="H21" s="12">
        <v>0.376</v>
      </c>
      <c r="I21" s="12">
        <f>Table1[[#This Row],[Ühiku hind]]*Table1[[#This Row],[Kogus]]</f>
        <v>1.1280000000000001</v>
      </c>
      <c r="J21" s="12">
        <v>0.18099999999999999</v>
      </c>
      <c r="K21" s="12">
        <f>Table1[[#This Row],[Ühiku hind (100+)]]*Table1[[#This Row],[Kogus]]</f>
        <v>0.54299999999999993</v>
      </c>
      <c r="L21" s="12">
        <v>0.11600000000000001</v>
      </c>
      <c r="M21" s="12">
        <f>Table1[[#This Row],[Ühiku hind (1000+)]]*Table1[[#This Row],[Kogus]]</f>
        <v>0.34800000000000003</v>
      </c>
      <c r="N21" s="6" t="s">
        <v>157</v>
      </c>
      <c r="O21" s="29"/>
    </row>
    <row r="22" spans="1:15" x14ac:dyDescent="0.25">
      <c r="A22" s="5" t="s">
        <v>131</v>
      </c>
      <c r="B22" s="6" t="s">
        <v>91</v>
      </c>
      <c r="C22" s="6">
        <v>2</v>
      </c>
      <c r="D22" s="6" t="s">
        <v>18</v>
      </c>
      <c r="E22" s="6" t="s">
        <v>19</v>
      </c>
      <c r="F22" t="s">
        <v>179</v>
      </c>
      <c r="G22" s="17" t="s">
        <v>178</v>
      </c>
      <c r="H22" s="12">
        <v>0.26500000000000001</v>
      </c>
      <c r="I22" s="12">
        <f>Table1[[#This Row],[Ühiku hind]]*Table1[[#This Row],[Kogus]]</f>
        <v>0.53</v>
      </c>
      <c r="J22" s="12">
        <v>7.46E-2</v>
      </c>
      <c r="K22" s="12">
        <f>Table1[[#This Row],[Ühiku hind (100+)]]*Table1[[#This Row],[Kogus]]</f>
        <v>0.1492</v>
      </c>
      <c r="L22" s="12">
        <v>5.1200000000000002E-2</v>
      </c>
      <c r="M22" s="12">
        <f>Table1[[#This Row],[Ühiku hind (1000+)]]*Table1[[#This Row],[Kogus]]</f>
        <v>0.1024</v>
      </c>
      <c r="N22" s="6"/>
      <c r="O22" s="29"/>
    </row>
    <row r="23" spans="1:15" x14ac:dyDescent="0.25">
      <c r="A23" s="5" t="s">
        <v>20</v>
      </c>
      <c r="B23" s="6" t="s">
        <v>91</v>
      </c>
      <c r="C23" s="6">
        <v>1</v>
      </c>
      <c r="D23" s="6" t="s">
        <v>21</v>
      </c>
      <c r="E23" s="6" t="s">
        <v>88</v>
      </c>
      <c r="F23" s="26" t="s">
        <v>97</v>
      </c>
      <c r="G23" s="17" t="s">
        <v>96</v>
      </c>
      <c r="H23" s="18">
        <v>1</v>
      </c>
      <c r="I23" s="18">
        <f>Table1[[#This Row],[Ühiku hind]]*Table1[[#This Row],[Kogus]]</f>
        <v>1</v>
      </c>
      <c r="J23" s="12">
        <v>0.8</v>
      </c>
      <c r="K23" s="12">
        <f>Table1[[#This Row],[Ühiku hind (100+)]]*Table1[[#This Row],[Kogus]]</f>
        <v>0.8</v>
      </c>
      <c r="L23" s="12">
        <v>0.7</v>
      </c>
      <c r="M23" s="12">
        <f>Table1[[#This Row],[Ühiku hind (1000+)]]*Table1[[#This Row],[Kogus]]</f>
        <v>0.7</v>
      </c>
      <c r="N23" s="6"/>
      <c r="O23" s="30"/>
    </row>
    <row r="24" spans="1:15" x14ac:dyDescent="0.25">
      <c r="A24" s="5" t="s">
        <v>22</v>
      </c>
      <c r="B24" s="6" t="s">
        <v>91</v>
      </c>
      <c r="C24" s="6">
        <v>1</v>
      </c>
      <c r="D24" s="6" t="s">
        <v>23</v>
      </c>
      <c r="E24" s="6" t="s">
        <v>24</v>
      </c>
      <c r="F24" s="26" t="s">
        <v>121</v>
      </c>
      <c r="G24" s="17" t="s">
        <v>120</v>
      </c>
      <c r="H24" s="12">
        <v>7.0499999999999993E-2</v>
      </c>
      <c r="I24" s="12">
        <f>Table1[[#This Row],[Ühiku hind]]*Table1[[#This Row],[Kogus]]</f>
        <v>7.0499999999999993E-2</v>
      </c>
      <c r="J24" s="12">
        <v>5.5640000000000002E-2</v>
      </c>
      <c r="K24" s="12">
        <f>Table1[[#This Row],[Ühiku hind (100+)]]*Table1[[#This Row],[Kogus]]</f>
        <v>5.5640000000000002E-2</v>
      </c>
      <c r="L24" s="12">
        <v>4.947E-2</v>
      </c>
      <c r="M24" s="12">
        <f>Table1[[#This Row],[Ühiku hind (1000+)]]*Table1[[#This Row],[Kogus]]</f>
        <v>4.947E-2</v>
      </c>
      <c r="N24" s="6" t="s">
        <v>67</v>
      </c>
      <c r="O24" s="30" t="s">
        <v>122</v>
      </c>
    </row>
    <row r="25" spans="1:15" x14ac:dyDescent="0.25">
      <c r="A25" s="5" t="s">
        <v>25</v>
      </c>
      <c r="B25" s="6" t="s">
        <v>91</v>
      </c>
      <c r="C25" s="6">
        <v>1</v>
      </c>
      <c r="D25" s="6" t="s">
        <v>26</v>
      </c>
      <c r="E25" s="6" t="s">
        <v>27</v>
      </c>
      <c r="F25" s="26" t="s">
        <v>102</v>
      </c>
      <c r="G25" s="23" t="s">
        <v>101</v>
      </c>
      <c r="H25" s="12">
        <v>0.14299999999999999</v>
      </c>
      <c r="I25" s="12">
        <f>Table1[[#This Row],[Ühiku hind]]*Table1[[#This Row],[Kogus]]</f>
        <v>0.14299999999999999</v>
      </c>
      <c r="J25" s="12">
        <v>0.14299999999999999</v>
      </c>
      <c r="K25" s="12">
        <f>Table1[[#This Row],[Ühiku hind (100+)]]*Table1[[#This Row],[Kogus]]</f>
        <v>0.14299999999999999</v>
      </c>
      <c r="L25" s="12">
        <v>7.4200000000000002E-2</v>
      </c>
      <c r="M25" s="12">
        <f>Table1[[#This Row],[Ühiku hind (1000+)]]*Table1[[#This Row],[Kogus]]</f>
        <v>7.4200000000000002E-2</v>
      </c>
      <c r="N25" s="6" t="s">
        <v>64</v>
      </c>
      <c r="O25" s="30" t="s">
        <v>123</v>
      </c>
    </row>
    <row r="26" spans="1:15" s="26" customFormat="1" x14ac:dyDescent="0.25">
      <c r="A26" s="5" t="s">
        <v>28</v>
      </c>
      <c r="B26" s="6" t="s">
        <v>91</v>
      </c>
      <c r="C26" s="6">
        <v>1</v>
      </c>
      <c r="D26" s="6" t="s">
        <v>29</v>
      </c>
      <c r="E26" s="6" t="s">
        <v>30</v>
      </c>
      <c r="F26" s="26" t="s">
        <v>100</v>
      </c>
      <c r="G26" s="23" t="s">
        <v>99</v>
      </c>
      <c r="H26" s="12">
        <v>0.11899999999999999</v>
      </c>
      <c r="I26" s="12">
        <f>Table1[[#This Row],[Ühiku hind]]*Table1[[#This Row],[Kogus]]</f>
        <v>0.11899999999999999</v>
      </c>
      <c r="J26" s="12">
        <v>0.11899999999999999</v>
      </c>
      <c r="K26" s="12">
        <f>Table1[[#This Row],[Ühiku hind (100+)]]*Table1[[#This Row],[Kogus]]</f>
        <v>0.11899999999999999</v>
      </c>
      <c r="L26" s="12">
        <v>6.1800000000000001E-2</v>
      </c>
      <c r="M26" s="12">
        <f>Table1[[#This Row],[Ühiku hind (1000+)]]*Table1[[#This Row],[Kogus]]</f>
        <v>6.1800000000000001E-2</v>
      </c>
      <c r="N26" s="6" t="s">
        <v>64</v>
      </c>
      <c r="O26" s="30" t="s">
        <v>124</v>
      </c>
    </row>
    <row r="27" spans="1:15" x14ac:dyDescent="0.25">
      <c r="A27" s="21" t="s">
        <v>31</v>
      </c>
      <c r="B27" s="6" t="s">
        <v>91</v>
      </c>
      <c r="C27" s="22">
        <v>1</v>
      </c>
      <c r="D27" s="22" t="s">
        <v>32</v>
      </c>
      <c r="E27" s="22" t="s">
        <v>33</v>
      </c>
      <c r="F27" s="22" t="s">
        <v>208</v>
      </c>
      <c r="G27" s="17" t="s">
        <v>207</v>
      </c>
      <c r="H27" s="33">
        <v>1.73</v>
      </c>
      <c r="I27" s="33">
        <f>Table1[[#This Row],[Ühiku hind]]*Table1[[#This Row],[Kogus]]</f>
        <v>1.73</v>
      </c>
      <c r="J27" s="33">
        <v>0.86299999999999999</v>
      </c>
      <c r="K27" s="33">
        <f>Table1[[#This Row],[Ühiku hind (100+)]]*Table1[[#This Row],[Kogus]]</f>
        <v>0.86299999999999999</v>
      </c>
      <c r="L27" s="33">
        <v>0.67900000000000005</v>
      </c>
      <c r="M27" s="33">
        <f>Table1[[#This Row],[Ühiku hind (1000+)]]*Table1[[#This Row],[Kogus]]</f>
        <v>0.67900000000000005</v>
      </c>
      <c r="N27" s="22"/>
      <c r="O27" s="34"/>
    </row>
    <row r="28" spans="1:15" x14ac:dyDescent="0.25">
      <c r="A28" s="5" t="s">
        <v>34</v>
      </c>
      <c r="B28" s="6" t="s">
        <v>91</v>
      </c>
      <c r="C28" s="6">
        <v>1</v>
      </c>
      <c r="D28" s="6" t="s">
        <v>112</v>
      </c>
      <c r="E28" s="6" t="s">
        <v>35</v>
      </c>
      <c r="F28" s="41" t="s">
        <v>175</v>
      </c>
      <c r="G28" s="17" t="s">
        <v>111</v>
      </c>
      <c r="H28" s="12">
        <v>0.16400000000000001</v>
      </c>
      <c r="I28" s="12">
        <f>Table1[[#This Row],[Ühiku hind]]*Table1[[#This Row],[Kogus]]</f>
        <v>0.16400000000000001</v>
      </c>
      <c r="J28" s="12">
        <v>5.1200000000000002E-2</v>
      </c>
      <c r="K28" s="12">
        <f>Table1[[#This Row],[Ühiku hind (100+)]]*Table1[[#This Row],[Kogus]]</f>
        <v>5.1200000000000002E-2</v>
      </c>
      <c r="L28" s="12">
        <v>3.4500000000000003E-2</v>
      </c>
      <c r="M28" s="12">
        <f>Table1[[#This Row],[Ühiku hind (1000+)]]*Table1[[#This Row],[Kogus]]</f>
        <v>3.4500000000000003E-2</v>
      </c>
      <c r="N28" s="6"/>
      <c r="O28" s="30"/>
    </row>
    <row r="29" spans="1:15" x14ac:dyDescent="0.25">
      <c r="A29" s="5" t="s">
        <v>36</v>
      </c>
      <c r="B29" s="6" t="s">
        <v>91</v>
      </c>
      <c r="C29" s="6">
        <v>1</v>
      </c>
      <c r="D29" s="10">
        <v>220</v>
      </c>
      <c r="E29" s="6" t="s">
        <v>37</v>
      </c>
      <c r="F29" t="s">
        <v>210</v>
      </c>
      <c r="G29" s="17" t="s">
        <v>209</v>
      </c>
      <c r="H29" s="12">
        <v>4.8999999999999998E-3</v>
      </c>
      <c r="I29" s="12">
        <f>Table1[[#This Row],[Ühiku hind]]*Table1[[#This Row],[Kogus]]</f>
        <v>4.8999999999999998E-3</v>
      </c>
      <c r="J29" s="12">
        <v>4.4000000000000003E-3</v>
      </c>
      <c r="K29" s="12">
        <f>Table1[[#This Row],[Ühiku hind (100+)]]*Table1[[#This Row],[Kogus]]</f>
        <v>4.4000000000000003E-3</v>
      </c>
      <c r="L29" s="12">
        <v>3.3E-3</v>
      </c>
      <c r="M29" s="12">
        <f>Table1[[#This Row],[Ühiku hind (1000+)]]*Table1[[#This Row],[Kogus]]</f>
        <v>3.3E-3</v>
      </c>
      <c r="N29" s="6" t="s">
        <v>141</v>
      </c>
      <c r="O29" s="17" t="s">
        <v>193</v>
      </c>
    </row>
    <row r="30" spans="1:15" x14ac:dyDescent="0.25">
      <c r="A30" s="5" t="s">
        <v>38</v>
      </c>
      <c r="B30" s="6" t="s">
        <v>91</v>
      </c>
      <c r="C30" s="6">
        <v>1</v>
      </c>
      <c r="D30" s="6" t="s">
        <v>39</v>
      </c>
      <c r="E30" s="6" t="s">
        <v>37</v>
      </c>
      <c r="F30" t="s">
        <v>184</v>
      </c>
      <c r="G30" s="17" t="s">
        <v>183</v>
      </c>
      <c r="H30" s="12">
        <v>2.0799999999999999E-2</v>
      </c>
      <c r="I30" s="12">
        <f>Table1[[#This Row],[Ühiku hind]]*Table1[[#This Row],[Kogus]]</f>
        <v>2.0799999999999999E-2</v>
      </c>
      <c r="J30" s="12">
        <v>1.6E-2</v>
      </c>
      <c r="K30" s="12">
        <f>Table1[[#This Row],[Ühiku hind (100+)]]*Table1[[#This Row],[Kogus]]</f>
        <v>1.6E-2</v>
      </c>
      <c r="L30" s="12">
        <v>6.8999999999999999E-3</v>
      </c>
      <c r="M30" s="12">
        <f>Table1[[#This Row],[Ühiku hind (1000+)]]*Table1[[#This Row],[Kogus]]</f>
        <v>6.8999999999999999E-3</v>
      </c>
      <c r="N30" s="6" t="s">
        <v>141</v>
      </c>
      <c r="O30" s="30"/>
    </row>
    <row r="31" spans="1:15" x14ac:dyDescent="0.25">
      <c r="A31" s="5" t="s">
        <v>40</v>
      </c>
      <c r="B31" s="6" t="s">
        <v>91</v>
      </c>
      <c r="C31" s="6">
        <v>1</v>
      </c>
      <c r="D31" s="6" t="s">
        <v>41</v>
      </c>
      <c r="E31" s="6" t="s">
        <v>37</v>
      </c>
      <c r="F31" t="s">
        <v>186</v>
      </c>
      <c r="G31" s="17" t="s">
        <v>185</v>
      </c>
      <c r="H31" s="12">
        <v>1.0999999999999999E-2</v>
      </c>
      <c r="I31" s="12">
        <f>Table1[[#This Row],[Ühiku hind]]*Table1[[#This Row],[Kogus]]</f>
        <v>1.0999999999999999E-2</v>
      </c>
      <c r="J31" s="12">
        <v>9.1000000000000004E-3</v>
      </c>
      <c r="K31" s="12">
        <f>Table1[[#This Row],[Ühiku hind (100+)]]*Table1[[#This Row],[Kogus]]</f>
        <v>9.1000000000000004E-3</v>
      </c>
      <c r="L31" s="12">
        <v>6.1999999999999998E-3</v>
      </c>
      <c r="M31" s="12">
        <f>Table1[[#This Row],[Ühiku hind (1000+)]]*Table1[[#This Row],[Kogus]]</f>
        <v>6.1999999999999998E-3</v>
      </c>
      <c r="N31" s="6" t="s">
        <v>141</v>
      </c>
      <c r="O31" s="29"/>
    </row>
    <row r="32" spans="1:15" x14ac:dyDescent="0.25">
      <c r="A32" s="5" t="s">
        <v>42</v>
      </c>
      <c r="B32" s="6" t="s">
        <v>91</v>
      </c>
      <c r="C32" s="6">
        <v>1</v>
      </c>
      <c r="D32" s="6" t="s">
        <v>43</v>
      </c>
      <c r="E32" s="6" t="s">
        <v>37</v>
      </c>
      <c r="F32" t="s">
        <v>188</v>
      </c>
      <c r="G32" s="17" t="s">
        <v>187</v>
      </c>
      <c r="H32" s="12">
        <v>3.7000000000000002E-3</v>
      </c>
      <c r="I32" s="12">
        <f>Table1[[#This Row],[Ühiku hind]]*Table1[[#This Row],[Kogus]]</f>
        <v>3.7000000000000002E-3</v>
      </c>
      <c r="J32" s="12">
        <v>3.3999999999999998E-3</v>
      </c>
      <c r="K32" s="12">
        <f>Table1[[#This Row],[Ühiku hind (100+)]]*Table1[[#This Row],[Kogus]]</f>
        <v>3.3999999999999998E-3</v>
      </c>
      <c r="L32" s="12">
        <v>2.8E-3</v>
      </c>
      <c r="M32" s="12">
        <f>Table1[[#This Row],[Ühiku hind (1000+)]]*Table1[[#This Row],[Kogus]]</f>
        <v>2.8E-3</v>
      </c>
      <c r="N32" s="6" t="s">
        <v>141</v>
      </c>
      <c r="O32" s="29"/>
    </row>
    <row r="33" spans="1:15" x14ac:dyDescent="0.25">
      <c r="A33" s="5" t="s">
        <v>132</v>
      </c>
      <c r="B33" s="6" t="s">
        <v>91</v>
      </c>
      <c r="C33" s="6">
        <v>4</v>
      </c>
      <c r="D33" s="6" t="s">
        <v>44</v>
      </c>
      <c r="E33" s="6" t="s">
        <v>37</v>
      </c>
      <c r="F33" t="s">
        <v>190</v>
      </c>
      <c r="G33" s="17" t="s">
        <v>189</v>
      </c>
      <c r="H33" s="12">
        <v>3.7000000000000002E-3</v>
      </c>
      <c r="I33" s="12">
        <f>Table1[[#This Row],[Ühiku hind]]*Table1[[#This Row],[Kogus]]</f>
        <v>1.4800000000000001E-2</v>
      </c>
      <c r="J33" s="12">
        <v>3.3999999999999998E-3</v>
      </c>
      <c r="K33" s="12">
        <f>Table1[[#This Row],[Ühiku hind (100+)]]*Table1[[#This Row],[Kogus]]</f>
        <v>1.3599999999999999E-2</v>
      </c>
      <c r="L33" s="12">
        <v>2.7000000000000001E-3</v>
      </c>
      <c r="M33" s="12">
        <f>Table1[[#This Row],[Ühiku hind (1000+)]]*Table1[[#This Row],[Kogus]]</f>
        <v>1.0800000000000001E-2</v>
      </c>
      <c r="N33" s="6" t="s">
        <v>141</v>
      </c>
      <c r="O33" s="29"/>
    </row>
    <row r="34" spans="1:15" x14ac:dyDescent="0.25">
      <c r="A34" s="5" t="s">
        <v>45</v>
      </c>
      <c r="B34" s="6" t="s">
        <v>91</v>
      </c>
      <c r="C34" s="6">
        <v>1</v>
      </c>
      <c r="D34" s="6" t="s">
        <v>46</v>
      </c>
      <c r="E34" s="6" t="s">
        <v>37</v>
      </c>
      <c r="F34" t="s">
        <v>192</v>
      </c>
      <c r="G34" s="17" t="s">
        <v>191</v>
      </c>
      <c r="H34" s="12">
        <v>7.4999999999999997E-3</v>
      </c>
      <c r="I34" s="12">
        <f>Table1[[#This Row],[Ühiku hind]]*Table1[[#This Row],[Kogus]]</f>
        <v>7.4999999999999997E-3</v>
      </c>
      <c r="J34" s="12">
        <v>6.4999999999999997E-3</v>
      </c>
      <c r="K34" s="12">
        <f>Table1[[#This Row],[Ühiku hind (100+)]]*Table1[[#This Row],[Kogus]]</f>
        <v>6.4999999999999997E-3</v>
      </c>
      <c r="L34" s="12">
        <v>5.1999999999999998E-3</v>
      </c>
      <c r="M34" s="12">
        <f>Table1[[#This Row],[Ühiku hind (1000+)]]*Table1[[#This Row],[Kogus]]</f>
        <v>5.1999999999999998E-3</v>
      </c>
      <c r="N34" s="6" t="s">
        <v>141</v>
      </c>
      <c r="O34" s="29"/>
    </row>
    <row r="35" spans="1:15" x14ac:dyDescent="0.25">
      <c r="A35" s="5" t="s">
        <v>47</v>
      </c>
      <c r="B35" s="6" t="s">
        <v>91</v>
      </c>
      <c r="C35" s="6">
        <v>1</v>
      </c>
      <c r="D35" s="6" t="s">
        <v>48</v>
      </c>
      <c r="E35" s="6" t="s">
        <v>37</v>
      </c>
      <c r="F35" t="s">
        <v>195</v>
      </c>
      <c r="G35" s="17" t="s">
        <v>194</v>
      </c>
      <c r="H35" s="12">
        <v>2.0799999999999999E-2</v>
      </c>
      <c r="I35" s="12">
        <f>Table1[[#This Row],[Ühiku hind]]*Table1[[#This Row],[Kogus]]</f>
        <v>2.0799999999999999E-2</v>
      </c>
      <c r="J35" s="12">
        <v>1.6E-2</v>
      </c>
      <c r="K35" s="12">
        <f>Table1[[#This Row],[Ühiku hind (100+)]]*Table1[[#This Row],[Kogus]]</f>
        <v>1.6E-2</v>
      </c>
      <c r="L35" s="12">
        <v>6.8999999999999999E-3</v>
      </c>
      <c r="M35" s="12">
        <f>Table1[[#This Row],[Ühiku hind (1000+)]]*Table1[[#This Row],[Kogus]]</f>
        <v>6.8999999999999999E-3</v>
      </c>
      <c r="N35" s="6" t="s">
        <v>141</v>
      </c>
      <c r="O35" s="29"/>
    </row>
    <row r="36" spans="1:15" x14ac:dyDescent="0.25">
      <c r="A36" s="5" t="s">
        <v>49</v>
      </c>
      <c r="B36" s="6" t="s">
        <v>91</v>
      </c>
      <c r="C36" s="6">
        <v>1</v>
      </c>
      <c r="D36" s="10">
        <v>499</v>
      </c>
      <c r="E36" s="6" t="s">
        <v>37</v>
      </c>
      <c r="F36" t="s">
        <v>197</v>
      </c>
      <c r="G36" s="17" t="s">
        <v>196</v>
      </c>
      <c r="H36" s="12">
        <v>1.0999999999999999E-2</v>
      </c>
      <c r="I36" s="12">
        <f>Table1[[#This Row],[Ühiku hind]]*Table1[[#This Row],[Kogus]]</f>
        <v>1.0999999999999999E-2</v>
      </c>
      <c r="J36" s="12">
        <v>9.1000000000000004E-3</v>
      </c>
      <c r="K36" s="12">
        <f>Table1[[#This Row],[Ühiku hind (100+)]]*Table1[[#This Row],[Kogus]]</f>
        <v>9.1000000000000004E-3</v>
      </c>
      <c r="L36" s="12">
        <v>6.3E-3</v>
      </c>
      <c r="M36" s="12">
        <f>Table1[[#This Row],[Ühiku hind (1000+)]]*Table1[[#This Row],[Kogus]]</f>
        <v>6.3E-3</v>
      </c>
      <c r="N36" s="6" t="s">
        <v>141</v>
      </c>
      <c r="O36" s="29"/>
    </row>
    <row r="37" spans="1:15" x14ac:dyDescent="0.25">
      <c r="A37" s="5" t="s">
        <v>50</v>
      </c>
      <c r="B37" s="6" t="s">
        <v>91</v>
      </c>
      <c r="C37" s="6">
        <v>1</v>
      </c>
      <c r="D37" s="6" t="s">
        <v>89</v>
      </c>
      <c r="E37" s="6" t="s">
        <v>87</v>
      </c>
      <c r="F37" s="26" t="s">
        <v>92</v>
      </c>
      <c r="G37" s="23" t="s">
        <v>86</v>
      </c>
      <c r="H37" s="12">
        <v>1.52</v>
      </c>
      <c r="I37" s="18">
        <f>Table1[[#This Row],[Ühiku hind]]*Table1[[#This Row],[Kogus]]</f>
        <v>1.52</v>
      </c>
      <c r="J37" s="12">
        <v>1.29</v>
      </c>
      <c r="K37" s="12">
        <f>Table1[[#This Row],[Ühiku hind (100+)]]*Table1[[#This Row],[Kogus]]</f>
        <v>1.29</v>
      </c>
      <c r="L37" s="12">
        <v>1.23</v>
      </c>
      <c r="M37" s="12">
        <f>Table1[[#This Row],[Ühiku hind (1000+)]]*Table1[[#This Row],[Kogus]]</f>
        <v>1.23</v>
      </c>
      <c r="N37" t="s">
        <v>125</v>
      </c>
      <c r="O37" s="23"/>
    </row>
    <row r="38" spans="1:15" x14ac:dyDescent="0.25">
      <c r="A38" s="5" t="s">
        <v>51</v>
      </c>
      <c r="B38" s="6" t="s">
        <v>91</v>
      </c>
      <c r="C38" s="6">
        <v>1</v>
      </c>
      <c r="D38" s="6" t="s">
        <v>104</v>
      </c>
      <c r="E38" s="6" t="s">
        <v>52</v>
      </c>
      <c r="F38" s="41" t="s">
        <v>181</v>
      </c>
      <c r="G38" s="17" t="s">
        <v>180</v>
      </c>
      <c r="H38" s="12">
        <v>2.0499999999999998</v>
      </c>
      <c r="I38" s="12">
        <f>Table1[[#This Row],[Ühiku hind]]*Table1[[#This Row],[Kogus]]</f>
        <v>2.0499999999999998</v>
      </c>
      <c r="J38" s="12">
        <v>0.94499999999999995</v>
      </c>
      <c r="K38" s="12">
        <f>Table1[[#This Row],[Ühiku hind (100+)]]*Table1[[#This Row],[Kogus]]</f>
        <v>0.94499999999999995</v>
      </c>
      <c r="L38" s="12">
        <v>0.78</v>
      </c>
      <c r="M38" s="12">
        <f>Table1[[#This Row],[Ühiku hind (1000+)]]*Table1[[#This Row],[Kogus]]</f>
        <v>0.78</v>
      </c>
      <c r="N38" s="6"/>
      <c r="O38" s="30"/>
    </row>
    <row r="39" spans="1:15" x14ac:dyDescent="0.25">
      <c r="A39" s="5" t="s">
        <v>118</v>
      </c>
      <c r="B39" s="6" t="s">
        <v>91</v>
      </c>
      <c r="C39" s="6">
        <v>1</v>
      </c>
      <c r="D39" s="6" t="s">
        <v>68</v>
      </c>
      <c r="E39" s="6" t="s">
        <v>74</v>
      </c>
      <c r="F39" s="26" t="s">
        <v>108</v>
      </c>
      <c r="G39" s="23" t="s">
        <v>70</v>
      </c>
      <c r="H39" s="12">
        <v>2</v>
      </c>
      <c r="I39" s="12">
        <f>Table1[[#This Row],[Ühiku hind]]*Table1[[#This Row],[Kogus]]</f>
        <v>2</v>
      </c>
      <c r="J39" s="37">
        <v>1.5</v>
      </c>
      <c r="K39" s="37">
        <f>Table1[[#This Row],[Ühiku hind (100+)]]*Table1[[#This Row],[Kogus]]</f>
        <v>1.5</v>
      </c>
      <c r="L39" s="37">
        <v>1</v>
      </c>
      <c r="M39" s="37">
        <f>Table1[[#This Row],[Ühiku hind (1000+)]]*Table1[[#This Row],[Kogus]]</f>
        <v>1</v>
      </c>
      <c r="N39" s="6"/>
      <c r="O39" s="29"/>
    </row>
    <row r="40" spans="1:15" x14ac:dyDescent="0.25">
      <c r="A40" s="5" t="s">
        <v>53</v>
      </c>
      <c r="B40" s="6" t="s">
        <v>91</v>
      </c>
      <c r="C40" s="6">
        <v>1</v>
      </c>
      <c r="D40" s="6" t="s">
        <v>54</v>
      </c>
      <c r="E40" s="6" t="s">
        <v>55</v>
      </c>
      <c r="F40" s="26" t="s">
        <v>105</v>
      </c>
      <c r="G40" s="23" t="s">
        <v>62</v>
      </c>
      <c r="H40" s="12">
        <v>1.93</v>
      </c>
      <c r="I40" s="12">
        <f>Table1[[#This Row],[Ühiku hind]]*Table1[[#This Row],[Kogus]]</f>
        <v>1.93</v>
      </c>
      <c r="J40" s="12">
        <v>1.54</v>
      </c>
      <c r="K40" s="12">
        <f>Table1[[#This Row],[Ühiku hind (100+)]]*Table1[[#This Row],[Kogus]]</f>
        <v>1.54</v>
      </c>
      <c r="L40" s="12">
        <v>1.1100000000000001</v>
      </c>
      <c r="M40" s="12">
        <f>Table1[[#This Row],[Ühiku hind (1000+)]]*Table1[[#This Row],[Kogus]]</f>
        <v>1.1100000000000001</v>
      </c>
      <c r="N40" s="6"/>
      <c r="O40" s="30"/>
    </row>
    <row r="41" spans="1:15" ht="15.75" thickBot="1" x14ac:dyDescent="0.3">
      <c r="A41" s="8" t="s">
        <v>56</v>
      </c>
      <c r="B41" s="6" t="s">
        <v>91</v>
      </c>
      <c r="C41" s="9">
        <v>1</v>
      </c>
      <c r="D41" s="9" t="s">
        <v>57</v>
      </c>
      <c r="E41" s="9" t="s">
        <v>58</v>
      </c>
      <c r="F41" s="26" t="s">
        <v>107</v>
      </c>
      <c r="G41" s="20" t="s">
        <v>60</v>
      </c>
      <c r="H41" s="13">
        <v>3.42</v>
      </c>
      <c r="I41" s="13">
        <f>Table1[[#This Row],[Ühiku hind]]*Table1[[#This Row],[Kogus]]</f>
        <v>3.42</v>
      </c>
      <c r="J41" s="13">
        <v>3.36</v>
      </c>
      <c r="K41" s="13">
        <f>Table1[[#This Row],[Ühiku hind (100+)]]*Table1[[#This Row],[Kogus]]</f>
        <v>3.36</v>
      </c>
      <c r="L41" s="13">
        <v>3.36</v>
      </c>
      <c r="M41" s="13">
        <f>Table1[[#This Row],[Ühiku hind (1000+)]]*Table1[[#This Row],[Kogus]]</f>
        <v>3.36</v>
      </c>
      <c r="N41" s="9" t="s">
        <v>106</v>
      </c>
      <c r="O41" s="17" t="s">
        <v>182</v>
      </c>
    </row>
    <row r="42" spans="1:15" ht="20.25" thickBot="1" x14ac:dyDescent="0.35">
      <c r="H42" s="14" t="s">
        <v>84</v>
      </c>
      <c r="I42" s="16">
        <f>SUM(I2:I41)</f>
        <v>23.627299999999998</v>
      </c>
      <c r="J42" s="14" t="s">
        <v>75</v>
      </c>
      <c r="K42" s="15">
        <f>SUM(K2:K41)</f>
        <v>16.225939999999998</v>
      </c>
      <c r="L42" s="19" t="s">
        <v>95</v>
      </c>
      <c r="M42" s="15">
        <f>SUM(M2:M41)</f>
        <v>12.39507</v>
      </c>
    </row>
    <row r="43" spans="1:15" ht="16.5" thickTop="1" thickBot="1" x14ac:dyDescent="0.3">
      <c r="O43" s="12"/>
    </row>
    <row r="44" spans="1:15" x14ac:dyDescent="0.25">
      <c r="H44" s="2" t="s">
        <v>98</v>
      </c>
      <c r="I44" s="4"/>
    </row>
    <row r="45" spans="1:15" x14ac:dyDescent="0.25">
      <c r="E45" s="23"/>
      <c r="F45" s="23"/>
      <c r="G45" s="23"/>
      <c r="H45" s="38" t="s">
        <v>203</v>
      </c>
      <c r="I45" s="39"/>
    </row>
    <row r="46" spans="1:15" ht="15.75" thickBot="1" x14ac:dyDescent="0.3">
      <c r="E46" s="23"/>
      <c r="F46" s="23"/>
      <c r="G46" s="23"/>
      <c r="H46" s="24" t="s">
        <v>204</v>
      </c>
      <c r="I46" s="25"/>
    </row>
    <row r="47" spans="1:15" x14ac:dyDescent="0.25">
      <c r="E47" s="23"/>
      <c r="F47" s="23"/>
      <c r="G47" s="23"/>
    </row>
    <row r="48" spans="1:15" x14ac:dyDescent="0.25">
      <c r="E48" s="23"/>
      <c r="F48" s="23"/>
      <c r="G48" s="23"/>
    </row>
    <row r="49" spans="5:7" x14ac:dyDescent="0.25">
      <c r="E49" s="23"/>
      <c r="F49" s="23"/>
      <c r="G49" s="23"/>
    </row>
    <row r="50" spans="5:7" x14ac:dyDescent="0.25">
      <c r="E50" s="23"/>
      <c r="F50" s="32"/>
      <c r="G50" s="32"/>
    </row>
    <row r="51" spans="5:7" x14ac:dyDescent="0.25">
      <c r="E51" s="23"/>
      <c r="F51" s="23"/>
      <c r="G51" s="23"/>
    </row>
    <row r="52" spans="5:7" x14ac:dyDescent="0.25">
      <c r="E52" s="23"/>
      <c r="F52" s="23"/>
      <c r="G52" s="23"/>
    </row>
    <row r="53" spans="5:7" x14ac:dyDescent="0.25">
      <c r="E53" s="23"/>
      <c r="F53" s="23"/>
      <c r="G53" s="23"/>
    </row>
    <row r="54" spans="5:7" x14ac:dyDescent="0.25">
      <c r="E54" s="23"/>
      <c r="F54" s="23"/>
      <c r="G54" s="23"/>
    </row>
    <row r="55" spans="5:7" x14ac:dyDescent="0.25">
      <c r="E55" s="23"/>
      <c r="G55" s="23"/>
    </row>
    <row r="56" spans="5:7" x14ac:dyDescent="0.25">
      <c r="E56" s="23"/>
      <c r="G56" s="23"/>
    </row>
    <row r="57" spans="5:7" x14ac:dyDescent="0.25">
      <c r="E57" s="23"/>
      <c r="G57" s="23"/>
    </row>
    <row r="58" spans="5:7" x14ac:dyDescent="0.25">
      <c r="E58" s="23"/>
      <c r="G58" s="23"/>
    </row>
    <row r="59" spans="5:7" x14ac:dyDescent="0.25">
      <c r="E59" s="23"/>
      <c r="G59" s="23"/>
    </row>
    <row r="60" spans="5:7" x14ac:dyDescent="0.25">
      <c r="E60" s="23"/>
      <c r="G60" s="23"/>
    </row>
    <row r="61" spans="5:7" x14ac:dyDescent="0.25">
      <c r="E61" s="23"/>
      <c r="G61" s="23"/>
    </row>
    <row r="62" spans="5:7" x14ac:dyDescent="0.25">
      <c r="E62" s="23"/>
      <c r="G62" s="23"/>
    </row>
  </sheetData>
  <phoneticPr fontId="2" type="noConversion"/>
  <conditionalFormatting sqref="B2:B41">
    <cfRule type="containsText" dxfId="3" priority="8" operator="containsText" text="ei">
      <formula>NOT(ISERROR(SEARCH("ei",B2)))</formula>
    </cfRule>
    <cfRule type="containsText" dxfId="2" priority="9" operator="containsText" text="jah">
      <formula>NOT(ISERROR(SEARCH("jah",B2)))</formula>
    </cfRule>
  </conditionalFormatting>
  <hyperlinks>
    <hyperlink ref="G41" r:id="rId1" xr:uid="{127CF3A0-5D9E-48E1-9A91-B00602758D61}"/>
    <hyperlink ref="G40" r:id="rId2" xr:uid="{86F74E70-F7AF-430E-9B2B-96433E69C924}"/>
    <hyperlink ref="G37" r:id="rId3" xr:uid="{3423371C-843F-4236-B8AF-72668301D1C7}"/>
    <hyperlink ref="G26" r:id="rId4" xr:uid="{2A07DCEB-89A9-46F2-937C-5D4849003313}"/>
    <hyperlink ref="G25" r:id="rId5" xr:uid="{7ABFA786-3E15-432A-88F3-E92824E69BDA}"/>
    <hyperlink ref="G39" r:id="rId6" display="https://www.aliexpress.com/item/32995186748.html?spm=a2g0o.productlist.0.0.690a4899NvvrCK&amp;algo_pvid=83a0e860-df48-42c3-bc50-c836949fa94a&amp;algo_expid=83a0e860-df48-42c3-bc50-c836949fa94a-2&amp;btsid=8ead3bfc-0992-445a-9746-3212c5f74751&amp;ws_ab_test=searchweb0_0,searchweb201602_2,searchweb201603_52" xr:uid="{8EBF9E1E-24D4-4563-8938-76035130D965}"/>
    <hyperlink ref="G18" r:id="rId7" display="https://www.aliexpress.com/item/32981041590.html?spm=a2g0o.productlist.0.0.11c53523hTxOGR&amp;algo_pvid=797759db-9366-42cd-8096-31a9633819a6&amp;algo_expid=797759db-9366-42cd-8096-31a9633819a6-2&amp;btsid=9617dacd-4b9c-48a3-8e2e-06f7afc43145&amp;ws_ab_test=searchweb0_0,searchweb201602_2,searchweb201603_52" xr:uid="{262BC883-07D9-4BCE-9718-05818DE248BB}"/>
    <hyperlink ref="G5" r:id="rId8" xr:uid="{F207186F-BD5A-4AAA-BED4-F3AE12981746}"/>
    <hyperlink ref="O24" r:id="rId9" xr:uid="{CF8B65F0-3B27-47B3-B75C-EF3D807C52A0}"/>
    <hyperlink ref="O25" r:id="rId10" xr:uid="{04529520-256A-4DB0-963F-FCB649923F11}"/>
    <hyperlink ref="O26" r:id="rId11" xr:uid="{46683E6C-C10B-4159-94A0-F535AA2B01B5}"/>
    <hyperlink ref="G2" r:id="rId12" xr:uid="{31EF5AB4-F240-4E98-BECB-F352904A6142}"/>
    <hyperlink ref="G4" r:id="rId13" xr:uid="{CBB32D53-F06C-4817-BCFA-37CB17A416A4}"/>
    <hyperlink ref="G3" r:id="rId14" xr:uid="{B5C49F09-7B6D-4953-A267-A5EF0366A6B4}"/>
    <hyperlink ref="G8" r:id="rId15" xr:uid="{1314B4AB-4B4F-4C9C-AA12-BB668018C50E}"/>
    <hyperlink ref="G10" r:id="rId16" xr:uid="{AEC2C8B0-2E7D-450B-A48A-C08F1B25C042}"/>
    <hyperlink ref="G16" r:id="rId17" xr:uid="{BB797370-5027-46C4-8E0F-780279C77875}"/>
    <hyperlink ref="G12" r:id="rId18" xr:uid="{45A10142-F5D9-4D0A-A848-7661BF0C8DE7}"/>
    <hyperlink ref="G13" r:id="rId19" xr:uid="{18A2AB10-5F2D-4EB6-9681-B697802A3985}"/>
    <hyperlink ref="G15" r:id="rId20" xr:uid="{B363763C-FB8F-4531-A364-EB1E314A0FE6}"/>
    <hyperlink ref="G9" r:id="rId21" xr:uid="{DB5AB880-1077-4782-8F7B-F3D6BD919EBE}"/>
    <hyperlink ref="G11" r:id="rId22" xr:uid="{B6E80EA4-D66A-4C92-B075-921E7E573A3E}"/>
    <hyperlink ref="G17" r:id="rId23" xr:uid="{0284B517-90B9-415A-BCEE-A7778FD2F785}"/>
    <hyperlink ref="G7" r:id="rId24" xr:uid="{B4E06214-32C4-414D-AFD4-E517FCC69ACF}"/>
    <hyperlink ref="G6" r:id="rId25" xr:uid="{51ED907C-BA42-4E6C-B2F0-F614AF6E1396}"/>
    <hyperlink ref="G19" r:id="rId26" xr:uid="{CD0E2262-50B7-43EF-889C-C6AE84ED96F7}"/>
    <hyperlink ref="G20" r:id="rId27" xr:uid="{50B477DD-614E-41F0-8C2B-4AAADF98EBBC}"/>
    <hyperlink ref="G28" r:id="rId28" xr:uid="{A0B55D1A-6902-498A-83CE-D0AE402A3836}"/>
    <hyperlink ref="G21" r:id="rId29" xr:uid="{F4700F5D-E206-451F-B433-0BE33D2B4112}"/>
    <hyperlink ref="G22" r:id="rId30" xr:uid="{066BF0CF-F035-4F51-99DA-AEB86E730D70}"/>
    <hyperlink ref="G38" r:id="rId31" xr:uid="{00BA8333-AC76-47E6-9033-9493CB8E2584}"/>
    <hyperlink ref="O41" r:id="rId32" xr:uid="{AB59AE52-9DC1-4D18-99DB-011CACE020B2}"/>
    <hyperlink ref="G30" r:id="rId33" xr:uid="{8E1CA397-40E4-4C74-8503-700E76D83CE4}"/>
    <hyperlink ref="G31" r:id="rId34" xr:uid="{A5AFE7A6-A743-443A-BD20-7BAF696CEE5D}"/>
    <hyperlink ref="G32" r:id="rId35" xr:uid="{CF414558-FA26-4C0B-A22A-BE67C2148544}"/>
    <hyperlink ref="G33" r:id="rId36" xr:uid="{E105D51D-46B9-40E4-9C4C-CABA37112674}"/>
    <hyperlink ref="G34" r:id="rId37" xr:uid="{F084D2AB-9236-41CC-84E5-B85FAA0FCEF6}"/>
    <hyperlink ref="G35" r:id="rId38" xr:uid="{7CEB69F1-820B-4354-A8D9-C1D217BA3C64}"/>
    <hyperlink ref="G36" r:id="rId39" xr:uid="{F27D7520-18AA-4FFA-87EF-DB0A66E59FEE}"/>
    <hyperlink ref="G14" r:id="rId40" xr:uid="{86E924B8-7CF2-4620-93BD-45D1472C906B}"/>
    <hyperlink ref="O5" r:id="rId41" xr:uid="{94844C45-B586-4BF1-96A4-E79A2520A42B}"/>
    <hyperlink ref="G24" r:id="rId42" xr:uid="{95F63B17-C45F-4104-B759-157EFC6CE94B}"/>
    <hyperlink ref="G23" r:id="rId43" xr:uid="{7F061392-397A-424C-B80C-9096D833C3FD}"/>
    <hyperlink ref="O29" r:id="rId44" xr:uid="{39633B16-DA97-40CA-B631-5B3BC9861BB9}"/>
    <hyperlink ref="G27" r:id="rId45" xr:uid="{E6C15A59-C1D6-4477-BD43-287C5F87BE55}"/>
    <hyperlink ref="G29" r:id="rId46" xr:uid="{D2D7B27A-F0BC-4A60-AA68-A9645B11B372}"/>
  </hyperlinks>
  <pageMargins left="0.7" right="0.7" top="0.75" bottom="0.75" header="0.3" footer="0.3"/>
  <pageSetup paperSize="9" orientation="portrait" r:id="rId47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2019-11-18T13:11:43Z</dcterms:created>
  <dcterms:modified xsi:type="dcterms:W3CDTF">2019-12-20T14:04:49Z</dcterms:modified>
</cp:coreProperties>
</file>