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15075" windowHeight="13065"/>
  </bookViews>
  <sheets>
    <sheet name="pm-bom.xlsx" sheetId="1" r:id="rId1"/>
  </sheets>
  <calcPr calcId="0"/>
</workbook>
</file>

<file path=xl/calcChain.xml><?xml version="1.0" encoding="utf-8"?>
<calcChain xmlns="http://schemas.openxmlformats.org/spreadsheetml/2006/main">
  <c r="F28" i="1" l="1"/>
  <c r="F30" i="1"/>
  <c r="F31" i="1"/>
  <c r="F29" i="1"/>
</calcChain>
</file>

<file path=xl/sharedStrings.xml><?xml version="1.0" encoding="utf-8"?>
<sst xmlns="http://schemas.openxmlformats.org/spreadsheetml/2006/main" count="131" uniqueCount="86">
  <si>
    <t>Qty</t>
  </si>
  <si>
    <t>J203</t>
  </si>
  <si>
    <t>R-US_R0603</t>
  </si>
  <si>
    <t>R303, R305, R311, R317, R322, R323, R403, R422</t>
  </si>
  <si>
    <t>R301, R307, R313, R319, R401, R407, R413, R419</t>
  </si>
  <si>
    <t>C203</t>
  </si>
  <si>
    <t>R201, R202</t>
  </si>
  <si>
    <t>C201</t>
  </si>
  <si>
    <t>C205, C206</t>
  </si>
  <si>
    <t>X201</t>
  </si>
  <si>
    <t>C202, C204</t>
  </si>
  <si>
    <t>R309, R405, R409, R411, R417, R423</t>
  </si>
  <si>
    <t>J101, J102</t>
  </si>
  <si>
    <t>J103, J104</t>
  </si>
  <si>
    <t>J105, J106</t>
  </si>
  <si>
    <t>U301, U302, U303, U304, U401, U402, U403, U404</t>
  </si>
  <si>
    <t>C-GRID-03-70553</t>
  </si>
  <si>
    <t>J202</t>
  </si>
  <si>
    <t>R304, R306, R310, R312, R315, R316, R318, R321, R324, R404, R406, R410, R412, R415, R416, R418, R421, R424</t>
  </si>
  <si>
    <t>U201</t>
  </si>
  <si>
    <t>L201</t>
  </si>
  <si>
    <t>U202</t>
  </si>
  <si>
    <t>J201</t>
  </si>
  <si>
    <t>Item #</t>
  </si>
  <si>
    <t>Ref Des</t>
  </si>
  <si>
    <t>DNS</t>
  </si>
  <si>
    <t>Part Number</t>
  </si>
  <si>
    <t>Description</t>
  </si>
  <si>
    <t>PowerMon2 v1</t>
  </si>
  <si>
    <t>ADM1191-2ARMz-R7CT-ND</t>
  </si>
  <si>
    <t>709-1168-1-ND</t>
  </si>
  <si>
    <t>478-1383-1-ND</t>
  </si>
  <si>
    <t>Package</t>
  </si>
  <si>
    <t>Type</t>
  </si>
  <si>
    <t>0805</t>
  </si>
  <si>
    <t>10MSOP</t>
  </si>
  <si>
    <t>fine pitch</t>
  </si>
  <si>
    <t>445-3460-1-ND</t>
  </si>
  <si>
    <t>CAP 4.7uF 16V Y5V</t>
  </si>
  <si>
    <t>WM1829-ND</t>
  </si>
  <si>
    <t>WM1830-ND</t>
  </si>
  <si>
    <t>connector</t>
  </si>
  <si>
    <t>smt</t>
  </si>
  <si>
    <t>Vendor</t>
  </si>
  <si>
    <t>609-3218-ND</t>
  </si>
  <si>
    <t>thru-hole</t>
  </si>
  <si>
    <t>Digi-Key</t>
  </si>
  <si>
    <t>240-2393-1-ND</t>
  </si>
  <si>
    <t>CON 6 pos .100" header</t>
  </si>
  <si>
    <t>CAP 10nF 50V X7R</t>
  </si>
  <si>
    <t>CAP 10pF 50V NP0</t>
  </si>
  <si>
    <t>CON 10 pos R/A Micro-Fit 3.0</t>
  </si>
  <si>
    <t>CON 12 pos R/A Micro-Fit 3.0</t>
  </si>
  <si>
    <t>CON 20 pos R/A Micro-Fit 3.0</t>
  </si>
  <si>
    <t>IC power monitor</t>
  </si>
  <si>
    <t>ferrite bead Z=120Ohm</t>
  </si>
  <si>
    <t>IC microcontroller</t>
  </si>
  <si>
    <t>ATMEGA168A-AU-ND</t>
  </si>
  <si>
    <t>32TQFP</t>
  </si>
  <si>
    <t>631-1001-1-ND</t>
  </si>
  <si>
    <t>32.768 kHz crystal</t>
  </si>
  <si>
    <t>crystal</t>
  </si>
  <si>
    <t>989-1017-1-ND</t>
  </si>
  <si>
    <t>RES .005 Ohm 5W 1%</t>
  </si>
  <si>
    <t>resistor</t>
  </si>
  <si>
    <t>A31727CT-ND</t>
  </si>
  <si>
    <t>CON mini usb r/a type b</t>
  </si>
  <si>
    <t>311-0.0ARCT-ND</t>
  </si>
  <si>
    <t>RES 0 Ohm 1/8W</t>
  </si>
  <si>
    <t>311-10.0KCRCT-ND</t>
  </si>
  <si>
    <t>RES 10.0K 1/8W 1%</t>
  </si>
  <si>
    <t>311-120KARCT-ND</t>
  </si>
  <si>
    <t>RES 120k 1/8W 5%</t>
  </si>
  <si>
    <t>311-1361-1-ND</t>
  </si>
  <si>
    <t>CAP 100nF 50V Y5V</t>
  </si>
  <si>
    <t>538-43045-2009</t>
  </si>
  <si>
    <t>Mouser</t>
  </si>
  <si>
    <t>895-FT232RL</t>
  </si>
  <si>
    <t>IC usb transceiver</t>
  </si>
  <si>
    <t>28SSOP</t>
  </si>
  <si>
    <t>BOARD SUMMARY FOR QUOTE</t>
  </si>
  <si>
    <t>Total # of unique parts</t>
  </si>
  <si>
    <t>SMT placements per board</t>
  </si>
  <si>
    <t>Thru-hole placements per board</t>
  </si>
  <si>
    <t>Fine pitch placements per board</t>
  </si>
  <si>
    <t>BGA placements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</si>
</sst>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33" borderId="0" xfId="0" applyFill="1"/>
    <xf numFmtId="49" fontId="0" fillId="33" borderId="0" xfId="0" applyNumberFormat="1" applyFill="1" applyAlignment="1">
      <alignment wrapText="1"/>
    </xf>
    <xf numFmtId="49" fontId="0" fillId="33" borderId="0" xfId="0" applyNumberFormat="1" applyFill="1"/>
    <xf numFmtId="0" fontId="0" fillId="0" borderId="10" xfId="0" applyBorder="1"/>
    <xf numFmtId="49" fontId="0" fillId="0" borderId="10" xfId="0" applyNumberFormat="1" applyBorder="1" applyAlignment="1">
      <alignment wrapText="1"/>
    </xf>
    <xf numFmtId="49" fontId="0" fillId="0" borderId="10" xfId="0" applyNumberFormat="1" applyBorder="1"/>
    <xf numFmtId="0" fontId="0" fillId="0" borderId="0" xfId="0" applyFill="1"/>
    <xf numFmtId="0" fontId="18" fillId="33" borderId="0" xfId="0" applyFont="1" applyFill="1"/>
    <xf numFmtId="49" fontId="18" fillId="33" borderId="0" xfId="0" applyNumberFormat="1" applyFont="1" applyFill="1" applyAlignment="1">
      <alignment wrapText="1"/>
    </xf>
    <xf numFmtId="49" fontId="18" fillId="33" borderId="0" xfId="0" applyNumberFormat="1" applyFont="1" applyFill="1"/>
    <xf numFmtId="49" fontId="0" fillId="0" borderId="10" xfId="0" applyNumberFormat="1" applyFill="1" applyBorder="1"/>
    <xf numFmtId="0" fontId="19" fillId="0" borderId="11" xfId="42" applyBorder="1"/>
    <xf numFmtId="0" fontId="19" fillId="0" borderId="12" xfId="42" applyBorder="1" applyAlignment="1">
      <alignment horizontal="left"/>
    </xf>
    <xf numFmtId="0" fontId="19" fillId="0" borderId="13" xfId="42" applyBorder="1"/>
    <xf numFmtId="0" fontId="19" fillId="0" borderId="14" xfId="42" applyBorder="1" applyAlignment="1">
      <alignment horizontal="left"/>
    </xf>
    <xf numFmtId="0" fontId="20" fillId="0" borderId="15" xfId="42" applyFont="1" applyBorder="1" applyAlignment="1">
      <alignment horizontal="center"/>
    </xf>
    <xf numFmtId="0" fontId="20" fillId="0" borderId="16" xfId="42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D28" sqref="D28"/>
    </sheetView>
  </sheetViews>
  <sheetFormatPr defaultRowHeight="15" x14ac:dyDescent="0.25"/>
  <cols>
    <col min="3" max="3" width="47.5703125" style="3" customWidth="1"/>
    <col min="4" max="4" width="24.85546875" bestFit="1" customWidth="1"/>
    <col min="5" max="5" width="29.42578125" customWidth="1"/>
    <col min="6" max="6" width="9.85546875" style="1" bestFit="1" customWidth="1"/>
    <col min="7" max="7" width="9.42578125" bestFit="1" customWidth="1"/>
  </cols>
  <sheetData>
    <row r="1" spans="1:8" x14ac:dyDescent="0.25">
      <c r="A1" t="s">
        <v>28</v>
      </c>
    </row>
    <row r="3" spans="1:8" x14ac:dyDescent="0.25">
      <c r="A3" s="7" t="s">
        <v>23</v>
      </c>
      <c r="B3" s="7" t="s">
        <v>0</v>
      </c>
      <c r="C3" s="8" t="s">
        <v>24</v>
      </c>
      <c r="D3" s="9" t="s">
        <v>26</v>
      </c>
      <c r="E3" s="9" t="s">
        <v>27</v>
      </c>
      <c r="F3" s="9" t="s">
        <v>32</v>
      </c>
      <c r="G3" s="7" t="s">
        <v>33</v>
      </c>
      <c r="H3" s="14" t="s">
        <v>43</v>
      </c>
    </row>
    <row r="4" spans="1:8" x14ac:dyDescent="0.25">
      <c r="C4" s="2"/>
      <c r="D4" s="1"/>
      <c r="E4" s="1"/>
    </row>
    <row r="5" spans="1:8" x14ac:dyDescent="0.25">
      <c r="A5">
        <v>1</v>
      </c>
      <c r="B5">
        <v>1</v>
      </c>
      <c r="C5" s="2" t="s">
        <v>1</v>
      </c>
      <c r="D5" s="1" t="s">
        <v>44</v>
      </c>
      <c r="E5" t="s">
        <v>48</v>
      </c>
      <c r="F5" s="1" t="s">
        <v>41</v>
      </c>
      <c r="G5" t="s">
        <v>45</v>
      </c>
      <c r="H5" t="s">
        <v>46</v>
      </c>
    </row>
    <row r="6" spans="1:8" x14ac:dyDescent="0.25">
      <c r="A6">
        <v>2</v>
      </c>
      <c r="B6">
        <v>8</v>
      </c>
      <c r="C6" s="2" t="s">
        <v>3</v>
      </c>
      <c r="D6" s="1" t="s">
        <v>67</v>
      </c>
      <c r="E6" s="1" t="s">
        <v>68</v>
      </c>
      <c r="F6" s="1" t="s">
        <v>34</v>
      </c>
      <c r="G6" s="1" t="s">
        <v>42</v>
      </c>
      <c r="H6" s="1" t="s">
        <v>46</v>
      </c>
    </row>
    <row r="7" spans="1:8" x14ac:dyDescent="0.25">
      <c r="A7">
        <v>3</v>
      </c>
      <c r="B7">
        <v>8</v>
      </c>
      <c r="C7" s="2" t="s">
        <v>4</v>
      </c>
      <c r="D7" s="1" t="s">
        <v>62</v>
      </c>
      <c r="E7" s="1" t="s">
        <v>63</v>
      </c>
      <c r="F7" s="1" t="s">
        <v>64</v>
      </c>
      <c r="G7" s="1" t="s">
        <v>42</v>
      </c>
      <c r="H7" s="1" t="s">
        <v>46</v>
      </c>
    </row>
    <row r="8" spans="1:8" x14ac:dyDescent="0.25">
      <c r="A8">
        <v>4</v>
      </c>
      <c r="B8">
        <v>1</v>
      </c>
      <c r="C8" s="2" t="s">
        <v>5</v>
      </c>
      <c r="D8" s="1" t="s">
        <v>37</v>
      </c>
      <c r="E8" s="1" t="s">
        <v>38</v>
      </c>
      <c r="F8" s="1" t="s">
        <v>34</v>
      </c>
      <c r="G8" s="1" t="s">
        <v>42</v>
      </c>
      <c r="H8" t="s">
        <v>46</v>
      </c>
    </row>
    <row r="9" spans="1:8" x14ac:dyDescent="0.25">
      <c r="A9">
        <v>5</v>
      </c>
      <c r="B9">
        <v>2</v>
      </c>
      <c r="C9" s="2" t="s">
        <v>6</v>
      </c>
      <c r="D9" s="1" t="s">
        <v>69</v>
      </c>
      <c r="E9" s="1" t="s">
        <v>70</v>
      </c>
      <c r="F9" s="1" t="s">
        <v>34</v>
      </c>
      <c r="G9" s="1" t="s">
        <v>42</v>
      </c>
      <c r="H9" s="1" t="s">
        <v>46</v>
      </c>
    </row>
    <row r="10" spans="1:8" x14ac:dyDescent="0.25">
      <c r="A10">
        <v>6</v>
      </c>
      <c r="B10">
        <v>1</v>
      </c>
      <c r="C10" s="2" t="s">
        <v>7</v>
      </c>
      <c r="D10" s="1" t="s">
        <v>31</v>
      </c>
      <c r="E10" s="1" t="s">
        <v>49</v>
      </c>
      <c r="F10" s="1" t="s">
        <v>34</v>
      </c>
      <c r="G10" t="s">
        <v>42</v>
      </c>
      <c r="H10" t="s">
        <v>46</v>
      </c>
    </row>
    <row r="11" spans="1:8" x14ac:dyDescent="0.25">
      <c r="A11">
        <v>7</v>
      </c>
      <c r="B11">
        <v>2</v>
      </c>
      <c r="C11" s="2" t="s">
        <v>8</v>
      </c>
      <c r="D11" s="1" t="s">
        <v>30</v>
      </c>
      <c r="E11" s="1" t="s">
        <v>50</v>
      </c>
      <c r="F11" s="1" t="s">
        <v>34</v>
      </c>
      <c r="G11" t="s">
        <v>42</v>
      </c>
      <c r="H11" t="s">
        <v>46</v>
      </c>
    </row>
    <row r="12" spans="1:8" x14ac:dyDescent="0.25">
      <c r="A12">
        <v>8</v>
      </c>
      <c r="B12">
        <v>1</v>
      </c>
      <c r="C12" s="2" t="s">
        <v>9</v>
      </c>
      <c r="D12" s="1" t="s">
        <v>59</v>
      </c>
      <c r="E12" s="1" t="s">
        <v>60</v>
      </c>
      <c r="F12" s="1" t="s">
        <v>61</v>
      </c>
      <c r="G12" s="1" t="s">
        <v>42</v>
      </c>
      <c r="H12" s="1" t="s">
        <v>46</v>
      </c>
    </row>
    <row r="13" spans="1:8" x14ac:dyDescent="0.25">
      <c r="A13">
        <v>9</v>
      </c>
      <c r="B13">
        <v>2</v>
      </c>
      <c r="C13" s="2" t="s">
        <v>10</v>
      </c>
      <c r="D13" s="1" t="s">
        <v>73</v>
      </c>
      <c r="E13" s="1" t="s">
        <v>74</v>
      </c>
      <c r="F13" s="1" t="s">
        <v>34</v>
      </c>
      <c r="G13" s="1" t="s">
        <v>42</v>
      </c>
      <c r="H13" s="1" t="s">
        <v>46</v>
      </c>
    </row>
    <row r="14" spans="1:8" x14ac:dyDescent="0.25">
      <c r="A14">
        <v>10</v>
      </c>
      <c r="B14">
        <v>6</v>
      </c>
      <c r="C14" s="2" t="s">
        <v>11</v>
      </c>
      <c r="D14" s="1" t="s">
        <v>71</v>
      </c>
      <c r="E14" s="1" t="s">
        <v>72</v>
      </c>
      <c r="F14" s="1" t="s">
        <v>34</v>
      </c>
      <c r="G14" s="1" t="s">
        <v>42</v>
      </c>
      <c r="H14" s="1" t="s">
        <v>46</v>
      </c>
    </row>
    <row r="15" spans="1:8" x14ac:dyDescent="0.25">
      <c r="A15">
        <v>11</v>
      </c>
      <c r="B15">
        <v>2</v>
      </c>
      <c r="C15" s="2" t="s">
        <v>12</v>
      </c>
      <c r="D15" s="1" t="s">
        <v>39</v>
      </c>
      <c r="E15" s="1" t="s">
        <v>51</v>
      </c>
      <c r="F15" s="1" t="s">
        <v>41</v>
      </c>
      <c r="G15" s="1" t="s">
        <v>42</v>
      </c>
      <c r="H15" t="s">
        <v>46</v>
      </c>
    </row>
    <row r="16" spans="1:8" x14ac:dyDescent="0.25">
      <c r="A16">
        <v>12</v>
      </c>
      <c r="B16">
        <v>2</v>
      </c>
      <c r="C16" s="2" t="s">
        <v>13</v>
      </c>
      <c r="D16" s="1" t="s">
        <v>40</v>
      </c>
      <c r="E16" s="1" t="s">
        <v>52</v>
      </c>
      <c r="F16" s="1" t="s">
        <v>41</v>
      </c>
      <c r="G16" s="1" t="s">
        <v>42</v>
      </c>
      <c r="H16" t="s">
        <v>46</v>
      </c>
    </row>
    <row r="17" spans="1:8" x14ac:dyDescent="0.25">
      <c r="A17">
        <v>13</v>
      </c>
      <c r="B17">
        <v>2</v>
      </c>
      <c r="C17" s="2" t="s">
        <v>14</v>
      </c>
      <c r="D17" s="1" t="s">
        <v>75</v>
      </c>
      <c r="E17" s="1" t="s">
        <v>53</v>
      </c>
      <c r="F17" s="1" t="s">
        <v>41</v>
      </c>
      <c r="G17" s="1" t="s">
        <v>42</v>
      </c>
      <c r="H17" s="1" t="s">
        <v>76</v>
      </c>
    </row>
    <row r="18" spans="1:8" x14ac:dyDescent="0.25">
      <c r="A18">
        <v>14</v>
      </c>
      <c r="B18">
        <v>8</v>
      </c>
      <c r="C18" s="2" t="s">
        <v>15</v>
      </c>
      <c r="D18" s="1" t="s">
        <v>29</v>
      </c>
      <c r="E18" s="1" t="s">
        <v>54</v>
      </c>
      <c r="F18" s="1" t="s">
        <v>35</v>
      </c>
      <c r="G18" s="1" t="s">
        <v>36</v>
      </c>
      <c r="H18" t="s">
        <v>46</v>
      </c>
    </row>
    <row r="19" spans="1:8" x14ac:dyDescent="0.25">
      <c r="A19">
        <v>15</v>
      </c>
      <c r="B19" s="4">
        <v>1</v>
      </c>
      <c r="C19" s="5" t="s">
        <v>17</v>
      </c>
      <c r="D19" s="6" t="s">
        <v>16</v>
      </c>
      <c r="E19" s="6" t="s">
        <v>16</v>
      </c>
      <c r="F19" s="6"/>
      <c r="G19" s="4" t="s">
        <v>25</v>
      </c>
      <c r="H19" s="4"/>
    </row>
    <row r="20" spans="1:8" s="10" customFormat="1" ht="45" x14ac:dyDescent="0.25">
      <c r="A20">
        <v>16</v>
      </c>
      <c r="B20" s="11">
        <v>18</v>
      </c>
      <c r="C20" s="12" t="s">
        <v>18</v>
      </c>
      <c r="D20" s="13" t="s">
        <v>2</v>
      </c>
      <c r="E20" s="13" t="s">
        <v>25</v>
      </c>
      <c r="F20" s="6"/>
      <c r="G20" s="4" t="s">
        <v>25</v>
      </c>
      <c r="H20" s="4"/>
    </row>
    <row r="21" spans="1:8" x14ac:dyDescent="0.25">
      <c r="A21">
        <v>17</v>
      </c>
      <c r="B21">
        <v>1</v>
      </c>
      <c r="C21" s="2" t="s">
        <v>19</v>
      </c>
      <c r="D21" s="1" t="s">
        <v>77</v>
      </c>
      <c r="E21" s="1" t="s">
        <v>78</v>
      </c>
      <c r="F21" s="1" t="s">
        <v>79</v>
      </c>
      <c r="G21" s="1" t="s">
        <v>42</v>
      </c>
      <c r="H21" s="1" t="s">
        <v>76</v>
      </c>
    </row>
    <row r="22" spans="1:8" x14ac:dyDescent="0.25">
      <c r="A22">
        <v>18</v>
      </c>
      <c r="B22">
        <v>1</v>
      </c>
      <c r="C22" s="2" t="s">
        <v>20</v>
      </c>
      <c r="D22" s="1" t="s">
        <v>47</v>
      </c>
      <c r="E22" s="1" t="s">
        <v>55</v>
      </c>
      <c r="F22" s="1" t="s">
        <v>34</v>
      </c>
      <c r="G22" s="1" t="s">
        <v>42</v>
      </c>
      <c r="H22" s="1" t="s">
        <v>46</v>
      </c>
    </row>
    <row r="23" spans="1:8" x14ac:dyDescent="0.25">
      <c r="A23">
        <v>19</v>
      </c>
      <c r="B23">
        <v>1</v>
      </c>
      <c r="C23" s="2" t="s">
        <v>21</v>
      </c>
      <c r="D23" s="1" t="s">
        <v>57</v>
      </c>
      <c r="E23" s="1" t="s">
        <v>56</v>
      </c>
      <c r="F23" s="1" t="s">
        <v>58</v>
      </c>
      <c r="G23" s="1" t="s">
        <v>42</v>
      </c>
      <c r="H23" s="1" t="s">
        <v>46</v>
      </c>
    </row>
    <row r="24" spans="1:8" x14ac:dyDescent="0.25">
      <c r="A24">
        <v>20</v>
      </c>
      <c r="B24">
        <v>1</v>
      </c>
      <c r="C24" s="2" t="s">
        <v>22</v>
      </c>
      <c r="D24" s="1" t="s">
        <v>65</v>
      </c>
      <c r="E24" s="1" t="s">
        <v>66</v>
      </c>
      <c r="F24" s="1" t="s">
        <v>41</v>
      </c>
      <c r="G24" s="1" t="s">
        <v>42</v>
      </c>
      <c r="H24" s="1" t="s">
        <v>46</v>
      </c>
    </row>
    <row r="25" spans="1:8" ht="15.75" thickBot="1" x14ac:dyDescent="0.3"/>
    <row r="26" spans="1:8" x14ac:dyDescent="0.25">
      <c r="E26" s="19" t="s">
        <v>80</v>
      </c>
      <c r="F26" s="20"/>
    </row>
    <row r="27" spans="1:8" x14ac:dyDescent="0.25">
      <c r="E27" s="15" t="s">
        <v>81</v>
      </c>
      <c r="F27" s="16">
        <v>18</v>
      </c>
    </row>
    <row r="28" spans="1:8" x14ac:dyDescent="0.25">
      <c r="E28" s="15" t="s">
        <v>82</v>
      </c>
      <c r="F28" s="16">
        <f>SUMIF($G$5:$G$24, "smt", $B$5:$B$24)</f>
        <v>41</v>
      </c>
    </row>
    <row r="29" spans="1:8" x14ac:dyDescent="0.25">
      <c r="E29" s="15" t="s">
        <v>83</v>
      </c>
      <c r="F29" s="16">
        <f>SUMIF($G$5:$G$24, "thru-hole", $B$5:$B$24)</f>
        <v>1</v>
      </c>
    </row>
    <row r="30" spans="1:8" x14ac:dyDescent="0.25">
      <c r="E30" s="15" t="s">
        <v>84</v>
      </c>
      <c r="F30" s="16">
        <f>SUMIF($G$5:$G$24, "fine pitch", $B$5:$B$24)</f>
        <v>8</v>
      </c>
    </row>
    <row r="31" spans="1:8" ht="15.75" thickBot="1" x14ac:dyDescent="0.3">
      <c r="E31" s="17" t="s">
        <v>85</v>
      </c>
      <c r="F31" s="18">
        <f>SUMIF($G$5:$G$24, "bga", $B$5:$B$24)</f>
        <v>0</v>
      </c>
    </row>
  </sheetData>
  <mergeCells count="1">
    <mergeCell ref="E26:F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pm-bom.xlsx</vt:lpstr>
    </vt:vector>
  </TitlesOfParts>
  <Company>RENCI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Bedard</dc:creator>
  <cp:lastModifiedBy>Dan Bedard</cp:lastModifiedBy>
  <dcterms:created xsi:type="dcterms:W3CDTF">2011-08-05T13:53:51Z</dcterms:created>
  <dcterms:modified xsi:type="dcterms:W3CDTF">2011-08-05T14:34:47Z</dcterms:modified>
</cp:coreProperties>
</file>