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b\Desktop\Calculo numerico\Prova 1\"/>
    </mc:Choice>
  </mc:AlternateContent>
  <bookViews>
    <workbookView xWindow="0" yWindow="0" windowWidth="20490" windowHeight="7530" activeTab="1"/>
  </bookViews>
  <sheets>
    <sheet name="Planilha1" sheetId="1" r:id="rId1"/>
    <sheet name="Planilha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B31" i="1"/>
  <c r="E16" i="1"/>
  <c r="B24" i="2" l="1"/>
  <c r="D24" i="2"/>
  <c r="E23" i="2"/>
  <c r="F23" i="2" s="1"/>
  <c r="C24" i="2" s="1"/>
  <c r="E24" i="2" s="1"/>
  <c r="D23" i="2"/>
  <c r="B14" i="2"/>
  <c r="B13" i="2"/>
  <c r="B12" i="2"/>
  <c r="B11" i="2"/>
  <c r="B10" i="2"/>
  <c r="B9" i="2"/>
  <c r="B8" i="2"/>
  <c r="B7" i="2"/>
  <c r="B6" i="2"/>
  <c r="B5" i="2"/>
  <c r="B4" i="2"/>
  <c r="F24" i="2" l="1"/>
  <c r="G24" i="2" s="1"/>
  <c r="I24" i="2" s="1"/>
  <c r="G23" i="2"/>
  <c r="B26" i="1"/>
  <c r="B25" i="1"/>
  <c r="E25" i="1" s="1"/>
  <c r="G24" i="1"/>
  <c r="F25" i="1"/>
  <c r="F24" i="1"/>
  <c r="E24" i="1"/>
  <c r="B14" i="1"/>
  <c r="B13" i="1"/>
  <c r="B12" i="1"/>
  <c r="B11" i="1"/>
  <c r="B10" i="1"/>
  <c r="B9" i="1"/>
  <c r="B8" i="1"/>
  <c r="B7" i="1"/>
  <c r="B6" i="1"/>
  <c r="B5" i="1"/>
  <c r="B4" i="1"/>
  <c r="D25" i="1"/>
  <c r="G25" i="1" s="1"/>
  <c r="K24" i="1"/>
  <c r="D24" i="1"/>
  <c r="C26" i="1" l="1"/>
  <c r="F26" i="1" s="1"/>
  <c r="K26" i="1"/>
  <c r="E26" i="1"/>
  <c r="B27" i="1"/>
  <c r="H24" i="2"/>
  <c r="K23" i="2"/>
  <c r="K27" i="1"/>
  <c r="D26" i="1"/>
  <c r="C27" i="1" s="1"/>
  <c r="F27" i="1" s="1"/>
  <c r="K25" i="1"/>
  <c r="I25" i="1"/>
  <c r="H25" i="1"/>
  <c r="I24" i="1"/>
  <c r="H24" i="1"/>
  <c r="K24" i="2"/>
  <c r="E27" i="1" l="1"/>
  <c r="B28" i="1"/>
  <c r="D27" i="1"/>
  <c r="I23" i="2"/>
  <c r="H23" i="2"/>
  <c r="G26" i="1"/>
  <c r="I26" i="1" s="1"/>
  <c r="G27" i="1" l="1"/>
  <c r="I27" i="1" s="1"/>
  <c r="C28" i="1"/>
  <c r="D28" i="1" s="1"/>
  <c r="B29" i="1"/>
  <c r="E28" i="1"/>
  <c r="H27" i="1"/>
  <c r="H26" i="1"/>
  <c r="G28" i="1" l="1"/>
  <c r="C29" i="1"/>
  <c r="E29" i="1"/>
  <c r="B30" i="1"/>
  <c r="F28" i="1"/>
  <c r="I28" i="1" s="1"/>
  <c r="K28" i="1"/>
  <c r="H28" i="1"/>
  <c r="E30" i="1" l="1"/>
  <c r="K29" i="1"/>
  <c r="F29" i="1"/>
  <c r="D29" i="1"/>
  <c r="G29" i="1" l="1"/>
  <c r="C30" i="1"/>
  <c r="F30" i="1" l="1"/>
  <c r="K30" i="1"/>
  <c r="D30" i="1"/>
  <c r="I29" i="1"/>
  <c r="H29" i="1"/>
  <c r="G30" i="1" l="1"/>
  <c r="K31" i="1"/>
  <c r="F31" i="1"/>
  <c r="B32" i="1" l="1"/>
  <c r="E32" i="1" s="1"/>
  <c r="E31" i="1"/>
  <c r="D31" i="1"/>
  <c r="I30" i="1"/>
  <c r="H30" i="1"/>
  <c r="C32" i="1" l="1"/>
  <c r="G31" i="1"/>
  <c r="I31" i="1" s="1"/>
  <c r="D32" i="1" l="1"/>
  <c r="K32" i="1"/>
  <c r="C33" i="1"/>
  <c r="F32" i="1"/>
  <c r="H31" i="1"/>
  <c r="F33" i="1" l="1"/>
  <c r="G32" i="1"/>
  <c r="H32" i="1" s="1"/>
  <c r="B33" i="1"/>
  <c r="K33" i="1" s="1"/>
  <c r="E33" i="1" l="1"/>
  <c r="D33" i="1"/>
  <c r="I32" i="1"/>
  <c r="G33" i="1" l="1"/>
  <c r="H33" i="1" s="1"/>
  <c r="E19" i="1"/>
  <c r="I33" i="1" l="1"/>
  <c r="E20" i="1"/>
</calcChain>
</file>

<file path=xl/sharedStrings.xml><?xml version="1.0" encoding="utf-8"?>
<sst xmlns="http://schemas.openxmlformats.org/spreadsheetml/2006/main" count="43" uniqueCount="24">
  <si>
    <t>Tabela A - Bisseção</t>
  </si>
  <si>
    <t>x</t>
  </si>
  <si>
    <t>y</t>
  </si>
  <si>
    <t>numero de iterações estipulados</t>
  </si>
  <si>
    <t>ERRO_IDEAL</t>
  </si>
  <si>
    <t>numero de iterações efetuados</t>
  </si>
  <si>
    <t>intervalo considerado</t>
  </si>
  <si>
    <t>[1,2]</t>
  </si>
  <si>
    <t>resultado final de X'</t>
  </si>
  <si>
    <t>F(X')</t>
  </si>
  <si>
    <t>N</t>
  </si>
  <si>
    <t>A</t>
  </si>
  <si>
    <t>B</t>
  </si>
  <si>
    <t>X_NS</t>
  </si>
  <si>
    <t>F(A)</t>
  </si>
  <si>
    <t>F(B)</t>
  </si>
  <si>
    <t>F(X_NS)</t>
  </si>
  <si>
    <t>F(A)*F(X_NS)</t>
  </si>
  <si>
    <t>F(B)*F(X_NS)</t>
  </si>
  <si>
    <t>ERRO</t>
  </si>
  <si>
    <t>Tabela B - Falsa Posição</t>
  </si>
  <si>
    <t>numero de iterações efetuadas</t>
  </si>
  <si>
    <t>3^X - 6*X -15</t>
  </si>
  <si>
    <t>[-3,-2]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</si>
</sst>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5" borderId="1" xfId="0" applyFill="1" applyBorder="1"/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 vertical="center"/>
    </xf>
    <xf numFmtId="165" fontId="0" fillId="12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5" fontId="0" fillId="10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Planilha1!$A$4:$A$14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Planilha1!$B$4:$B$14</c:f>
              <c:numCache>
                <c:formatCode>0.000</c:formatCode>
                <c:ptCount val="11"/>
                <c:pt idx="0">
                  <c:v>15.004115226337447</c:v>
                </c:pt>
                <c:pt idx="1">
                  <c:v>9.0123456790123448</c:v>
                </c:pt>
                <c:pt idx="2">
                  <c:v>3.0370370370370381</c:v>
                </c:pt>
                <c:pt idx="3">
                  <c:v>-2.8888888888888893</c:v>
                </c:pt>
                <c:pt idx="4">
                  <c:v>-8.6666666666666679</c:v>
                </c:pt>
                <c:pt idx="5" formatCode="General">
                  <c:v>-14</c:v>
                </c:pt>
                <c:pt idx="6" formatCode="General">
                  <c:v>-18</c:v>
                </c:pt>
                <c:pt idx="7" formatCode="General">
                  <c:v>-18</c:v>
                </c:pt>
                <c:pt idx="8" formatCode="General">
                  <c:v>-6</c:v>
                </c:pt>
                <c:pt idx="9" formatCode="General">
                  <c:v>42</c:v>
                </c:pt>
                <c:pt idx="10" formatCode="General">
                  <c:v>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8E-4B07-90D3-13C74C306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232048"/>
        <c:axId val="1456315056"/>
      </c:scatterChart>
      <c:valAx>
        <c:axId val="148523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6315056"/>
        <c:crosses val="autoZero"/>
        <c:crossBetween val="midCat"/>
      </c:valAx>
      <c:valAx>
        <c:axId val="145631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523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Planilha2!$B$3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Planilha2!$A$4:$A$14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Planilha2!$B$4:$B$14</c:f>
              <c:numCache>
                <c:formatCode>0.000</c:formatCode>
                <c:ptCount val="11"/>
                <c:pt idx="0">
                  <c:v>15.004115226337447</c:v>
                </c:pt>
                <c:pt idx="1">
                  <c:v>9.0123456790123448</c:v>
                </c:pt>
                <c:pt idx="2">
                  <c:v>3.0370370370370381</c:v>
                </c:pt>
                <c:pt idx="3">
                  <c:v>-2.8888888888888893</c:v>
                </c:pt>
                <c:pt idx="4">
                  <c:v>-8.6666666666666679</c:v>
                </c:pt>
                <c:pt idx="5" formatCode="General">
                  <c:v>-14</c:v>
                </c:pt>
                <c:pt idx="6" formatCode="General">
                  <c:v>-18</c:v>
                </c:pt>
                <c:pt idx="7" formatCode="General">
                  <c:v>-18</c:v>
                </c:pt>
                <c:pt idx="8" formatCode="General">
                  <c:v>-6</c:v>
                </c:pt>
                <c:pt idx="9" formatCode="General">
                  <c:v>42</c:v>
                </c:pt>
                <c:pt idx="10" formatCode="General">
                  <c:v>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C1-4D03-934B-A31F4F5B2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257456"/>
        <c:axId val="1457219360"/>
      </c:scatterChart>
      <c:valAx>
        <c:axId val="145825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7219360"/>
        <c:crosses val="autoZero"/>
        <c:crossBetween val="midCat"/>
      </c:valAx>
      <c:valAx>
        <c:axId val="14572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825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200025</xdr:colOff>
      <xdr:row>17</xdr:row>
      <xdr:rowOff>38100</xdr:rowOff>
    </xdr:from>
    <xdr:ext cx="2306850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467BC312-AD17-40D7-8110-4B8561FCAB72}"/>
                </a:ext>
              </a:extLst>
            </xdr:cNvPr>
            <xdr:cNvSpPr txBox="1"/>
          </xdr:nvSpPr>
          <xdr:spPr>
            <a:xfrm>
              <a:off x="3857625" y="3276600"/>
              <a:ext cx="2306850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𝑒𝑠𝑡𝑖𝑝𝑢𝑙𝑎𝑑𝑜𝑠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𝑙𝑜𝑔</m:t>
                        </m:r>
                        <m:d>
                          <m:d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𝑋</m:t>
                                </m:r>
                              </m:e>
                              <m:sub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𝑋</m:t>
                                </m:r>
                              </m:e>
                              <m:sub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m:rPr>
                            <m:sty m:val="p"/>
                          </m:rPr>
                          <a:rPr lang="pt-B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log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pt-BR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⁡(2)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467BC312-AD17-40D7-8110-4B8561FCAB72}"/>
                </a:ext>
              </a:extLst>
            </xdr:cNvPr>
            <xdr:cNvSpPr txBox="1"/>
          </xdr:nvSpPr>
          <xdr:spPr>
            <a:xfrm>
              <a:off x="3857625" y="3276600"/>
              <a:ext cx="2306850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𝑒𝑠𝑡𝑖𝑝𝑢𝑙𝑎𝑑𝑜𝑠=(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𝑙𝑜𝑔(𝑋_2−𝑋_1 )−log(𝐸))/(</a:t>
              </a:r>
              <a:r>
                <a:rPr lang="pt-BR" sz="1100" b="0" i="0">
                  <a:latin typeface="Cambria Math" panose="02040503050406030204" pitchFamily="18" charset="0"/>
                </a:rPr>
                <a:t>log⁡(2))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6</xdr:col>
      <xdr:colOff>171450</xdr:colOff>
      <xdr:row>19</xdr:row>
      <xdr:rowOff>47625</xdr:rowOff>
    </xdr:from>
    <xdr:ext cx="999633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87869509-A88E-4196-A0BF-425343013F27}"/>
                </a:ext>
              </a:extLst>
            </xdr:cNvPr>
            <xdr:cNvSpPr txBox="1"/>
          </xdr:nvSpPr>
          <xdr:spPr>
            <a:xfrm>
              <a:off x="3829050" y="3667125"/>
              <a:ext cx="999633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𝐸𝑅𝑅𝑂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𝐵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87869509-A88E-4196-A0BF-425343013F27}"/>
                </a:ext>
              </a:extLst>
            </xdr:cNvPr>
            <xdr:cNvSpPr txBox="1"/>
          </xdr:nvSpPr>
          <xdr:spPr>
            <a:xfrm>
              <a:off x="3829050" y="3667125"/>
              <a:ext cx="999633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𝐸𝑅𝑅𝑂=  (𝐵 −𝐴)/2</a:t>
              </a:r>
              <a:endParaRPr lang="pt-BR" sz="1100"/>
            </a:p>
          </xdr:txBody>
        </xdr:sp>
      </mc:Fallback>
    </mc:AlternateContent>
    <xdr:clientData/>
  </xdr:oneCellAnchor>
  <xdr:twoCellAnchor>
    <xdr:from>
      <xdr:col>2</xdr:col>
      <xdr:colOff>428625</xdr:colOff>
      <xdr:row>0</xdr:row>
      <xdr:rowOff>28575</xdr:rowOff>
    </xdr:from>
    <xdr:to>
      <xdr:col>8</xdr:col>
      <xdr:colOff>523875</xdr:colOff>
      <xdr:row>14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9082EA1-4D78-4D9A-BD9F-638D127F6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</xdr:colOff>
      <xdr:row>17</xdr:row>
      <xdr:rowOff>19050</xdr:rowOff>
    </xdr:from>
    <xdr:ext cx="1574726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329F83A7-B022-404B-9AB4-A35D979369F1}"/>
                </a:ext>
              </a:extLst>
            </xdr:cNvPr>
            <xdr:cNvSpPr txBox="1"/>
          </xdr:nvSpPr>
          <xdr:spPr>
            <a:xfrm>
              <a:off x="3743325" y="3257550"/>
              <a:ext cx="1574726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𝑛𝑠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</m:d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</m:d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329F83A7-B022-404B-9AB4-A35D979369F1}"/>
                </a:ext>
              </a:extLst>
            </xdr:cNvPr>
            <xdr:cNvSpPr txBox="1"/>
          </xdr:nvSpPr>
          <xdr:spPr>
            <a:xfrm>
              <a:off x="3743325" y="3257550"/>
              <a:ext cx="1574726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𝑋_𝑛𝑠=(𝑎∗𝑓(𝑏)−𝑏∗𝑓(𝑎))/(𝑓(𝑏)−𝑓(𝑎))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9</xdr:col>
      <xdr:colOff>190500</xdr:colOff>
      <xdr:row>17</xdr:row>
      <xdr:rowOff>104775</xdr:rowOff>
    </xdr:from>
    <xdr:ext cx="95006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F939FDB3-DDEB-42FA-81FD-384F5E0C2DCE}"/>
                </a:ext>
              </a:extLst>
            </xdr:cNvPr>
            <xdr:cNvSpPr txBox="1"/>
          </xdr:nvSpPr>
          <xdr:spPr>
            <a:xfrm>
              <a:off x="6096000" y="3343275"/>
              <a:ext cx="9500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𝐸𝑅𝑅𝑂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&lt;|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|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F939FDB3-DDEB-42FA-81FD-384F5E0C2DCE}"/>
                </a:ext>
              </a:extLst>
            </xdr:cNvPr>
            <xdr:cNvSpPr txBox="1"/>
          </xdr:nvSpPr>
          <xdr:spPr>
            <a:xfrm>
              <a:off x="6096000" y="3343275"/>
              <a:ext cx="9500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𝐸𝑅𝑅𝑂&lt;|𝑓(𝑥)|</a:t>
              </a:r>
              <a:endParaRPr lang="pt-BR" sz="1100"/>
            </a:p>
          </xdr:txBody>
        </xdr:sp>
      </mc:Fallback>
    </mc:AlternateContent>
    <xdr:clientData/>
  </xdr:oneCellAnchor>
  <xdr:twoCellAnchor>
    <xdr:from>
      <xdr:col>3</xdr:col>
      <xdr:colOff>38100</xdr:colOff>
      <xdr:row>0</xdr:row>
      <xdr:rowOff>57150</xdr:rowOff>
    </xdr:from>
    <xdr:to>
      <xdr:col>8</xdr:col>
      <xdr:colOff>571500</xdr:colOff>
      <xdr:row>14</xdr:row>
      <xdr:rowOff>133350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E32246A-A14F-4865-A2BE-3F6925369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7" workbookViewId="0">
      <selection activeCell="N31" sqref="N31"/>
    </sheetView>
  </sheetViews>
  <sheetFormatPr defaultRowHeight="15" x14ac:dyDescent="0.25"/>
  <cols>
    <col min="1" max="1" width="12" customWidth="1"/>
    <col min="2" max="4" width="10.28515625" bestFit="1" customWidth="1"/>
    <col min="5" max="5" width="11.28515625" customWidth="1"/>
    <col min="6" max="7" width="11.28515625" bestFit="1" customWidth="1"/>
    <col min="8" max="8" width="12.7109375" bestFit="1" customWidth="1"/>
    <col min="9" max="9" width="12.5703125" bestFit="1" customWidth="1"/>
    <col min="10" max="10" width="11.7109375" bestFit="1" customWidth="1"/>
    <col min="11" max="11" width="9.5703125" bestFit="1" customWidth="1"/>
  </cols>
  <sheetData>
    <row r="1" spans="1:9" x14ac:dyDescent="0.25">
      <c r="A1" s="21" t="s">
        <v>0</v>
      </c>
      <c r="B1" s="21"/>
    </row>
    <row r="2" spans="1:9" x14ac:dyDescent="0.25">
      <c r="A2" s="1" t="s">
        <v>22</v>
      </c>
      <c r="B2" s="1"/>
    </row>
    <row r="3" spans="1:9" x14ac:dyDescent="0.25">
      <c r="A3" s="2" t="s">
        <v>1</v>
      </c>
      <c r="B3" s="2" t="s">
        <v>2</v>
      </c>
    </row>
    <row r="4" spans="1:9" x14ac:dyDescent="0.25">
      <c r="A4" s="2">
        <v>-5</v>
      </c>
      <c r="B4" s="10">
        <f>3^A4 - 6*A4 -15</f>
        <v>15.004115226337447</v>
      </c>
    </row>
    <row r="5" spans="1:9" x14ac:dyDescent="0.25">
      <c r="A5" s="2">
        <v>-4</v>
      </c>
      <c r="B5" s="10">
        <f t="shared" ref="B5:B14" si="0">3^A5 - 6*A5 -15</f>
        <v>9.0123456790123448</v>
      </c>
    </row>
    <row r="6" spans="1:9" x14ac:dyDescent="0.25">
      <c r="A6" s="3">
        <v>-3</v>
      </c>
      <c r="B6" s="11">
        <f t="shared" si="0"/>
        <v>3.0370370370370381</v>
      </c>
    </row>
    <row r="7" spans="1:9" x14ac:dyDescent="0.25">
      <c r="A7" s="3">
        <v>-2</v>
      </c>
      <c r="B7" s="11">
        <f t="shared" si="0"/>
        <v>-2.8888888888888893</v>
      </c>
    </row>
    <row r="8" spans="1:9" x14ac:dyDescent="0.25">
      <c r="A8" s="2">
        <v>-1</v>
      </c>
      <c r="B8" s="10">
        <f t="shared" si="0"/>
        <v>-8.6666666666666679</v>
      </c>
    </row>
    <row r="9" spans="1:9" x14ac:dyDescent="0.25">
      <c r="A9" s="2">
        <v>0</v>
      </c>
      <c r="B9" s="2">
        <f t="shared" si="0"/>
        <v>-14</v>
      </c>
    </row>
    <row r="10" spans="1:9" x14ac:dyDescent="0.25">
      <c r="A10" s="2">
        <v>1</v>
      </c>
      <c r="B10" s="2">
        <f t="shared" si="0"/>
        <v>-18</v>
      </c>
    </row>
    <row r="11" spans="1:9" x14ac:dyDescent="0.25">
      <c r="A11" s="2">
        <v>2</v>
      </c>
      <c r="B11" s="2">
        <f t="shared" si="0"/>
        <v>-18</v>
      </c>
    </row>
    <row r="12" spans="1:9" x14ac:dyDescent="0.25">
      <c r="A12" s="2">
        <v>3</v>
      </c>
      <c r="B12" s="2">
        <f t="shared" si="0"/>
        <v>-6</v>
      </c>
    </row>
    <row r="13" spans="1:9" x14ac:dyDescent="0.25">
      <c r="A13" s="2">
        <v>4</v>
      </c>
      <c r="B13" s="2">
        <f t="shared" si="0"/>
        <v>42</v>
      </c>
    </row>
    <row r="14" spans="1:9" x14ac:dyDescent="0.25">
      <c r="A14" s="2">
        <v>5</v>
      </c>
      <c r="B14" s="2">
        <f t="shared" si="0"/>
        <v>198</v>
      </c>
    </row>
    <row r="16" spans="1:9" x14ac:dyDescent="0.25">
      <c r="A16" s="22" t="s">
        <v>3</v>
      </c>
      <c r="B16" s="22"/>
      <c r="C16" s="22"/>
      <c r="D16" s="22"/>
      <c r="E16" s="4">
        <f>(LOG(A7-A6)-LOG(I16))/LOG(2)</f>
        <v>9.965784284662087</v>
      </c>
      <c r="G16" s="23" t="s">
        <v>4</v>
      </c>
      <c r="H16" s="23"/>
      <c r="I16" s="5">
        <v>1E-3</v>
      </c>
    </row>
    <row r="17" spans="1:11" x14ac:dyDescent="0.25">
      <c r="A17" s="16" t="s">
        <v>5</v>
      </c>
      <c r="B17" s="16"/>
      <c r="C17" s="16"/>
      <c r="D17" s="16"/>
      <c r="E17" s="6">
        <v>10</v>
      </c>
      <c r="F17" s="7"/>
      <c r="G17" s="24"/>
      <c r="H17" s="24"/>
      <c r="I17" s="7"/>
      <c r="J17" s="7"/>
      <c r="K17" s="7"/>
    </row>
    <row r="18" spans="1:11" x14ac:dyDescent="0.25">
      <c r="A18" s="22" t="s">
        <v>6</v>
      </c>
      <c r="B18" s="22"/>
      <c r="C18" s="22"/>
      <c r="D18" s="22"/>
      <c r="E18" s="8" t="s">
        <v>23</v>
      </c>
      <c r="G18" s="25"/>
      <c r="H18" s="26"/>
      <c r="I18" s="26"/>
      <c r="J18" s="27"/>
    </row>
    <row r="19" spans="1:11" x14ac:dyDescent="0.25">
      <c r="A19" s="22" t="s">
        <v>8</v>
      </c>
      <c r="B19" s="22"/>
      <c r="C19" s="22"/>
      <c r="D19" s="22"/>
      <c r="E19" s="43">
        <f>D33</f>
        <v>-2.4892578125</v>
      </c>
      <c r="G19" s="28"/>
      <c r="H19" s="29"/>
      <c r="I19" s="29"/>
      <c r="J19" s="30"/>
    </row>
    <row r="20" spans="1:11" x14ac:dyDescent="0.25">
      <c r="A20" s="16" t="s">
        <v>9</v>
      </c>
      <c r="B20" s="16"/>
      <c r="C20" s="16"/>
      <c r="D20" s="16"/>
      <c r="E20" s="44">
        <f>G33</f>
        <v>4.5845632170582462E-4</v>
      </c>
      <c r="F20" s="7"/>
      <c r="G20" s="17"/>
      <c r="H20" s="18"/>
      <c r="I20" s="7"/>
      <c r="J20" s="7"/>
      <c r="K20" s="7"/>
    </row>
    <row r="21" spans="1:11" x14ac:dyDescent="0.25">
      <c r="G21" s="19"/>
      <c r="H21" s="20"/>
    </row>
    <row r="23" spans="1:11" x14ac:dyDescent="0.25">
      <c r="A23" s="9" t="s">
        <v>10</v>
      </c>
      <c r="B23" s="9" t="s">
        <v>11</v>
      </c>
      <c r="C23" s="9" t="s">
        <v>12</v>
      </c>
      <c r="D23" s="9" t="s">
        <v>13</v>
      </c>
      <c r="E23" s="9" t="s">
        <v>14</v>
      </c>
      <c r="F23" s="9" t="s">
        <v>15</v>
      </c>
      <c r="G23" s="9" t="s">
        <v>16</v>
      </c>
      <c r="H23" s="9" t="s">
        <v>17</v>
      </c>
      <c r="I23" s="9" t="s">
        <v>18</v>
      </c>
      <c r="J23" s="9" t="s">
        <v>4</v>
      </c>
      <c r="K23" s="9" t="s">
        <v>19</v>
      </c>
    </row>
    <row r="24" spans="1:11" x14ac:dyDescent="0.25">
      <c r="A24" s="9">
        <v>1</v>
      </c>
      <c r="B24" s="12">
        <v>-3</v>
      </c>
      <c r="C24" s="12">
        <v>-2</v>
      </c>
      <c r="D24" s="13">
        <f>(B24+C24)/2</f>
        <v>-2.5</v>
      </c>
      <c r="E24" s="12">
        <f>3^B24 - 6*B24 -15</f>
        <v>3.0370370370370381</v>
      </c>
      <c r="F24" s="12">
        <f>3^C24 - 6*C24 -15</f>
        <v>-2.8888888888888893</v>
      </c>
      <c r="G24" s="12">
        <f>3^D24 - 6*D24 -15</f>
        <v>6.4150029909958661E-2</v>
      </c>
      <c r="H24" s="12">
        <f>E24*G24</f>
        <v>0.19482601676357822</v>
      </c>
      <c r="I24" s="14">
        <f>F24*G24</f>
        <v>-0.1853223086287695</v>
      </c>
      <c r="J24" s="12">
        <v>1E-3</v>
      </c>
      <c r="K24" s="12">
        <f>(C24-B24)/2</f>
        <v>0.5</v>
      </c>
    </row>
    <row r="25" spans="1:11" x14ac:dyDescent="0.25">
      <c r="A25" s="9">
        <v>2</v>
      </c>
      <c r="B25" s="12">
        <f>D24</f>
        <v>-2.5</v>
      </c>
      <c r="C25" s="12">
        <v>-2</v>
      </c>
      <c r="D25" s="13">
        <f t="shared" ref="D25:D33" si="1">(B25+C25)/2</f>
        <v>-2.25</v>
      </c>
      <c r="E25" s="12">
        <f t="shared" ref="E25:E33" si="2">3^B25 - 6*B25 -15</f>
        <v>6.4150029909958661E-2</v>
      </c>
      <c r="F25" s="12">
        <f t="shared" ref="F25:F33" si="3">3^C25 - 6*C25 -15</f>
        <v>-2.8888888888888893</v>
      </c>
      <c r="G25" s="12">
        <f t="shared" ref="G25:G33" si="4">3^D25 - 6*D25 -15</f>
        <v>-1.4155738127053787</v>
      </c>
      <c r="H25" s="14">
        <f t="shared" ref="H25:H33" si="5">E25*G25</f>
        <v>-9.0809102424804264E-2</v>
      </c>
      <c r="I25" s="12">
        <f t="shared" ref="I25:I33" si="6">F25*G25</f>
        <v>4.0894354589266504</v>
      </c>
      <c r="J25" s="12">
        <v>1E-3</v>
      </c>
      <c r="K25" s="12">
        <f t="shared" ref="K25:K33" si="7">(C25-B25)/2</f>
        <v>0.25</v>
      </c>
    </row>
    <row r="26" spans="1:11" x14ac:dyDescent="0.25">
      <c r="A26" s="9">
        <v>3</v>
      </c>
      <c r="B26" s="12">
        <f>B25</f>
        <v>-2.5</v>
      </c>
      <c r="C26" s="12">
        <f>D25</f>
        <v>-2.25</v>
      </c>
      <c r="D26" s="13">
        <f t="shared" si="1"/>
        <v>-2.375</v>
      </c>
      <c r="E26" s="12">
        <f t="shared" si="2"/>
        <v>6.4150029909958661E-2</v>
      </c>
      <c r="F26" s="12">
        <f t="shared" si="3"/>
        <v>-1.4155738127053787</v>
      </c>
      <c r="G26" s="12">
        <f t="shared" si="4"/>
        <v>-0.67640691309549794</v>
      </c>
      <c r="H26" s="14">
        <f t="shared" si="5"/>
        <v>-4.3391523706379005E-2</v>
      </c>
      <c r="I26" s="12">
        <f t="shared" si="6"/>
        <v>0.95750391291086978</v>
      </c>
      <c r="J26" s="12">
        <v>1E-3</v>
      </c>
      <c r="K26" s="12">
        <f t="shared" si="7"/>
        <v>0.125</v>
      </c>
    </row>
    <row r="27" spans="1:11" x14ac:dyDescent="0.25">
      <c r="A27" s="9">
        <v>4</v>
      </c>
      <c r="B27" s="12">
        <f>B26</f>
        <v>-2.5</v>
      </c>
      <c r="C27" s="12">
        <f>D26</f>
        <v>-2.375</v>
      </c>
      <c r="D27" s="13">
        <f t="shared" si="1"/>
        <v>-2.4375</v>
      </c>
      <c r="E27" s="12">
        <f t="shared" si="2"/>
        <v>6.4150029909958661E-2</v>
      </c>
      <c r="F27" s="12">
        <f t="shared" si="3"/>
        <v>-0.67640691309549794</v>
      </c>
      <c r="G27" s="12">
        <f t="shared" si="4"/>
        <v>-0.3062904757250493</v>
      </c>
      <c r="H27" s="14">
        <f t="shared" si="5"/>
        <v>-1.9648543178897381E-2</v>
      </c>
      <c r="I27" s="12">
        <f t="shared" si="6"/>
        <v>0.20717699519573216</v>
      </c>
      <c r="J27" s="12">
        <v>1E-3</v>
      </c>
      <c r="K27" s="12">
        <f t="shared" si="7"/>
        <v>6.25E-2</v>
      </c>
    </row>
    <row r="28" spans="1:11" x14ac:dyDescent="0.25">
      <c r="A28" s="9">
        <v>5</v>
      </c>
      <c r="B28" s="12">
        <f>B27</f>
        <v>-2.5</v>
      </c>
      <c r="C28" s="12">
        <f>D27</f>
        <v>-2.4375</v>
      </c>
      <c r="D28" s="13">
        <f t="shared" si="1"/>
        <v>-2.46875</v>
      </c>
      <c r="E28" s="12">
        <f t="shared" si="2"/>
        <v>6.4150029909958661E-2</v>
      </c>
      <c r="F28" s="12">
        <f t="shared" si="3"/>
        <v>-0.3062904757250493</v>
      </c>
      <c r="G28" s="12">
        <f t="shared" si="4"/>
        <v>-0.1211093527871796</v>
      </c>
      <c r="H28" s="14">
        <f t="shared" si="5"/>
        <v>-7.7691686036733066E-3</v>
      </c>
      <c r="I28" s="12">
        <f t="shared" si="6"/>
        <v>3.7094641279938063E-2</v>
      </c>
      <c r="J28" s="12">
        <v>1E-3</v>
      </c>
      <c r="K28" s="12">
        <f t="shared" si="7"/>
        <v>3.125E-2</v>
      </c>
    </row>
    <row r="29" spans="1:11" x14ac:dyDescent="0.25">
      <c r="A29" s="9">
        <v>6</v>
      </c>
      <c r="B29" s="12">
        <f>B28</f>
        <v>-2.5</v>
      </c>
      <c r="C29" s="12">
        <f>D28</f>
        <v>-2.46875</v>
      </c>
      <c r="D29" s="13">
        <f t="shared" si="1"/>
        <v>-2.484375</v>
      </c>
      <c r="E29" s="12">
        <f t="shared" si="2"/>
        <v>6.4150029909958661E-2</v>
      </c>
      <c r="F29" s="12">
        <f t="shared" si="3"/>
        <v>-0.1211093527871796</v>
      </c>
      <c r="G29" s="12">
        <f t="shared" si="4"/>
        <v>-2.8489276709157352E-2</v>
      </c>
      <c r="H29" s="14">
        <f t="shared" si="5"/>
        <v>-1.8275879530055329E-3</v>
      </c>
      <c r="I29" s="12">
        <f t="shared" si="6"/>
        <v>3.450317863620917E-3</v>
      </c>
      <c r="J29" s="12">
        <v>1E-3</v>
      </c>
      <c r="K29" s="12">
        <f t="shared" si="7"/>
        <v>1.5625E-2</v>
      </c>
    </row>
    <row r="30" spans="1:11" x14ac:dyDescent="0.25">
      <c r="A30" s="9">
        <v>7</v>
      </c>
      <c r="B30" s="12">
        <f>B29</f>
        <v>-2.5</v>
      </c>
      <c r="C30" s="12">
        <f>D29</f>
        <v>-2.484375</v>
      </c>
      <c r="D30" s="13">
        <f t="shared" si="1"/>
        <v>-2.4921875</v>
      </c>
      <c r="E30" s="12">
        <f t="shared" si="2"/>
        <v>6.4150029909958661E-2</v>
      </c>
      <c r="F30" s="12">
        <f t="shared" si="3"/>
        <v>-2.8489276709157352E-2</v>
      </c>
      <c r="G30" s="12">
        <f t="shared" si="4"/>
        <v>1.7827993370113759E-2</v>
      </c>
      <c r="H30" s="12">
        <f t="shared" si="5"/>
        <v>1.1436663079273425E-3</v>
      </c>
      <c r="I30" s="14">
        <f t="shared" si="6"/>
        <v>-5.0790663629019363E-4</v>
      </c>
      <c r="J30" s="12">
        <v>1E-3</v>
      </c>
      <c r="K30" s="12">
        <f t="shared" si="7"/>
        <v>7.8125E-3</v>
      </c>
    </row>
    <row r="31" spans="1:11" x14ac:dyDescent="0.25">
      <c r="A31" s="9">
        <v>8</v>
      </c>
      <c r="B31" s="12">
        <f>D30</f>
        <v>-2.4921875</v>
      </c>
      <c r="C31" s="12">
        <f>C30</f>
        <v>-2.484375</v>
      </c>
      <c r="D31" s="13">
        <f t="shared" si="1"/>
        <v>-2.48828125</v>
      </c>
      <c r="E31" s="12">
        <f t="shared" si="2"/>
        <v>1.7827993370113759E-2</v>
      </c>
      <c r="F31" s="12">
        <f t="shared" si="3"/>
        <v>-2.8489276709157352E-2</v>
      </c>
      <c r="G31" s="12">
        <f t="shared" si="4"/>
        <v>-5.3312400367140356E-3</v>
      </c>
      <c r="H31" s="14">
        <f t="shared" si="5"/>
        <v>-9.5045312029022868E-5</v>
      </c>
      <c r="I31" s="12">
        <f t="shared" si="6"/>
        <v>1.5188317260888436E-4</v>
      </c>
      <c r="J31" s="12">
        <v>1E-3</v>
      </c>
      <c r="K31" s="12">
        <f t="shared" si="7"/>
        <v>3.90625E-3</v>
      </c>
    </row>
    <row r="32" spans="1:11" x14ac:dyDescent="0.25">
      <c r="A32" s="9">
        <v>9</v>
      </c>
      <c r="B32" s="12">
        <f>B31</f>
        <v>-2.4921875</v>
      </c>
      <c r="C32" s="12">
        <f>D31</f>
        <v>-2.48828125</v>
      </c>
      <c r="D32" s="13">
        <f t="shared" si="1"/>
        <v>-2.490234375</v>
      </c>
      <c r="E32" s="12">
        <f t="shared" si="2"/>
        <v>1.7827993370113759E-2</v>
      </c>
      <c r="F32" s="12">
        <f t="shared" si="3"/>
        <v>-5.3312400367140356E-3</v>
      </c>
      <c r="G32" s="12">
        <f t="shared" si="4"/>
        <v>6.2482273957140677E-3</v>
      </c>
      <c r="H32" s="12">
        <f t="shared" si="5"/>
        <v>1.1139335658575356E-4</v>
      </c>
      <c r="I32" s="14">
        <f t="shared" si="6"/>
        <v>-3.3310800050524309E-5</v>
      </c>
      <c r="J32" s="12">
        <v>1E-3</v>
      </c>
      <c r="K32" s="12">
        <f t="shared" si="7"/>
        <v>1.953125E-3</v>
      </c>
    </row>
    <row r="33" spans="1:11" x14ac:dyDescent="0.25">
      <c r="A33" s="9">
        <v>10</v>
      </c>
      <c r="B33" s="12">
        <f>D32</f>
        <v>-2.490234375</v>
      </c>
      <c r="C33" s="12">
        <f>C32</f>
        <v>-2.48828125</v>
      </c>
      <c r="D33" s="13">
        <f t="shared" si="1"/>
        <v>-2.4892578125</v>
      </c>
      <c r="E33" s="12">
        <f t="shared" si="2"/>
        <v>6.2482273957140677E-3</v>
      </c>
      <c r="F33" s="12">
        <f t="shared" si="3"/>
        <v>-5.3312400367140356E-3</v>
      </c>
      <c r="G33" s="12">
        <f t="shared" si="4"/>
        <v>4.5845632170582462E-4</v>
      </c>
      <c r="H33" s="12">
        <f t="shared" si="5"/>
        <v>2.8645393490206352E-6</v>
      </c>
      <c r="I33" s="14">
        <f t="shared" si="6"/>
        <v>-2.444140697362742E-6</v>
      </c>
      <c r="J33" s="12">
        <v>1E-3</v>
      </c>
      <c r="K33" s="15">
        <f t="shared" si="7"/>
        <v>9.765625E-4</v>
      </c>
    </row>
  </sheetData>
  <mergeCells count="10">
    <mergeCell ref="A20:D20"/>
    <mergeCell ref="G20:H21"/>
    <mergeCell ref="A1:B1"/>
    <mergeCell ref="A16:D16"/>
    <mergeCell ref="G16:H16"/>
    <mergeCell ref="A17:D17"/>
    <mergeCell ref="G17:H17"/>
    <mergeCell ref="A18:D18"/>
    <mergeCell ref="G18:J19"/>
    <mergeCell ref="A19:D19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D30" sqref="D30"/>
    </sheetView>
  </sheetViews>
  <sheetFormatPr defaultRowHeight="15" x14ac:dyDescent="0.25"/>
  <cols>
    <col min="1" max="1" width="13.7109375" customWidth="1"/>
    <col min="7" max="7" width="24" bestFit="1" customWidth="1"/>
    <col min="8" max="9" width="21.7109375" bestFit="1" customWidth="1"/>
    <col min="11" max="11" width="22" bestFit="1" customWidth="1"/>
  </cols>
  <sheetData>
    <row r="1" spans="1:9" x14ac:dyDescent="0.25">
      <c r="A1" s="21" t="s">
        <v>20</v>
      </c>
      <c r="B1" s="21"/>
      <c r="C1" s="21"/>
    </row>
    <row r="2" spans="1:9" x14ac:dyDescent="0.25">
      <c r="A2" s="1" t="s">
        <v>22</v>
      </c>
      <c r="B2" s="1"/>
    </row>
    <row r="3" spans="1:9" x14ac:dyDescent="0.25">
      <c r="A3" s="2" t="s">
        <v>1</v>
      </c>
      <c r="B3" s="2" t="s">
        <v>2</v>
      </c>
    </row>
    <row r="4" spans="1:9" x14ac:dyDescent="0.25">
      <c r="A4" s="2">
        <v>-5</v>
      </c>
      <c r="B4" s="10">
        <f>3^A4 - 6*A4 -15</f>
        <v>15.004115226337447</v>
      </c>
    </row>
    <row r="5" spans="1:9" x14ac:dyDescent="0.25">
      <c r="A5" s="2">
        <v>-4</v>
      </c>
      <c r="B5" s="10">
        <f t="shared" ref="B5:B14" si="0">3^A5 - 6*A5 -15</f>
        <v>9.0123456790123448</v>
      </c>
    </row>
    <row r="6" spans="1:9" x14ac:dyDescent="0.25">
      <c r="A6" s="3">
        <v>-3</v>
      </c>
      <c r="B6" s="11">
        <f t="shared" si="0"/>
        <v>3.0370370370370381</v>
      </c>
    </row>
    <row r="7" spans="1:9" x14ac:dyDescent="0.25">
      <c r="A7" s="3">
        <v>-2</v>
      </c>
      <c r="B7" s="11">
        <f t="shared" si="0"/>
        <v>-2.8888888888888893</v>
      </c>
    </row>
    <row r="8" spans="1:9" x14ac:dyDescent="0.25">
      <c r="A8" s="2">
        <v>-1</v>
      </c>
      <c r="B8" s="10">
        <f t="shared" si="0"/>
        <v>-8.6666666666666679</v>
      </c>
    </row>
    <row r="9" spans="1:9" x14ac:dyDescent="0.25">
      <c r="A9" s="2">
        <v>0</v>
      </c>
      <c r="B9" s="2">
        <f t="shared" si="0"/>
        <v>-14</v>
      </c>
    </row>
    <row r="10" spans="1:9" x14ac:dyDescent="0.25">
      <c r="A10" s="2">
        <v>1</v>
      </c>
      <c r="B10" s="2">
        <f t="shared" si="0"/>
        <v>-18</v>
      </c>
    </row>
    <row r="11" spans="1:9" x14ac:dyDescent="0.25">
      <c r="A11" s="2">
        <v>2</v>
      </c>
      <c r="B11" s="2">
        <f t="shared" si="0"/>
        <v>-18</v>
      </c>
    </row>
    <row r="12" spans="1:9" x14ac:dyDescent="0.25">
      <c r="A12" s="2">
        <v>3</v>
      </c>
      <c r="B12" s="2">
        <f t="shared" si="0"/>
        <v>-6</v>
      </c>
    </row>
    <row r="13" spans="1:9" x14ac:dyDescent="0.25">
      <c r="A13" s="2">
        <v>4</v>
      </c>
      <c r="B13" s="2">
        <f t="shared" si="0"/>
        <v>42</v>
      </c>
    </row>
    <row r="14" spans="1:9" x14ac:dyDescent="0.25">
      <c r="A14" s="2">
        <v>5</v>
      </c>
      <c r="B14" s="2">
        <f t="shared" si="0"/>
        <v>198</v>
      </c>
    </row>
    <row r="16" spans="1:9" x14ac:dyDescent="0.25">
      <c r="A16" s="34" t="s">
        <v>21</v>
      </c>
      <c r="B16" s="35"/>
      <c r="C16" s="35"/>
      <c r="D16" s="36"/>
      <c r="E16" s="8">
        <v>9</v>
      </c>
      <c r="G16" s="23" t="s">
        <v>4</v>
      </c>
      <c r="H16" s="23"/>
      <c r="I16" s="5">
        <v>1E-3</v>
      </c>
    </row>
    <row r="17" spans="1:11" x14ac:dyDescent="0.25">
      <c r="A17" s="34" t="s">
        <v>6</v>
      </c>
      <c r="B17" s="35"/>
      <c r="C17" s="35"/>
      <c r="D17" s="36"/>
      <c r="E17" s="8" t="s">
        <v>7</v>
      </c>
    </row>
    <row r="18" spans="1:11" x14ac:dyDescent="0.25">
      <c r="A18" s="34" t="s">
        <v>8</v>
      </c>
      <c r="B18" s="35"/>
      <c r="C18" s="35"/>
      <c r="D18" s="36"/>
      <c r="E18" s="4">
        <v>1.3245400000000001</v>
      </c>
      <c r="G18" s="37"/>
      <c r="H18" s="38"/>
      <c r="I18" s="39"/>
      <c r="J18" s="25"/>
      <c r="K18" s="27"/>
    </row>
    <row r="19" spans="1:11" x14ac:dyDescent="0.25">
      <c r="A19" s="31" t="s">
        <v>9</v>
      </c>
      <c r="B19" s="32"/>
      <c r="C19" s="32"/>
      <c r="D19" s="33"/>
      <c r="E19" s="8">
        <v>-8.0000000000000004E-4</v>
      </c>
      <c r="F19" s="7"/>
      <c r="G19" s="40"/>
      <c r="H19" s="41"/>
      <c r="I19" s="42"/>
      <c r="J19" s="28"/>
      <c r="K19" s="30"/>
    </row>
    <row r="22" spans="1:11" x14ac:dyDescent="0.25">
      <c r="A22" s="9" t="s">
        <v>10</v>
      </c>
      <c r="B22" s="9" t="s">
        <v>11</v>
      </c>
      <c r="C22" s="9" t="s">
        <v>12</v>
      </c>
      <c r="D22" s="9" t="s">
        <v>14</v>
      </c>
      <c r="E22" s="9" t="s">
        <v>15</v>
      </c>
      <c r="F22" s="9" t="s">
        <v>13</v>
      </c>
      <c r="G22" s="9" t="s">
        <v>16</v>
      </c>
      <c r="H22" s="9" t="s">
        <v>17</v>
      </c>
      <c r="I22" s="9" t="s">
        <v>18</v>
      </c>
      <c r="J22" s="9" t="s">
        <v>4</v>
      </c>
      <c r="K22" s="9" t="s">
        <v>19</v>
      </c>
    </row>
    <row r="23" spans="1:11" x14ac:dyDescent="0.25">
      <c r="A23" s="9">
        <v>1</v>
      </c>
      <c r="B23" s="12">
        <v>-3</v>
      </c>
      <c r="C23" s="12">
        <v>-2</v>
      </c>
      <c r="D23" s="12">
        <f>3^B23 - 6*B23 -15</f>
        <v>3.0370370370370381</v>
      </c>
      <c r="E23" s="12">
        <f>3^C23 - 6*C23 -15</f>
        <v>-2.8888888888888893</v>
      </c>
      <c r="F23" s="12">
        <f>(B23*E23-C23*D23)/(E23-D23)</f>
        <v>-2.4874999999999998</v>
      </c>
      <c r="G23" s="12">
        <f>3^F23 - 6*F23 -15</f>
        <v>-9.9629432743331137E-3</v>
      </c>
      <c r="H23" s="14">
        <f>G23*D23</f>
        <v>-3.0257827722048727E-2</v>
      </c>
      <c r="I23" s="12">
        <f>G23*E23</f>
        <v>2.878183612585122E-2</v>
      </c>
      <c r="J23" s="12">
        <v>1E-3</v>
      </c>
      <c r="K23" s="12">
        <f>ABS(G23)</f>
        <v>9.9629432743331137E-3</v>
      </c>
    </row>
    <row r="24" spans="1:11" x14ac:dyDescent="0.25">
      <c r="A24" s="9">
        <v>2</v>
      </c>
      <c r="B24" s="12">
        <f>B23</f>
        <v>-3</v>
      </c>
      <c r="C24" s="12">
        <f>F23</f>
        <v>-2.4874999999999998</v>
      </c>
      <c r="D24" s="12">
        <f t="shared" ref="D24" si="1">3^B24 - 6*B24 -15</f>
        <v>3.0370370370370381</v>
      </c>
      <c r="E24" s="12">
        <f t="shared" ref="E24" si="2">3^C24 - 6*C24 -15</f>
        <v>-9.9629432743331137E-3</v>
      </c>
      <c r="F24" s="12">
        <f t="shared" ref="F24" si="3">(B24*E24-C24*D24)/(E24-D24)</f>
        <v>-2.4891757494128939</v>
      </c>
      <c r="G24" s="12">
        <f t="shared" ref="G24" si="4">3^F24 - 6*F24 -15</f>
        <v>-2.8069800016794488E-5</v>
      </c>
      <c r="H24" s="14">
        <f t="shared" ref="H24" si="5">G24*D24</f>
        <v>-8.5249022273227733E-5</v>
      </c>
      <c r="I24" s="12">
        <f t="shared" ref="I24" si="6">G24*E24</f>
        <v>2.7965782528919817E-7</v>
      </c>
      <c r="J24" s="12">
        <v>1E-3</v>
      </c>
      <c r="K24" s="12">
        <f t="shared" ref="K24" si="7">ABS(G24)</f>
        <v>2.8069800016794488E-5</v>
      </c>
    </row>
  </sheetData>
  <mergeCells count="8">
    <mergeCell ref="J18:K19"/>
    <mergeCell ref="A19:D19"/>
    <mergeCell ref="A1:C1"/>
    <mergeCell ref="A16:D16"/>
    <mergeCell ref="G16:H16"/>
    <mergeCell ref="A17:D17"/>
    <mergeCell ref="A18:D18"/>
    <mergeCell ref="G18:I19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Beraldo</dc:creator>
  <cp:lastModifiedBy>Nicolas Beraldo</cp:lastModifiedBy>
  <dcterms:created xsi:type="dcterms:W3CDTF">2017-05-19T21:36:03Z</dcterms:created>
  <dcterms:modified xsi:type="dcterms:W3CDTF">2017-05-19T23:21:23Z</dcterms:modified>
</cp:coreProperties>
</file>