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Prova 2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7" i="1" l="1"/>
  <c r="D7" i="1"/>
  <c r="E7" i="1"/>
  <c r="F7" i="1"/>
  <c r="B14" i="1" s="1"/>
  <c r="G7" i="1"/>
  <c r="H7" i="1"/>
  <c r="I7" i="1"/>
  <c r="C8" i="1"/>
  <c r="B15" i="1" s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B18" i="1" s="1"/>
  <c r="F10" i="1"/>
  <c r="G10" i="1"/>
  <c r="H10" i="1"/>
  <c r="I10" i="1"/>
  <c r="C11" i="1"/>
  <c r="D11" i="1"/>
  <c r="E11" i="1"/>
  <c r="F11" i="1"/>
  <c r="B19" i="1" s="1"/>
  <c r="G11" i="1"/>
  <c r="H11" i="1"/>
  <c r="I11" i="1"/>
  <c r="C25" i="1"/>
  <c r="C29" i="1"/>
  <c r="B30" i="1"/>
  <c r="B29" i="1"/>
  <c r="B26" i="1"/>
  <c r="B25" i="1"/>
  <c r="C21" i="1"/>
  <c r="D29" i="1"/>
  <c r="B21" i="1"/>
  <c r="B17" i="1"/>
  <c r="B13" i="1"/>
  <c r="M14" i="1"/>
  <c r="G14" i="1"/>
  <c r="H14" i="1"/>
  <c r="G15" i="1" s="1"/>
  <c r="B10" i="1"/>
  <c r="B9" i="1"/>
  <c r="B8" i="1"/>
  <c r="B7" i="1"/>
  <c r="I14" i="1" l="1"/>
  <c r="I15" i="1"/>
  <c r="M15" i="1"/>
  <c r="I16" i="1"/>
  <c r="B11" i="1"/>
  <c r="M16" i="1" s="1"/>
  <c r="D26" i="1" l="1"/>
  <c r="D22" i="1"/>
  <c r="H16" i="1"/>
  <c r="D31" i="1"/>
  <c r="B23" i="1"/>
  <c r="C27" i="1" s="1"/>
  <c r="H15" i="1"/>
  <c r="D21" i="1"/>
  <c r="D25" i="1"/>
  <c r="D23" i="1"/>
  <c r="D27" i="1"/>
  <c r="D30" i="1"/>
  <c r="B22" i="1"/>
  <c r="C26" i="1" s="1"/>
  <c r="C31" i="1" l="1"/>
  <c r="C23" i="1"/>
  <c r="G16" i="1"/>
  <c r="C30" i="1"/>
  <c r="C22" i="1"/>
  <c r="F22" i="1" l="1"/>
  <c r="B27" i="1"/>
  <c r="F26" i="1" s="1"/>
  <c r="B31" i="1"/>
  <c r="F30" i="1" s="1"/>
  <c r="H18" i="1"/>
  <c r="H26" i="1" l="1"/>
  <c r="E15" i="1" s="1"/>
  <c r="H30" i="1"/>
  <c r="E16" i="1" s="1"/>
  <c r="H22" i="1"/>
  <c r="I40" i="1" l="1"/>
  <c r="H40" i="1"/>
  <c r="B35" i="1"/>
  <c r="G40" i="1"/>
  <c r="G41" i="1" s="1"/>
  <c r="G42" i="1" s="1"/>
  <c r="E40" i="1"/>
  <c r="E41" i="1" s="1"/>
  <c r="E42" i="1" s="1"/>
  <c r="H41" i="1"/>
  <c r="H42" i="1" s="1"/>
  <c r="E14" i="1"/>
  <c r="C40" i="1"/>
  <c r="C41" i="1" s="1"/>
  <c r="C42" i="1" s="1"/>
  <c r="B40" i="1"/>
  <c r="B41" i="1" s="1"/>
  <c r="B42" i="1" s="1"/>
  <c r="F40" i="1"/>
  <c r="F41" i="1" s="1"/>
  <c r="F42" i="1" s="1"/>
  <c r="D40" i="1"/>
  <c r="D41" i="1" s="1"/>
  <c r="D42" i="1" s="1"/>
  <c r="I41" i="1"/>
  <c r="I42" i="1" s="1"/>
  <c r="B44" i="1" l="1"/>
</calcChain>
</file>

<file path=xl/sharedStrings.xml><?xml version="1.0" encoding="utf-8"?>
<sst xmlns="http://schemas.openxmlformats.org/spreadsheetml/2006/main" count="44" uniqueCount="35">
  <si>
    <t>M=</t>
  </si>
  <si>
    <t>i</t>
  </si>
  <si>
    <t>X</t>
  </si>
  <si>
    <t>f(X)</t>
  </si>
  <si>
    <t>X^2</t>
  </si>
  <si>
    <t>X^3</t>
  </si>
  <si>
    <t>X^4</t>
  </si>
  <si>
    <t>f(X)*X</t>
  </si>
  <si>
    <t>Sum f(X)*X^2</t>
  </si>
  <si>
    <t>Sum x</t>
  </si>
  <si>
    <t>Matriz A</t>
  </si>
  <si>
    <t>Vetor Y</t>
  </si>
  <si>
    <t>Sum X^2</t>
  </si>
  <si>
    <t>a1 =</t>
  </si>
  <si>
    <t>+</t>
  </si>
  <si>
    <t>a1</t>
  </si>
  <si>
    <t>=</t>
  </si>
  <si>
    <t>Sum X^3</t>
  </si>
  <si>
    <t>a2 =</t>
  </si>
  <si>
    <t>a2</t>
  </si>
  <si>
    <t>Sum X^4</t>
  </si>
  <si>
    <t>a3 =</t>
  </si>
  <si>
    <t>a3</t>
  </si>
  <si>
    <t>Sum f(X)</t>
  </si>
  <si>
    <t>Sum f(X)*X</t>
  </si>
  <si>
    <t>DET=</t>
  </si>
  <si>
    <t xml:space="preserve"> DET=</t>
  </si>
  <si>
    <t xml:space="preserve"> a1=</t>
  </si>
  <si>
    <t xml:space="preserve"> a2=</t>
  </si>
  <si>
    <t xml:space="preserve"> a3=</t>
  </si>
  <si>
    <t>r(X)</t>
  </si>
  <si>
    <t>r^2(X)</t>
  </si>
  <si>
    <t>Sum r^2(X)</t>
  </si>
  <si>
    <t>Função</t>
  </si>
  <si>
    <t>Exercício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</si>
</sst>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17" borderId="21" xfId="0" applyFill="1" applyBorder="1"/>
    <xf numFmtId="0" fontId="0" fillId="0" borderId="22" xfId="0" applyBorder="1"/>
    <xf numFmtId="0" fontId="0" fillId="3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0" borderId="0" xfId="0" applyNumberFormat="1"/>
    <xf numFmtId="164" fontId="0" fillId="13" borderId="2" xfId="0" applyNumberFormat="1" applyFill="1" applyBorder="1" applyAlignment="1">
      <alignment horizontal="center"/>
    </xf>
    <xf numFmtId="164" fontId="0" fillId="15" borderId="2" xfId="0" applyNumberFormat="1" applyFill="1" applyBorder="1"/>
    <xf numFmtId="164" fontId="0" fillId="15" borderId="2" xfId="0" applyNumberFormat="1" applyFill="1" applyBorder="1" applyAlignment="1">
      <alignment horizontal="center"/>
    </xf>
    <xf numFmtId="164" fontId="0" fillId="13" borderId="2" xfId="0" applyNumberFormat="1" applyFill="1" applyBorder="1"/>
    <xf numFmtId="164" fontId="0" fillId="6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4" fontId="0" fillId="11" borderId="11" xfId="0" applyNumberFormat="1" applyFill="1" applyBorder="1" applyAlignment="1">
      <alignment horizontal="center"/>
    </xf>
    <xf numFmtId="164" fontId="0" fillId="11" borderId="0" xfId="0" applyNumberFormat="1" applyFill="1" applyBorder="1" applyAlignment="1">
      <alignment horizontal="center"/>
    </xf>
    <xf numFmtId="164" fontId="0" fillId="11" borderId="12" xfId="0" applyNumberFormat="1" applyFill="1" applyBorder="1" applyAlignment="1">
      <alignment horizontal="center"/>
    </xf>
    <xf numFmtId="164" fontId="0" fillId="11" borderId="13" xfId="0" applyNumberFormat="1" applyFill="1" applyBorder="1" applyAlignment="1">
      <alignment horizontal="center"/>
    </xf>
    <xf numFmtId="164" fontId="0" fillId="11" borderId="14" xfId="0" applyNumberFormat="1" applyFill="1" applyBorder="1" applyAlignment="1">
      <alignment horizontal="center"/>
    </xf>
    <xf numFmtId="164" fontId="0" fillId="11" borderId="15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3" borderId="10" xfId="0" applyNumberFormat="1" applyFill="1" applyBorder="1" applyAlignment="1">
      <alignment horizontal="center"/>
    </xf>
    <xf numFmtId="164" fontId="0" fillId="13" borderId="16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8" borderId="2" xfId="0" applyNumberFormat="1" applyFill="1" applyBorder="1"/>
    <xf numFmtId="164" fontId="0" fillId="13" borderId="2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9525</xdr:rowOff>
    </xdr:from>
    <xdr:ext cx="16123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2FF8977-0FE2-4229-9A7F-34FC80F51448}"/>
                </a:ext>
              </a:extLst>
            </xdr:cNvPr>
            <xdr:cNvSpPr txBox="1"/>
          </xdr:nvSpPr>
          <xdr:spPr>
            <a:xfrm>
              <a:off x="180975" y="200025"/>
              <a:ext cx="16123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2FF8977-0FE2-4229-9A7F-34FC80F51448}"/>
                </a:ext>
              </a:extLst>
            </xdr:cNvPr>
            <xdr:cNvSpPr txBox="1"/>
          </xdr:nvSpPr>
          <xdr:spPr>
            <a:xfrm>
              <a:off x="180975" y="200025"/>
              <a:ext cx="16123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(𝑋)=𝑎_1+ 𝑎_2 𝑋+ 𝑎_3 𝑋^2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39</xdr:row>
      <xdr:rowOff>19050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C46C322-C118-4085-A6A1-CBBF50A15405}"/>
                </a:ext>
              </a:extLst>
            </xdr:cNvPr>
            <xdr:cNvSpPr txBox="1"/>
          </xdr:nvSpPr>
          <xdr:spPr>
            <a:xfrm>
              <a:off x="209550" y="744855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C46C322-C118-4085-A6A1-CBBF50A15405}"/>
                </a:ext>
              </a:extLst>
            </xdr:cNvPr>
            <xdr:cNvSpPr txBox="1"/>
          </xdr:nvSpPr>
          <xdr:spPr>
            <a:xfrm>
              <a:off x="209550" y="744855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(𝑋)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33</xdr:row>
      <xdr:rowOff>9526</xdr:rowOff>
    </xdr:from>
    <xdr:ext cx="229552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0086A69-0D82-4D46-8B2B-6AC0C7B35E3E}"/>
                </a:ext>
              </a:extLst>
            </xdr:cNvPr>
            <xdr:cNvSpPr txBox="1"/>
          </xdr:nvSpPr>
          <xdr:spPr>
            <a:xfrm>
              <a:off x="923925" y="6296026"/>
              <a:ext cx="229552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−15,4271+3,1054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−0,3107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0086A69-0D82-4D46-8B2B-6AC0C7B35E3E}"/>
                </a:ext>
              </a:extLst>
            </xdr:cNvPr>
            <xdr:cNvSpPr txBox="1"/>
          </xdr:nvSpPr>
          <xdr:spPr>
            <a:xfrm>
              <a:off x="923925" y="6296026"/>
              <a:ext cx="229552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−15,4271+3,1054 𝑋−0,3107𝑋^2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485775</xdr:colOff>
      <xdr:row>32</xdr:row>
      <xdr:rowOff>0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F4658C6-6F91-4012-B032-B42A77F41498}"/>
                </a:ext>
              </a:extLst>
            </xdr:cNvPr>
            <xdr:cNvSpPr txBox="1"/>
          </xdr:nvSpPr>
          <xdr:spPr>
            <a:xfrm>
              <a:off x="1876425" y="60960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F4658C6-6F91-4012-B032-B42A77F41498}"/>
                </a:ext>
              </a:extLst>
            </xdr:cNvPr>
            <xdr:cNvSpPr txBox="1"/>
          </xdr:nvSpPr>
          <xdr:spPr>
            <a:xfrm>
              <a:off x="1876425" y="60960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(𝑋)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33</xdr:row>
      <xdr:rowOff>0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696C9EB-E239-47B8-A9E5-2FD00550A62C}"/>
                </a:ext>
              </a:extLst>
            </xdr:cNvPr>
            <xdr:cNvSpPr txBox="1"/>
          </xdr:nvSpPr>
          <xdr:spPr>
            <a:xfrm>
              <a:off x="266700" y="62865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696C9EB-E239-47B8-A9E5-2FD00550A62C}"/>
                </a:ext>
              </a:extLst>
            </xdr:cNvPr>
            <xdr:cNvSpPr txBox="1"/>
          </xdr:nvSpPr>
          <xdr:spPr>
            <a:xfrm>
              <a:off x="266700" y="62865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(𝑋)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34</xdr:row>
      <xdr:rowOff>0</xdr:rowOff>
    </xdr:from>
    <xdr:ext cx="400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1D98C3D-313A-4B80-BD24-F6878F8DC41D}"/>
                </a:ext>
              </a:extLst>
            </xdr:cNvPr>
            <xdr:cNvSpPr txBox="1"/>
          </xdr:nvSpPr>
          <xdr:spPr>
            <a:xfrm>
              <a:off x="276225" y="64770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(−2)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1D98C3D-313A-4B80-BD24-F6878F8DC41D}"/>
                </a:ext>
              </a:extLst>
            </xdr:cNvPr>
            <xdr:cNvSpPr txBox="1"/>
          </xdr:nvSpPr>
          <xdr:spPr>
            <a:xfrm>
              <a:off x="276225" y="6477000"/>
              <a:ext cx="400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</a:rPr>
                <a:t>φ</a:t>
              </a:r>
              <a:r>
                <a:rPr lang="pt-BR" sz="1100" b="0" i="0">
                  <a:latin typeface="Cambria Math" panose="02040503050406030204" pitchFamily="18" charset="0"/>
                </a:rPr>
                <a:t>(−2)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25" workbookViewId="0">
      <selection activeCell="L34" sqref="L34"/>
    </sheetView>
  </sheetViews>
  <sheetFormatPr defaultRowHeight="15" x14ac:dyDescent="0.25"/>
  <cols>
    <col min="1" max="1" width="12.7109375" customWidth="1"/>
    <col min="2" max="4" width="10.28515625" bestFit="1" customWidth="1"/>
    <col min="6" max="6" width="13.42578125" bestFit="1" customWidth="1"/>
    <col min="7" max="7" width="9.5703125" bestFit="1" customWidth="1"/>
    <col min="8" max="8" width="10.28515625" bestFit="1" customWidth="1"/>
    <col min="9" max="9" width="10.5703125" bestFit="1" customWidth="1"/>
    <col min="13" max="13" width="10.28515625" bestFit="1" customWidth="1"/>
  </cols>
  <sheetData>
    <row r="1" spans="1:13" x14ac:dyDescent="0.25">
      <c r="A1" s="1" t="s">
        <v>34</v>
      </c>
      <c r="B1" s="2"/>
      <c r="C1" s="2"/>
      <c r="D1" s="2"/>
      <c r="E1" s="2"/>
      <c r="F1" s="2"/>
      <c r="G1" s="2"/>
      <c r="H1" s="2"/>
      <c r="I1" s="2"/>
    </row>
    <row r="2" spans="1:13" x14ac:dyDescent="0.25">
      <c r="A2" s="54"/>
      <c r="B2" s="54"/>
      <c r="C2" s="54"/>
      <c r="D2" s="3" t="s">
        <v>0</v>
      </c>
      <c r="E2" s="4">
        <v>8</v>
      </c>
      <c r="G2" s="2"/>
      <c r="H2" s="2"/>
      <c r="I2" s="2"/>
    </row>
    <row r="3" spans="1:13" x14ac:dyDescent="0.25">
      <c r="A3" s="5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</row>
    <row r="4" spans="1:13" x14ac:dyDescent="0.25">
      <c r="A4" s="6" t="s">
        <v>2</v>
      </c>
      <c r="B4" s="24">
        <v>-6</v>
      </c>
      <c r="C4" s="24">
        <v>-5.2</v>
      </c>
      <c r="D4" s="24">
        <v>-3.7</v>
      </c>
      <c r="E4" s="24">
        <v>-1.8</v>
      </c>
      <c r="F4" s="24">
        <v>-0.5</v>
      </c>
      <c r="G4" s="24">
        <v>1.2</v>
      </c>
      <c r="H4" s="24">
        <v>2.9</v>
      </c>
      <c r="I4" s="24">
        <v>3.9</v>
      </c>
    </row>
    <row r="5" spans="1:13" x14ac:dyDescent="0.25">
      <c r="A5" s="6" t="s">
        <v>3</v>
      </c>
      <c r="B5" s="24">
        <v>-46</v>
      </c>
      <c r="C5" s="24">
        <v>-39.1</v>
      </c>
      <c r="D5" s="24">
        <v>-31</v>
      </c>
      <c r="E5" s="24">
        <v>-22</v>
      </c>
      <c r="F5" s="24">
        <v>-17.600000000000001</v>
      </c>
      <c r="G5" s="24">
        <v>-12</v>
      </c>
      <c r="H5" s="24">
        <v>-9</v>
      </c>
      <c r="I5" s="24">
        <v>-8</v>
      </c>
    </row>
    <row r="6" spans="1:13" x14ac:dyDescent="0.25">
      <c r="A6" s="2"/>
      <c r="B6" s="25"/>
      <c r="C6" s="25"/>
      <c r="D6" s="25"/>
      <c r="E6" s="25"/>
      <c r="F6" s="25"/>
      <c r="G6" s="25"/>
      <c r="H6" s="25"/>
      <c r="I6" s="19"/>
    </row>
    <row r="7" spans="1:13" x14ac:dyDescent="0.25">
      <c r="A7" s="6" t="s">
        <v>4</v>
      </c>
      <c r="B7" s="24">
        <f t="shared" ref="B7" si="0">B4*B4</f>
        <v>36</v>
      </c>
      <c r="C7" s="24">
        <f t="shared" ref="C7:I7" si="1">C4*C4</f>
        <v>27.040000000000003</v>
      </c>
      <c r="D7" s="24">
        <f t="shared" si="1"/>
        <v>13.690000000000001</v>
      </c>
      <c r="E7" s="24">
        <f t="shared" si="1"/>
        <v>3.24</v>
      </c>
      <c r="F7" s="24">
        <f t="shared" si="1"/>
        <v>0.25</v>
      </c>
      <c r="G7" s="24">
        <f t="shared" si="1"/>
        <v>1.44</v>
      </c>
      <c r="H7" s="24">
        <f t="shared" si="1"/>
        <v>8.41</v>
      </c>
      <c r="I7" s="24">
        <f t="shared" si="1"/>
        <v>15.209999999999999</v>
      </c>
    </row>
    <row r="8" spans="1:13" x14ac:dyDescent="0.25">
      <c r="A8" s="6" t="s">
        <v>5</v>
      </c>
      <c r="B8" s="24">
        <f>B4*B4*B4</f>
        <v>-216</v>
      </c>
      <c r="C8" s="24">
        <f t="shared" ref="C8:I8" si="2">C4*C4*C4</f>
        <v>-140.60800000000003</v>
      </c>
      <c r="D8" s="24">
        <f t="shared" si="2"/>
        <v>-50.653000000000006</v>
      </c>
      <c r="E8" s="24">
        <f t="shared" si="2"/>
        <v>-5.8320000000000007</v>
      </c>
      <c r="F8" s="24">
        <f t="shared" si="2"/>
        <v>-0.125</v>
      </c>
      <c r="G8" s="24">
        <f t="shared" si="2"/>
        <v>1.728</v>
      </c>
      <c r="H8" s="24">
        <f t="shared" si="2"/>
        <v>24.388999999999999</v>
      </c>
      <c r="I8" s="24">
        <f t="shared" si="2"/>
        <v>59.318999999999996</v>
      </c>
    </row>
    <row r="9" spans="1:13" x14ac:dyDescent="0.25">
      <c r="A9" s="6" t="s">
        <v>6</v>
      </c>
      <c r="B9" s="24">
        <f>B4*B4*B4*B4</f>
        <v>1296</v>
      </c>
      <c r="C9" s="24">
        <f t="shared" ref="C9:I9" si="3">C4*C4*C4*C4</f>
        <v>731.16160000000025</v>
      </c>
      <c r="D9" s="24">
        <f t="shared" si="3"/>
        <v>187.41610000000003</v>
      </c>
      <c r="E9" s="24">
        <f t="shared" si="3"/>
        <v>10.497600000000002</v>
      </c>
      <c r="F9" s="24">
        <f t="shared" si="3"/>
        <v>6.25E-2</v>
      </c>
      <c r="G9" s="24">
        <f t="shared" si="3"/>
        <v>2.0735999999999999</v>
      </c>
      <c r="H9" s="24">
        <f t="shared" si="3"/>
        <v>70.728099999999998</v>
      </c>
      <c r="I9" s="24">
        <f t="shared" si="3"/>
        <v>231.34409999999997</v>
      </c>
    </row>
    <row r="10" spans="1:13" x14ac:dyDescent="0.25">
      <c r="A10" s="6" t="s">
        <v>7</v>
      </c>
      <c r="B10" s="24">
        <f t="shared" ref="B10" si="4">B4*B5</f>
        <v>276</v>
      </c>
      <c r="C10" s="24">
        <f t="shared" ref="C10:I10" si="5">C4*C5</f>
        <v>203.32000000000002</v>
      </c>
      <c r="D10" s="24">
        <f t="shared" si="5"/>
        <v>114.7</v>
      </c>
      <c r="E10" s="24">
        <f t="shared" si="5"/>
        <v>39.6</v>
      </c>
      <c r="F10" s="24">
        <f t="shared" si="5"/>
        <v>8.8000000000000007</v>
      </c>
      <c r="G10" s="24">
        <f t="shared" si="5"/>
        <v>-14.399999999999999</v>
      </c>
      <c r="H10" s="24">
        <f t="shared" si="5"/>
        <v>-26.099999999999998</v>
      </c>
      <c r="I10" s="24">
        <f t="shared" si="5"/>
        <v>-31.2</v>
      </c>
    </row>
    <row r="11" spans="1:13" x14ac:dyDescent="0.25">
      <c r="A11" s="6" t="s">
        <v>8</v>
      </c>
      <c r="B11" s="26">
        <f>B5*B7</f>
        <v>-1656</v>
      </c>
      <c r="C11" s="26">
        <f t="shared" ref="C11:I11" si="6">C5*C7</f>
        <v>-1057.2640000000001</v>
      </c>
      <c r="D11" s="26">
        <f t="shared" si="6"/>
        <v>-424.39000000000004</v>
      </c>
      <c r="E11" s="26">
        <f t="shared" si="6"/>
        <v>-71.28</v>
      </c>
      <c r="F11" s="26">
        <f t="shared" si="6"/>
        <v>-4.4000000000000004</v>
      </c>
      <c r="G11" s="26">
        <f t="shared" si="6"/>
        <v>-17.28</v>
      </c>
      <c r="H11" s="26">
        <f t="shared" si="6"/>
        <v>-75.69</v>
      </c>
      <c r="I11" s="26">
        <f t="shared" si="6"/>
        <v>-121.67999999999999</v>
      </c>
    </row>
    <row r="12" spans="1:13" x14ac:dyDescent="0.25">
      <c r="A12" s="2"/>
      <c r="B12" s="25"/>
      <c r="C12" s="2"/>
      <c r="D12" s="2"/>
      <c r="E12" s="2"/>
      <c r="F12" s="2"/>
      <c r="G12" s="2"/>
      <c r="H12" s="2"/>
      <c r="I12" s="2"/>
    </row>
    <row r="13" spans="1:13" x14ac:dyDescent="0.25">
      <c r="A13" s="7" t="s">
        <v>9</v>
      </c>
      <c r="B13" s="27">
        <f>SUM(B4:I4)</f>
        <v>-9.1999999999999993</v>
      </c>
      <c r="C13" s="2"/>
      <c r="G13" s="43" t="s">
        <v>10</v>
      </c>
      <c r="H13" s="44"/>
      <c r="I13" s="45"/>
      <c r="J13" s="2"/>
      <c r="L13" s="2"/>
      <c r="M13" s="8" t="s">
        <v>11</v>
      </c>
    </row>
    <row r="14" spans="1:13" x14ac:dyDescent="0.25">
      <c r="A14" s="7" t="s">
        <v>12</v>
      </c>
      <c r="B14" s="27">
        <f>SUM(B7:I7)</f>
        <v>105.27999999999999</v>
      </c>
      <c r="C14" s="2"/>
      <c r="D14" s="9" t="s">
        <v>13</v>
      </c>
      <c r="E14" s="40">
        <f>H22</f>
        <v>-15.427106069232495</v>
      </c>
      <c r="G14" s="28">
        <f>E2</f>
        <v>8</v>
      </c>
      <c r="H14" s="29">
        <f>B13</f>
        <v>-9.1999999999999993</v>
      </c>
      <c r="I14" s="30">
        <f>B14</f>
        <v>105.27999999999999</v>
      </c>
      <c r="J14" s="46" t="s">
        <v>14</v>
      </c>
      <c r="K14" s="10" t="s">
        <v>15</v>
      </c>
      <c r="L14" s="46" t="s">
        <v>16</v>
      </c>
      <c r="M14" s="37">
        <f>B17</f>
        <v>-184.7</v>
      </c>
    </row>
    <row r="15" spans="1:13" x14ac:dyDescent="0.25">
      <c r="A15" s="7" t="s">
        <v>17</v>
      </c>
      <c r="B15" s="27">
        <f>SUM(B8:I8)</f>
        <v>-327.78200000000004</v>
      </c>
      <c r="C15" s="2"/>
      <c r="D15" s="9" t="s">
        <v>18</v>
      </c>
      <c r="E15" s="40">
        <f>H26</f>
        <v>3.1054388968668376</v>
      </c>
      <c r="G15" s="31">
        <f>H14</f>
        <v>-9.1999999999999993</v>
      </c>
      <c r="H15" s="32">
        <f>I14</f>
        <v>105.27999999999999</v>
      </c>
      <c r="I15" s="33">
        <f>B15</f>
        <v>-327.78200000000004</v>
      </c>
      <c r="J15" s="46"/>
      <c r="K15" s="11" t="s">
        <v>19</v>
      </c>
      <c r="L15" s="46"/>
      <c r="M15" s="38">
        <f>B18</f>
        <v>570.72</v>
      </c>
    </row>
    <row r="16" spans="1:13" x14ac:dyDescent="0.25">
      <c r="A16" s="7" t="s">
        <v>20</v>
      </c>
      <c r="B16" s="27">
        <f>SUM(B9:I9)</f>
        <v>2529.2836000000002</v>
      </c>
      <c r="C16" s="2"/>
      <c r="D16" s="9" t="s">
        <v>21</v>
      </c>
      <c r="E16" s="40">
        <f>H30</f>
        <v>-0.31072486317406212</v>
      </c>
      <c r="G16" s="34">
        <f>H15</f>
        <v>105.27999999999999</v>
      </c>
      <c r="H16" s="35">
        <f>I15</f>
        <v>-327.78200000000004</v>
      </c>
      <c r="I16" s="36">
        <f>B16</f>
        <v>2529.2836000000002</v>
      </c>
      <c r="J16" s="46"/>
      <c r="K16" s="12" t="s">
        <v>22</v>
      </c>
      <c r="L16" s="46"/>
      <c r="M16" s="39">
        <f>B19</f>
        <v>-3427.9840000000004</v>
      </c>
    </row>
    <row r="17" spans="1:9" x14ac:dyDescent="0.25">
      <c r="A17" s="7" t="s">
        <v>23</v>
      </c>
      <c r="B17" s="27">
        <f>SUM(B5:I5)</f>
        <v>-184.7</v>
      </c>
      <c r="C17" s="2"/>
      <c r="D17" s="2"/>
      <c r="E17" s="2"/>
      <c r="F17" s="2"/>
      <c r="G17" s="2"/>
      <c r="H17" s="2"/>
      <c r="I17" s="2"/>
    </row>
    <row r="18" spans="1:9" x14ac:dyDescent="0.25">
      <c r="A18" s="7" t="s">
        <v>24</v>
      </c>
      <c r="B18" s="27">
        <f>SUM(B10:I10)</f>
        <v>570.72</v>
      </c>
      <c r="C18" s="2"/>
      <c r="D18" s="13"/>
      <c r="E18" s="13"/>
      <c r="F18" s="13"/>
      <c r="G18" s="14" t="s">
        <v>25</v>
      </c>
      <c r="H18">
        <f>G14*H15*I16+H14*I15*G16+I14*H16*G15-I14*H15*G16-H14*G15*I16-G14*H16*I15</f>
        <v>524709.77808000008</v>
      </c>
      <c r="I18" s="2"/>
    </row>
    <row r="19" spans="1:9" x14ac:dyDescent="0.25">
      <c r="A19" s="7" t="s">
        <v>8</v>
      </c>
      <c r="B19" s="27">
        <f>SUM(B11:I11)</f>
        <v>-3427.9840000000004</v>
      </c>
      <c r="C19" s="2"/>
      <c r="D19" s="2"/>
      <c r="E19" s="2"/>
      <c r="F19" s="2"/>
      <c r="I19" s="2"/>
    </row>
    <row r="21" spans="1:9" x14ac:dyDescent="0.25">
      <c r="A21" s="47" t="s">
        <v>15</v>
      </c>
      <c r="B21" s="20">
        <f>M14</f>
        <v>-184.7</v>
      </c>
      <c r="C21" s="21">
        <f t="shared" ref="C21:D23" si="7">H14</f>
        <v>-9.1999999999999993</v>
      </c>
      <c r="D21" s="21">
        <f t="shared" si="7"/>
        <v>105.27999999999999</v>
      </c>
    </row>
    <row r="22" spans="1:9" x14ac:dyDescent="0.25">
      <c r="A22" s="47"/>
      <c r="B22" s="20">
        <f>M15</f>
        <v>570.72</v>
      </c>
      <c r="C22" s="21">
        <f t="shared" si="7"/>
        <v>105.27999999999999</v>
      </c>
      <c r="D22" s="21">
        <f t="shared" si="7"/>
        <v>-327.78200000000004</v>
      </c>
      <c r="E22" s="14" t="s">
        <v>26</v>
      </c>
      <c r="F22" s="19">
        <f>B21*C22*D23+C21*D22*B23+D21*C23*B22-D21*C22*B23-C21*B22*D23-B21*C23*D22</f>
        <v>-8094753.4020036049</v>
      </c>
      <c r="G22" s="14" t="s">
        <v>27</v>
      </c>
      <c r="H22" s="19">
        <f>F22/H18</f>
        <v>-15.427106069232495</v>
      </c>
    </row>
    <row r="23" spans="1:9" x14ac:dyDescent="0.25">
      <c r="A23" s="47"/>
      <c r="B23" s="20">
        <f>M16</f>
        <v>-3427.9840000000004</v>
      </c>
      <c r="C23" s="21">
        <f t="shared" si="7"/>
        <v>-327.78200000000004</v>
      </c>
      <c r="D23" s="21">
        <f t="shared" si="7"/>
        <v>2529.2836000000002</v>
      </c>
      <c r="F23" s="19"/>
    </row>
    <row r="24" spans="1:9" x14ac:dyDescent="0.25">
      <c r="B24" s="19"/>
      <c r="C24" s="19"/>
      <c r="D24" s="19"/>
      <c r="F24" s="19"/>
    </row>
    <row r="25" spans="1:9" x14ac:dyDescent="0.25">
      <c r="A25" s="47" t="s">
        <v>19</v>
      </c>
      <c r="B25" s="22">
        <f>G14</f>
        <v>8</v>
      </c>
      <c r="C25" s="23">
        <f>B21</f>
        <v>-184.7</v>
      </c>
      <c r="D25" s="21">
        <f>I14</f>
        <v>105.27999999999999</v>
      </c>
      <c r="F25" s="19"/>
    </row>
    <row r="26" spans="1:9" x14ac:dyDescent="0.25">
      <c r="A26" s="47"/>
      <c r="B26" s="22">
        <f>G15</f>
        <v>-9.1999999999999993</v>
      </c>
      <c r="C26" s="23">
        <f>B22</f>
        <v>570.72</v>
      </c>
      <c r="D26" s="21">
        <f>I15</f>
        <v>-327.78200000000004</v>
      </c>
      <c r="E26" s="14" t="s">
        <v>26</v>
      </c>
      <c r="F26" s="19">
        <f>B25*C26*D27+C25*D26*B27+D25*C27*B26-D25*C26*B27-C25*B26*D27-B25*C27*D26</f>
        <v>1629454.1544159986</v>
      </c>
      <c r="G26" s="14" t="s">
        <v>28</v>
      </c>
      <c r="H26" s="19">
        <f>F26/H18</f>
        <v>3.1054388968668376</v>
      </c>
    </row>
    <row r="27" spans="1:9" x14ac:dyDescent="0.25">
      <c r="A27" s="47"/>
      <c r="B27" s="22">
        <f>G16</f>
        <v>105.27999999999999</v>
      </c>
      <c r="C27" s="23">
        <f>B23</f>
        <v>-3427.9840000000004</v>
      </c>
      <c r="D27" s="21">
        <f>I16</f>
        <v>2529.2836000000002</v>
      </c>
      <c r="F27" s="19"/>
      <c r="H27" s="19"/>
    </row>
    <row r="28" spans="1:9" x14ac:dyDescent="0.25">
      <c r="B28" s="19"/>
      <c r="C28" s="19"/>
      <c r="D28" s="19"/>
      <c r="F28" s="19"/>
      <c r="H28" s="19"/>
    </row>
    <row r="29" spans="1:9" x14ac:dyDescent="0.25">
      <c r="A29" s="47" t="s">
        <v>22</v>
      </c>
      <c r="B29" s="22">
        <f t="shared" ref="B29:C31" si="8">G14</f>
        <v>8</v>
      </c>
      <c r="C29" s="21">
        <f t="shared" si="8"/>
        <v>-9.1999999999999993</v>
      </c>
      <c r="D29" s="23">
        <f>M14</f>
        <v>-184.7</v>
      </c>
      <c r="F29" s="19"/>
      <c r="H29" s="19"/>
    </row>
    <row r="30" spans="1:9" x14ac:dyDescent="0.25">
      <c r="A30" s="47"/>
      <c r="B30" s="22">
        <f t="shared" si="8"/>
        <v>-9.1999999999999993</v>
      </c>
      <c r="C30" s="21">
        <f t="shared" si="8"/>
        <v>105.27999999999999</v>
      </c>
      <c r="D30" s="23">
        <f>M15</f>
        <v>570.72</v>
      </c>
      <c r="E30" s="14" t="s">
        <v>26</v>
      </c>
      <c r="F30" s="19">
        <f>B29*C30*D31+C29*D30*B31+D29*C31*B30-D29*C30*B31-C29*B30*D31-B29*C31*D30</f>
        <v>-163040.37400000053</v>
      </c>
      <c r="G30" s="14" t="s">
        <v>29</v>
      </c>
      <c r="H30" s="19">
        <f>F30/H18</f>
        <v>-0.31072486317406212</v>
      </c>
    </row>
    <row r="31" spans="1:9" x14ac:dyDescent="0.25">
      <c r="A31" s="47"/>
      <c r="B31" s="22">
        <f t="shared" si="8"/>
        <v>105.27999999999999</v>
      </c>
      <c r="C31" s="21">
        <f t="shared" si="8"/>
        <v>-327.78200000000004</v>
      </c>
      <c r="D31" s="23">
        <f>M16</f>
        <v>-3427.9840000000004</v>
      </c>
    </row>
    <row r="33" spans="1:13" x14ac:dyDescent="0.25">
      <c r="A33" s="48" t="s">
        <v>33</v>
      </c>
      <c r="B33" s="49"/>
      <c r="C33" s="49"/>
      <c r="D33" s="49"/>
      <c r="E33" s="50"/>
    </row>
    <row r="34" spans="1:13" x14ac:dyDescent="0.25">
      <c r="A34" s="15"/>
      <c r="B34" s="51"/>
      <c r="C34" s="52"/>
      <c r="D34" s="52"/>
      <c r="E34" s="53"/>
      <c r="M34" s="16"/>
    </row>
    <row r="35" spans="1:13" x14ac:dyDescent="0.25">
      <c r="A35" s="15"/>
      <c r="B35" s="51">
        <f>($H$22) + ($H$26*-2 )+($H$30 *-2*-2)</f>
        <v>-22.88088331566242</v>
      </c>
      <c r="C35" s="52"/>
      <c r="D35" s="52"/>
      <c r="E35" s="53"/>
    </row>
    <row r="37" spans="1:13" x14ac:dyDescent="0.25">
      <c r="A37" s="17" t="s">
        <v>1</v>
      </c>
      <c r="B37" s="18">
        <v>1</v>
      </c>
      <c r="C37" s="18">
        <v>2</v>
      </c>
      <c r="D37" s="18">
        <v>3</v>
      </c>
      <c r="E37" s="18">
        <v>4</v>
      </c>
      <c r="F37" s="18">
        <v>5</v>
      </c>
      <c r="G37" s="18">
        <v>6</v>
      </c>
      <c r="H37" s="18">
        <v>7</v>
      </c>
      <c r="I37" s="18">
        <v>8</v>
      </c>
    </row>
    <row r="38" spans="1:13" x14ac:dyDescent="0.25">
      <c r="A38" s="18" t="s">
        <v>2</v>
      </c>
      <c r="B38" s="42">
        <v>-6</v>
      </c>
      <c r="C38" s="42">
        <v>-5.2</v>
      </c>
      <c r="D38" s="42">
        <v>-3.7</v>
      </c>
      <c r="E38" s="42">
        <v>-1.8</v>
      </c>
      <c r="F38" s="42">
        <v>-0.5</v>
      </c>
      <c r="G38" s="42">
        <v>1.2</v>
      </c>
      <c r="H38" s="42">
        <v>2.9</v>
      </c>
      <c r="I38" s="42">
        <v>3.9</v>
      </c>
    </row>
    <row r="39" spans="1:13" x14ac:dyDescent="0.25">
      <c r="A39" s="18" t="s">
        <v>3</v>
      </c>
      <c r="B39" s="42">
        <v>-46</v>
      </c>
      <c r="C39" s="42">
        <v>-39.1</v>
      </c>
      <c r="D39" s="42">
        <v>-31</v>
      </c>
      <c r="E39" s="42">
        <v>-22</v>
      </c>
      <c r="F39" s="42">
        <v>-17.600000000000001</v>
      </c>
      <c r="G39" s="42">
        <v>-12</v>
      </c>
      <c r="H39" s="42">
        <v>-9</v>
      </c>
      <c r="I39" s="42">
        <v>-8</v>
      </c>
    </row>
    <row r="40" spans="1:13" x14ac:dyDescent="0.25">
      <c r="A40" s="18"/>
      <c r="B40" s="20">
        <f t="shared" ref="B40:I40" si="9">($H$22) + ($H$26*B38 )+($H$30 *B38*B38)</f>
        <v>-45.245834524699752</v>
      </c>
      <c r="C40" s="20">
        <f t="shared" si="9"/>
        <v>-39.97738863316669</v>
      </c>
      <c r="D40" s="20">
        <f t="shared" si="9"/>
        <v>-31.171053364492703</v>
      </c>
      <c r="E40" s="20">
        <f t="shared" si="9"/>
        <v>-22.023644640276768</v>
      </c>
      <c r="F40" s="20">
        <f t="shared" si="9"/>
        <v>-17.05750673345943</v>
      </c>
      <c r="G40" s="20">
        <f t="shared" si="9"/>
        <v>-12.14802319596294</v>
      </c>
      <c r="H40" s="20">
        <f>($H$22) + ($H$26*H38 )+($H$30 *H38*H38)</f>
        <v>-9.0345293676125298</v>
      </c>
      <c r="I40" s="20">
        <f>($H$22) + ($H$26*I38 )+($H$30 *I38*I38)</f>
        <v>-8.0420195403293135</v>
      </c>
    </row>
    <row r="41" spans="1:13" x14ac:dyDescent="0.25">
      <c r="A41" s="18" t="s">
        <v>30</v>
      </c>
      <c r="B41" s="20">
        <f>B39-B40</f>
        <v>-0.75416547530024758</v>
      </c>
      <c r="C41" s="20">
        <f t="shared" ref="C41:D41" si="10">C39-C40</f>
        <v>0.87738863316668869</v>
      </c>
      <c r="D41" s="20">
        <f t="shared" si="10"/>
        <v>0.17105336449270325</v>
      </c>
      <c r="E41" s="20">
        <f>E39-E40</f>
        <v>2.3644640276767603E-2</v>
      </c>
      <c r="F41" s="20">
        <f>F39-F40</f>
        <v>-0.54249326654057128</v>
      </c>
      <c r="G41" s="20">
        <f>G39-G40</f>
        <v>0.14802319596294033</v>
      </c>
      <c r="H41" s="20">
        <f>H39-H40</f>
        <v>3.4529367612529782E-2</v>
      </c>
      <c r="I41" s="20">
        <f>I39-I40</f>
        <v>4.2019540329313543E-2</v>
      </c>
    </row>
    <row r="42" spans="1:13" x14ac:dyDescent="0.25">
      <c r="A42" s="18" t="s">
        <v>31</v>
      </c>
      <c r="B42" s="20">
        <f>B41*B41</f>
        <v>0.56876556413484836</v>
      </c>
      <c r="C42" s="20">
        <f>C41*C41</f>
        <v>0.76981081361011017</v>
      </c>
      <c r="D42" s="20">
        <f t="shared" ref="D42" si="11">D41*D41</f>
        <v>2.9259253504273594E-2</v>
      </c>
      <c r="E42" s="20">
        <f>E41*E41</f>
        <v>5.5906901381774072E-4</v>
      </c>
      <c r="F42" s="20">
        <f>F41*F41</f>
        <v>0.29429894424185932</v>
      </c>
      <c r="G42" s="20">
        <f>G41*G41</f>
        <v>2.1910866543083034E-2</v>
      </c>
      <c r="H42" s="20">
        <f>H41*H41</f>
        <v>1.1922772277212206E-3</v>
      </c>
      <c r="I42" s="20">
        <f>I41*I41</f>
        <v>1.7656417694868073E-3</v>
      </c>
    </row>
    <row r="43" spans="1:13" x14ac:dyDescent="0.25">
      <c r="B43" s="19"/>
      <c r="C43" s="19"/>
      <c r="D43" s="19"/>
      <c r="E43" s="19"/>
      <c r="F43" s="19"/>
      <c r="G43" s="19"/>
      <c r="H43" s="19"/>
    </row>
    <row r="44" spans="1:13" x14ac:dyDescent="0.25">
      <c r="A44" s="7" t="s">
        <v>32</v>
      </c>
      <c r="B44" s="41">
        <f>SUM(B42:I42)</f>
        <v>1.6875624300452003</v>
      </c>
      <c r="C44" s="19"/>
      <c r="D44" s="19"/>
      <c r="E44" s="19"/>
      <c r="F44" s="19"/>
      <c r="G44" s="19"/>
      <c r="H44" s="19"/>
    </row>
  </sheetData>
  <mergeCells count="10">
    <mergeCell ref="A29:A31"/>
    <mergeCell ref="A33:E33"/>
    <mergeCell ref="B34:E34"/>
    <mergeCell ref="B35:E35"/>
    <mergeCell ref="A2:C2"/>
    <mergeCell ref="G13:I13"/>
    <mergeCell ref="J14:J16"/>
    <mergeCell ref="L14:L16"/>
    <mergeCell ref="A21:A23"/>
    <mergeCell ref="A25:A2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Beraldo</dc:creator>
  <cp:lastModifiedBy>Nicolas Beraldo</cp:lastModifiedBy>
  <dcterms:created xsi:type="dcterms:W3CDTF">2017-06-23T21:34:43Z</dcterms:created>
  <dcterms:modified xsi:type="dcterms:W3CDTF">2017-06-23T22:46:14Z</dcterms:modified>
</cp:coreProperties>
</file>