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Trabalho 2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B44" i="1"/>
  <c r="B35" i="1" l="1"/>
  <c r="C40" i="1" l="1"/>
  <c r="D40" i="1"/>
  <c r="E40" i="1"/>
  <c r="F40" i="1"/>
  <c r="G40" i="1"/>
  <c r="H40" i="1"/>
  <c r="B40" i="1"/>
  <c r="F30" i="1"/>
  <c r="F26" i="1"/>
  <c r="F22" i="1"/>
  <c r="B41" i="1" l="1"/>
  <c r="B42" i="1" s="1"/>
  <c r="C41" i="1"/>
  <c r="C42" i="1" s="1"/>
  <c r="D41" i="1"/>
  <c r="D42" i="1" s="1"/>
  <c r="E41" i="1"/>
  <c r="E42" i="1" s="1"/>
  <c r="F41" i="1"/>
  <c r="F42" i="1" s="1"/>
  <c r="G41" i="1"/>
  <c r="G42" i="1" s="1"/>
  <c r="H41" i="1"/>
  <c r="H42" i="1" s="1"/>
  <c r="G14" i="1"/>
  <c r="B10" i="1"/>
  <c r="C8" i="1"/>
  <c r="D8" i="1"/>
  <c r="E8" i="1"/>
  <c r="F8" i="1"/>
  <c r="G8" i="1"/>
  <c r="H8" i="1"/>
  <c r="C9" i="1"/>
  <c r="D9" i="1"/>
  <c r="E9" i="1"/>
  <c r="F9" i="1"/>
  <c r="G9" i="1"/>
  <c r="H9" i="1"/>
  <c r="B9" i="1"/>
  <c r="B8" i="1"/>
  <c r="B17" i="1"/>
  <c r="M14" i="1" s="1"/>
  <c r="C10" i="1"/>
  <c r="D10" i="1"/>
  <c r="E10" i="1"/>
  <c r="F10" i="1"/>
  <c r="G10" i="1"/>
  <c r="H10" i="1"/>
  <c r="H7" i="1"/>
  <c r="H11" i="1" s="1"/>
  <c r="G7" i="1"/>
  <c r="G11" i="1" s="1"/>
  <c r="F7" i="1"/>
  <c r="F11" i="1" s="1"/>
  <c r="E7" i="1"/>
  <c r="E11" i="1" s="1"/>
  <c r="D7" i="1"/>
  <c r="D11" i="1" s="1"/>
  <c r="C7" i="1"/>
  <c r="C11" i="1" s="1"/>
  <c r="B7" i="1"/>
  <c r="B11" i="1" s="1"/>
  <c r="B13" i="1"/>
  <c r="H14" i="1" s="1"/>
  <c r="G15" i="1" s="1"/>
  <c r="B15" i="1" l="1"/>
  <c r="I15" i="1" s="1"/>
  <c r="H16" i="1" s="1"/>
  <c r="B19" i="1"/>
  <c r="M16" i="1" s="1"/>
  <c r="B18" i="1"/>
  <c r="M15" i="1" s="1"/>
  <c r="B16" i="1"/>
  <c r="I16" i="1" s="1"/>
  <c r="B14" i="1"/>
  <c r="I14" i="1" s="1"/>
  <c r="H15" i="1" s="1"/>
  <c r="G16" i="1" s="1"/>
  <c r="H18" i="1" l="1"/>
  <c r="H22" i="1" l="1"/>
  <c r="H30" i="1"/>
  <c r="H26" i="1"/>
</calcChain>
</file>

<file path=xl/sharedStrings.xml><?xml version="1.0" encoding="utf-8"?>
<sst xmlns="http://schemas.openxmlformats.org/spreadsheetml/2006/main" count="44" uniqueCount="35">
  <si>
    <t>Exercicio 2</t>
  </si>
  <si>
    <t>i</t>
  </si>
  <si>
    <t>X</t>
  </si>
  <si>
    <t>f(X)</t>
  </si>
  <si>
    <t>Sum x</t>
  </si>
  <si>
    <t>Sum X^2</t>
  </si>
  <si>
    <t>Sum f(X)</t>
  </si>
  <si>
    <t>Sum f(X)*X</t>
  </si>
  <si>
    <t>X^2</t>
  </si>
  <si>
    <t>f(X)*X</t>
  </si>
  <si>
    <t>Sum X^3</t>
  </si>
  <si>
    <t>Sum X^4</t>
  </si>
  <si>
    <t>X^3</t>
  </si>
  <si>
    <t>X^4</t>
  </si>
  <si>
    <t>Sum f(X)*X^2</t>
  </si>
  <si>
    <t>a1</t>
  </si>
  <si>
    <t>=</t>
  </si>
  <si>
    <t>a2</t>
  </si>
  <si>
    <t>a3</t>
  </si>
  <si>
    <t>+</t>
  </si>
  <si>
    <t>M=</t>
  </si>
  <si>
    <t>a1 =</t>
  </si>
  <si>
    <t>a2 =</t>
  </si>
  <si>
    <t>a3 =</t>
  </si>
  <si>
    <t>r(X)</t>
  </si>
  <si>
    <t>r^2(X)</t>
  </si>
  <si>
    <t>Sum r^2(X)</t>
  </si>
  <si>
    <t xml:space="preserve"> DET=</t>
  </si>
  <si>
    <t>DET=</t>
  </si>
  <si>
    <t xml:space="preserve"> a1=</t>
  </si>
  <si>
    <t>Matriz A</t>
  </si>
  <si>
    <t>Vetor Y</t>
  </si>
  <si>
    <t>Funçao</t>
  </si>
  <si>
    <t xml:space="preserve"> a2=</t>
  </si>
  <si>
    <t xml:space="preserve"> a3=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</si>
</sst>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13" borderId="11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" xfId="0" applyFill="1" applyBorder="1"/>
    <xf numFmtId="0" fontId="0" fillId="0" borderId="0" xfId="0" applyAlignment="1">
      <alignment horizontal="right"/>
    </xf>
    <xf numFmtId="0" fontId="0" fillId="15" borderId="1" xfId="0" applyFill="1" applyBorder="1" applyAlignment="1">
      <alignment horizontal="center"/>
    </xf>
    <xf numFmtId="0" fontId="0" fillId="9" borderId="1" xfId="0" applyFill="1" applyBorder="1"/>
    <xf numFmtId="0" fontId="0" fillId="16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0" fillId="18" borderId="19" xfId="0" applyFill="1" applyBorder="1"/>
    <xf numFmtId="0" fontId="0" fillId="17" borderId="20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9525</xdr:rowOff>
    </xdr:from>
    <xdr:ext cx="16123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62669DC-F23A-4219-9842-722E5928245C}"/>
                </a:ext>
              </a:extLst>
            </xdr:cNvPr>
            <xdr:cNvSpPr txBox="1"/>
          </xdr:nvSpPr>
          <xdr:spPr>
            <a:xfrm>
              <a:off x="180975" y="200025"/>
              <a:ext cx="16123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62669DC-F23A-4219-9842-722E5928245C}"/>
                </a:ext>
              </a:extLst>
            </xdr:cNvPr>
            <xdr:cNvSpPr txBox="1"/>
          </xdr:nvSpPr>
          <xdr:spPr>
            <a:xfrm>
              <a:off x="180975" y="200025"/>
              <a:ext cx="16123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(𝑋)=𝑎_1+ 𝑎_2 𝑋+ 𝑎_3 𝑋^2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39</xdr:row>
      <xdr:rowOff>19050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4C5009F-FE38-4EED-825B-A6446495BC47}"/>
                </a:ext>
              </a:extLst>
            </xdr:cNvPr>
            <xdr:cNvSpPr txBox="1"/>
          </xdr:nvSpPr>
          <xdr:spPr>
            <a:xfrm>
              <a:off x="209550" y="440055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4C5009F-FE38-4EED-825B-A6446495BC47}"/>
                </a:ext>
              </a:extLst>
            </xdr:cNvPr>
            <xdr:cNvSpPr txBox="1"/>
          </xdr:nvSpPr>
          <xdr:spPr>
            <a:xfrm>
              <a:off x="209550" y="440055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228600</xdr:colOff>
      <xdr:row>33</xdr:row>
      <xdr:rowOff>9526</xdr:rowOff>
    </xdr:from>
    <xdr:ext cx="2047875" cy="180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F372711-537C-4B2E-8A6E-A4E2A528B8FF}"/>
                </a:ext>
              </a:extLst>
            </xdr:cNvPr>
            <xdr:cNvSpPr txBox="1"/>
          </xdr:nvSpPr>
          <xdr:spPr>
            <a:xfrm>
              <a:off x="1076325" y="6677026"/>
              <a:ext cx="2047875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−1,0790+9,3763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−0,7311 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F372711-537C-4B2E-8A6E-A4E2A528B8FF}"/>
                </a:ext>
              </a:extLst>
            </xdr:cNvPr>
            <xdr:cNvSpPr txBox="1"/>
          </xdr:nvSpPr>
          <xdr:spPr>
            <a:xfrm>
              <a:off x="1076325" y="6677026"/>
              <a:ext cx="2047875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−1,0790+9,3763 𝑋−0,7311 𝑋^2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409575</xdr:colOff>
      <xdr:row>32</xdr:row>
      <xdr:rowOff>9525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98195B6-3F62-44A5-8FBE-606838594485}"/>
                </a:ext>
              </a:extLst>
            </xdr:cNvPr>
            <xdr:cNvSpPr txBox="1"/>
          </xdr:nvSpPr>
          <xdr:spPr>
            <a:xfrm>
              <a:off x="1866900" y="6486525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98195B6-3F62-44A5-8FBE-606838594485}"/>
                </a:ext>
              </a:extLst>
            </xdr:cNvPr>
            <xdr:cNvSpPr txBox="1"/>
          </xdr:nvSpPr>
          <xdr:spPr>
            <a:xfrm>
              <a:off x="1866900" y="6486525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33</xdr:row>
      <xdr:rowOff>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326292D-11F8-4D73-9CC4-EF25827593BE}"/>
                </a:ext>
              </a:extLst>
            </xdr:cNvPr>
            <xdr:cNvSpPr txBox="1"/>
          </xdr:nvSpPr>
          <xdr:spPr>
            <a:xfrm>
              <a:off x="266700" y="66675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326292D-11F8-4D73-9CC4-EF25827593BE}"/>
                </a:ext>
              </a:extLst>
            </xdr:cNvPr>
            <xdr:cNvSpPr txBox="1"/>
          </xdr:nvSpPr>
          <xdr:spPr>
            <a:xfrm>
              <a:off x="266700" y="66675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34</xdr:row>
      <xdr:rowOff>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9B960A6F-A554-49EB-B63F-2E4A9208CA32}"/>
                </a:ext>
              </a:extLst>
            </xdr:cNvPr>
            <xdr:cNvSpPr txBox="1"/>
          </xdr:nvSpPr>
          <xdr:spPr>
            <a:xfrm>
              <a:off x="276225" y="6858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(4)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9B960A6F-A554-49EB-B63F-2E4A9208CA32}"/>
                </a:ext>
              </a:extLst>
            </xdr:cNvPr>
            <xdr:cNvSpPr txBox="1"/>
          </xdr:nvSpPr>
          <xdr:spPr>
            <a:xfrm>
              <a:off x="276225" y="6858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(4)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8" zoomScaleNormal="100" workbookViewId="0">
      <selection activeCell="K33" sqref="K33"/>
    </sheetView>
  </sheetViews>
  <sheetFormatPr defaultRowHeight="15" x14ac:dyDescent="0.25"/>
  <cols>
    <col min="1" max="1" width="12.7109375" bestFit="1" customWidth="1"/>
    <col min="10" max="10" width="2" bestFit="1" customWidth="1"/>
    <col min="12" max="12" width="2" bestFit="1" customWidth="1"/>
  </cols>
  <sheetData>
    <row r="1" spans="1:13" x14ac:dyDescent="0.25">
      <c r="A1" s="6" t="s">
        <v>0</v>
      </c>
      <c r="B1" s="5"/>
      <c r="C1" s="5"/>
      <c r="D1" s="5"/>
      <c r="E1" s="5"/>
      <c r="F1" s="5"/>
      <c r="G1" s="5"/>
      <c r="H1" s="5"/>
      <c r="I1" s="5"/>
    </row>
    <row r="2" spans="1:13" x14ac:dyDescent="0.25">
      <c r="A2" s="51"/>
      <c r="B2" s="51"/>
      <c r="C2" s="51"/>
      <c r="D2" s="10" t="s">
        <v>20</v>
      </c>
      <c r="E2" s="11">
        <v>7</v>
      </c>
      <c r="G2" s="5"/>
      <c r="H2" s="5"/>
      <c r="I2" s="5"/>
    </row>
    <row r="3" spans="1:13" x14ac:dyDescent="0.25">
      <c r="A3" s="3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</row>
    <row r="4" spans="1:13" x14ac:dyDescent="0.25">
      <c r="A4" s="2" t="s">
        <v>2</v>
      </c>
      <c r="B4" s="1">
        <v>-3</v>
      </c>
      <c r="C4" s="1">
        <v>-1.7</v>
      </c>
      <c r="D4" s="1">
        <v>-0.5</v>
      </c>
      <c r="E4" s="1">
        <v>1</v>
      </c>
      <c r="F4" s="1">
        <v>2.2999999999999998</v>
      </c>
      <c r="G4" s="1">
        <v>3.1</v>
      </c>
      <c r="H4" s="1">
        <v>5.0999999999999996</v>
      </c>
    </row>
    <row r="5" spans="1:13" x14ac:dyDescent="0.25">
      <c r="A5" s="2" t="s">
        <v>3</v>
      </c>
      <c r="B5" s="1">
        <v>-35</v>
      </c>
      <c r="C5" s="1">
        <v>-20.5</v>
      </c>
      <c r="D5" s="1">
        <v>-5.7</v>
      </c>
      <c r="E5" s="1">
        <v>7.6</v>
      </c>
      <c r="F5" s="1">
        <v>16.8</v>
      </c>
      <c r="G5" s="1">
        <v>21.4</v>
      </c>
      <c r="H5" s="1">
        <v>27.4</v>
      </c>
    </row>
    <row r="6" spans="1:13" x14ac:dyDescent="0.25">
      <c r="A6" s="5"/>
      <c r="B6" s="5"/>
      <c r="C6" s="5"/>
      <c r="D6" s="5"/>
      <c r="E6" s="5"/>
      <c r="F6" s="5"/>
      <c r="G6" s="5"/>
      <c r="H6" s="5"/>
    </row>
    <row r="7" spans="1:13" x14ac:dyDescent="0.25">
      <c r="A7" s="2" t="s">
        <v>8</v>
      </c>
      <c r="B7" s="1">
        <f t="shared" ref="B7:D7" si="0">B4*B4</f>
        <v>9</v>
      </c>
      <c r="C7" s="1">
        <f t="shared" si="0"/>
        <v>2.8899999999999997</v>
      </c>
      <c r="D7" s="1">
        <f t="shared" si="0"/>
        <v>0.25</v>
      </c>
      <c r="E7" s="1">
        <f>E4*E4</f>
        <v>1</v>
      </c>
      <c r="F7" s="1">
        <f>F4*F4</f>
        <v>5.2899999999999991</v>
      </c>
      <c r="G7" s="1">
        <f>G4*G4</f>
        <v>9.6100000000000012</v>
      </c>
      <c r="H7" s="1">
        <f>H4*H4</f>
        <v>26.009999999999998</v>
      </c>
    </row>
    <row r="8" spans="1:13" x14ac:dyDescent="0.25">
      <c r="A8" s="2" t="s">
        <v>12</v>
      </c>
      <c r="B8" s="1">
        <f>B4*B4*B4</f>
        <v>-27</v>
      </c>
      <c r="C8" s="1">
        <f t="shared" ref="C8:D8" si="1">C4*C4*C4</f>
        <v>-4.9129999999999994</v>
      </c>
      <c r="D8" s="1">
        <f t="shared" si="1"/>
        <v>-0.125</v>
      </c>
      <c r="E8" s="1">
        <f>E4*E4*E4</f>
        <v>1</v>
      </c>
      <c r="F8" s="1">
        <f>F4*F4*F4</f>
        <v>12.166999999999996</v>
      </c>
      <c r="G8" s="1">
        <f>G4*G4*G4</f>
        <v>29.791000000000004</v>
      </c>
      <c r="H8" s="1">
        <f>H4*H4*H4</f>
        <v>132.65099999999998</v>
      </c>
    </row>
    <row r="9" spans="1:13" x14ac:dyDescent="0.25">
      <c r="A9" s="2" t="s">
        <v>13</v>
      </c>
      <c r="B9" s="1">
        <f>B4*B4*B4*B4</f>
        <v>81</v>
      </c>
      <c r="C9" s="1">
        <f t="shared" ref="C9:D9" si="2">C4*C4*C4*C4</f>
        <v>8.3520999999999983</v>
      </c>
      <c r="D9" s="1">
        <f t="shared" si="2"/>
        <v>6.25E-2</v>
      </c>
      <c r="E9" s="1">
        <f>E4*E4*E4*E4</f>
        <v>1</v>
      </c>
      <c r="F9" s="1">
        <f>F4*F4*F4*F4</f>
        <v>27.984099999999991</v>
      </c>
      <c r="G9" s="1">
        <f>G4*G4*G4*G4</f>
        <v>92.352100000000021</v>
      </c>
      <c r="H9" s="1">
        <f>H4*H4*H4*H4</f>
        <v>676.52009999999984</v>
      </c>
    </row>
    <row r="10" spans="1:13" x14ac:dyDescent="0.25">
      <c r="A10" s="2" t="s">
        <v>9</v>
      </c>
      <c r="B10" s="1">
        <f t="shared" ref="B10:D10" si="3">B4*B5</f>
        <v>105</v>
      </c>
      <c r="C10" s="1">
        <f t="shared" si="3"/>
        <v>34.85</v>
      </c>
      <c r="D10" s="1">
        <f t="shared" si="3"/>
        <v>2.85</v>
      </c>
      <c r="E10" s="1">
        <f>E4*E5</f>
        <v>7.6</v>
      </c>
      <c r="F10" s="1">
        <f>F4*F5</f>
        <v>38.64</v>
      </c>
      <c r="G10" s="1">
        <f>G4*G5</f>
        <v>66.34</v>
      </c>
      <c r="H10" s="1">
        <f>H4*H5</f>
        <v>139.73999999999998</v>
      </c>
    </row>
    <row r="11" spans="1:13" x14ac:dyDescent="0.25">
      <c r="A11" s="2" t="s">
        <v>14</v>
      </c>
      <c r="B11" s="9">
        <f>B5*B7</f>
        <v>-315</v>
      </c>
      <c r="C11" s="9">
        <f t="shared" ref="C11:D11" si="4">C5*C7</f>
        <v>-59.24499999999999</v>
      </c>
      <c r="D11" s="9">
        <f t="shared" si="4"/>
        <v>-1.425</v>
      </c>
      <c r="E11" s="9">
        <f>E5*E7</f>
        <v>7.6</v>
      </c>
      <c r="F11" s="9">
        <f>F5*F7</f>
        <v>88.871999999999986</v>
      </c>
      <c r="G11" s="9">
        <f>G5*G7</f>
        <v>205.65400000000002</v>
      </c>
      <c r="H11" s="9">
        <f>H5*H7</f>
        <v>712.67399999999986</v>
      </c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13" x14ac:dyDescent="0.25">
      <c r="A13" s="7" t="s">
        <v>4</v>
      </c>
      <c r="B13" s="8">
        <f>SUM(B4:H4)</f>
        <v>6.2999999999999989</v>
      </c>
      <c r="C13" s="5"/>
      <c r="G13" s="48" t="s">
        <v>30</v>
      </c>
      <c r="H13" s="49"/>
      <c r="I13" s="50"/>
      <c r="J13" s="5"/>
      <c r="L13" s="5"/>
      <c r="M13" s="37" t="s">
        <v>31</v>
      </c>
    </row>
    <row r="14" spans="1:13" x14ac:dyDescent="0.25">
      <c r="A14" s="7" t="s">
        <v>5</v>
      </c>
      <c r="B14" s="8">
        <f>SUM(B7:H7)</f>
        <v>54.05</v>
      </c>
      <c r="C14" s="5"/>
      <c r="D14" s="28" t="s">
        <v>21</v>
      </c>
      <c r="E14" s="27">
        <f>H22</f>
        <v>-1.0789898255845751</v>
      </c>
      <c r="G14" s="12">
        <f>E2</f>
        <v>7</v>
      </c>
      <c r="H14" s="13">
        <f>B13</f>
        <v>6.2999999999999989</v>
      </c>
      <c r="I14" s="14">
        <f>B14</f>
        <v>54.05</v>
      </c>
      <c r="J14" s="46" t="s">
        <v>19</v>
      </c>
      <c r="K14" s="21" t="s">
        <v>15</v>
      </c>
      <c r="L14" s="46" t="s">
        <v>16</v>
      </c>
      <c r="M14" s="24">
        <f>B17</f>
        <v>12</v>
      </c>
    </row>
    <row r="15" spans="1:13" x14ac:dyDescent="0.25">
      <c r="A15" s="7" t="s">
        <v>10</v>
      </c>
      <c r="B15" s="8">
        <f>SUM(B8:H8)</f>
        <v>143.57099999999997</v>
      </c>
      <c r="C15" s="5"/>
      <c r="D15" s="28" t="s">
        <v>22</v>
      </c>
      <c r="E15" s="27">
        <f>H26</f>
        <v>9.3762511409638361</v>
      </c>
      <c r="G15" s="15">
        <f>H14</f>
        <v>6.2999999999999989</v>
      </c>
      <c r="H15" s="16">
        <f>I14</f>
        <v>54.05</v>
      </c>
      <c r="I15" s="17">
        <f>B15</f>
        <v>143.57099999999997</v>
      </c>
      <c r="J15" s="46"/>
      <c r="K15" s="22" t="s">
        <v>17</v>
      </c>
      <c r="L15" s="46"/>
      <c r="M15" s="25">
        <f>B18</f>
        <v>395.02</v>
      </c>
    </row>
    <row r="16" spans="1:13" x14ac:dyDescent="0.25">
      <c r="A16" s="7" t="s">
        <v>11</v>
      </c>
      <c r="B16" s="8">
        <f>SUM(B9:H9)</f>
        <v>887.27089999999987</v>
      </c>
      <c r="C16" s="5"/>
      <c r="D16" s="28" t="s">
        <v>23</v>
      </c>
      <c r="E16" s="27">
        <f>H30</f>
        <v>-0.73112772264533155</v>
      </c>
      <c r="G16" s="18">
        <f>H15</f>
        <v>54.05</v>
      </c>
      <c r="H16" s="19">
        <f>I15</f>
        <v>143.57099999999997</v>
      </c>
      <c r="I16" s="20">
        <f>B16</f>
        <v>887.27089999999987</v>
      </c>
      <c r="J16" s="46"/>
      <c r="K16" s="23" t="s">
        <v>18</v>
      </c>
      <c r="L16" s="46"/>
      <c r="M16" s="26">
        <f>B19</f>
        <v>639.12999999999988</v>
      </c>
    </row>
    <row r="17" spans="1:9" x14ac:dyDescent="0.25">
      <c r="A17" s="7" t="s">
        <v>6</v>
      </c>
      <c r="B17" s="8">
        <f>SUM(B5:H5)</f>
        <v>12</v>
      </c>
      <c r="C17" s="5"/>
      <c r="D17" s="5"/>
      <c r="E17" s="5"/>
      <c r="F17" s="5"/>
      <c r="G17" s="5"/>
      <c r="H17" s="5"/>
      <c r="I17" s="5"/>
    </row>
    <row r="18" spans="1:9" x14ac:dyDescent="0.25">
      <c r="A18" s="7" t="s">
        <v>7</v>
      </c>
      <c r="B18" s="8">
        <f>SUM(B10:H10)</f>
        <v>395.02</v>
      </c>
      <c r="C18" s="5"/>
      <c r="D18" s="36"/>
      <c r="E18" s="36"/>
      <c r="F18" s="36"/>
      <c r="G18" s="33" t="s">
        <v>28</v>
      </c>
      <c r="H18">
        <f>G14*H15*I16+H14*I15*G16+I14*H16*G15-I14*H15*G16-H14*G15*I16-G14*H16*I15</f>
        <v>96069.091712000052</v>
      </c>
      <c r="I18" s="5"/>
    </row>
    <row r="19" spans="1:9" x14ac:dyDescent="0.25">
      <c r="A19" s="7" t="s">
        <v>14</v>
      </c>
      <c r="B19" s="8">
        <f>SUM(B11:H11)</f>
        <v>639.12999999999988</v>
      </c>
      <c r="C19" s="5"/>
      <c r="D19" s="5"/>
      <c r="E19" s="5"/>
      <c r="F19" s="5"/>
      <c r="I19" s="5"/>
    </row>
    <row r="21" spans="1:9" x14ac:dyDescent="0.25">
      <c r="A21" s="47" t="s">
        <v>15</v>
      </c>
      <c r="B21" s="30">
        <v>12</v>
      </c>
      <c r="C21" s="32">
        <v>6.2999999999999989</v>
      </c>
      <c r="D21" s="32">
        <v>54.05</v>
      </c>
    </row>
    <row r="22" spans="1:9" x14ac:dyDescent="0.25">
      <c r="A22" s="47"/>
      <c r="B22" s="30">
        <v>395.02</v>
      </c>
      <c r="C22" s="32">
        <v>54.05</v>
      </c>
      <c r="D22" s="32">
        <v>143.57099999999997</v>
      </c>
      <c r="E22" s="33" t="s">
        <v>27</v>
      </c>
      <c r="F22">
        <f>B21*C22*D23+C21*D22*B23+D21*C23*B22-D21*C22*B23-C21*B22*D23-B21*C23*D22</f>
        <v>-103657.57251039948</v>
      </c>
      <c r="G22" s="33" t="s">
        <v>29</v>
      </c>
      <c r="H22">
        <f>F22/H18</f>
        <v>-1.0789898255845751</v>
      </c>
    </row>
    <row r="23" spans="1:9" x14ac:dyDescent="0.25">
      <c r="A23" s="47"/>
      <c r="B23" s="30">
        <v>639.12999999999988</v>
      </c>
      <c r="C23" s="32">
        <v>143.57099999999997</v>
      </c>
      <c r="D23" s="32">
        <v>887.27089999999987</v>
      </c>
    </row>
    <row r="25" spans="1:9" x14ac:dyDescent="0.25">
      <c r="A25" s="47" t="s">
        <v>17</v>
      </c>
      <c r="B25" s="34">
        <v>7</v>
      </c>
      <c r="C25" s="35">
        <v>12</v>
      </c>
      <c r="D25" s="32">
        <v>54.05</v>
      </c>
    </row>
    <row r="26" spans="1:9" x14ac:dyDescent="0.25">
      <c r="A26" s="47"/>
      <c r="B26" s="34">
        <v>6.2999999999999989</v>
      </c>
      <c r="C26" s="35">
        <v>395.02</v>
      </c>
      <c r="D26" s="32">
        <v>143.57099999999997</v>
      </c>
      <c r="E26" s="33" t="s">
        <v>27</v>
      </c>
      <c r="F26">
        <f>B25*C26*D27+C25*D26*B27+D25*C27*B26-D25*C26*B27-C25*B26*D27-B25*C27*D26</f>
        <v>900767.93077599991</v>
      </c>
      <c r="G26" s="33" t="s">
        <v>33</v>
      </c>
      <c r="H26">
        <f>F26/H18</f>
        <v>9.3762511409638361</v>
      </c>
    </row>
    <row r="27" spans="1:9" x14ac:dyDescent="0.25">
      <c r="A27" s="47"/>
      <c r="B27" s="34">
        <v>54.05</v>
      </c>
      <c r="C27" s="35">
        <v>639.12999999999988</v>
      </c>
      <c r="D27" s="32">
        <v>887.27089999999987</v>
      </c>
    </row>
    <row r="29" spans="1:9" x14ac:dyDescent="0.25">
      <c r="A29" s="47" t="s">
        <v>18</v>
      </c>
      <c r="B29" s="34">
        <v>7</v>
      </c>
      <c r="C29" s="32">
        <v>6.2999999999999989</v>
      </c>
      <c r="D29" s="35">
        <v>12</v>
      </c>
    </row>
    <row r="30" spans="1:9" x14ac:dyDescent="0.25">
      <c r="A30" s="47"/>
      <c r="B30" s="34">
        <v>6.2999999999999989</v>
      </c>
      <c r="C30" s="32">
        <v>54.05</v>
      </c>
      <c r="D30" s="35">
        <v>395.02</v>
      </c>
      <c r="E30" s="33" t="s">
        <v>27</v>
      </c>
      <c r="F30">
        <f>B29*C30*D31+C29*D30*B31+D29*C31*B30-D29*C30*B31-C29*B30*D31-B29*C31*D30</f>
        <v>-70238.776240000094</v>
      </c>
      <c r="G30" s="33" t="s">
        <v>34</v>
      </c>
      <c r="H30">
        <f>F30/H18</f>
        <v>-0.73112772264533155</v>
      </c>
    </row>
    <row r="31" spans="1:9" x14ac:dyDescent="0.25">
      <c r="A31" s="47"/>
      <c r="B31" s="34">
        <v>54.05</v>
      </c>
      <c r="C31" s="32">
        <v>143.57099999999997</v>
      </c>
      <c r="D31" s="35">
        <v>639.12999999999988</v>
      </c>
    </row>
    <row r="33" spans="1:13" x14ac:dyDescent="0.25">
      <c r="A33" s="40" t="s">
        <v>32</v>
      </c>
      <c r="B33" s="41"/>
      <c r="C33" s="41"/>
      <c r="D33" s="41"/>
      <c r="E33" s="42"/>
    </row>
    <row r="34" spans="1:13" x14ac:dyDescent="0.25">
      <c r="A34" s="39"/>
      <c r="B34" s="43"/>
      <c r="C34" s="44"/>
      <c r="D34" s="44"/>
      <c r="E34" s="45"/>
      <c r="M34" s="38"/>
    </row>
    <row r="35" spans="1:13" x14ac:dyDescent="0.25">
      <c r="A35" s="39"/>
      <c r="B35" s="43">
        <f>(-1.079) + (9.3763*4 )+( -0.7311 *4*4)</f>
        <v>24.7286</v>
      </c>
      <c r="C35" s="44"/>
      <c r="D35" s="44"/>
      <c r="E35" s="45"/>
    </row>
    <row r="37" spans="1:13" x14ac:dyDescent="0.25">
      <c r="A37" s="31" t="s">
        <v>1</v>
      </c>
      <c r="B37" s="29">
        <v>1</v>
      </c>
      <c r="C37" s="29">
        <v>2</v>
      </c>
      <c r="D37" s="29">
        <v>3</v>
      </c>
      <c r="E37" s="29">
        <v>4</v>
      </c>
      <c r="F37" s="29">
        <v>5</v>
      </c>
      <c r="G37" s="29">
        <v>6</v>
      </c>
      <c r="H37" s="29">
        <v>7</v>
      </c>
    </row>
    <row r="38" spans="1:13" x14ac:dyDescent="0.25">
      <c r="A38" s="29" t="s">
        <v>2</v>
      </c>
      <c r="B38" s="30">
        <v>-3</v>
      </c>
      <c r="C38" s="30">
        <v>-1.7</v>
      </c>
      <c r="D38" s="30">
        <v>-0.5</v>
      </c>
      <c r="E38" s="30">
        <v>1</v>
      </c>
      <c r="F38" s="30">
        <v>2.2999999999999998</v>
      </c>
      <c r="G38" s="30">
        <v>3.1</v>
      </c>
      <c r="H38" s="30">
        <v>5.0999999999999996</v>
      </c>
    </row>
    <row r="39" spans="1:13" x14ac:dyDescent="0.25">
      <c r="A39" s="29" t="s">
        <v>3</v>
      </c>
      <c r="B39" s="30">
        <v>-35</v>
      </c>
      <c r="C39" s="30">
        <v>-20.5</v>
      </c>
      <c r="D39" s="30">
        <v>-5.7</v>
      </c>
      <c r="E39" s="30">
        <v>7.6</v>
      </c>
      <c r="F39" s="30">
        <v>16.8</v>
      </c>
      <c r="G39" s="30">
        <v>21.4</v>
      </c>
      <c r="H39" s="30">
        <v>27.4</v>
      </c>
    </row>
    <row r="40" spans="1:13" x14ac:dyDescent="0.25">
      <c r="A40" s="29"/>
      <c r="B40" s="30">
        <f>(-1.079) + (9.3763*B38 )+( -0.7311 *B38*B38)</f>
        <v>-35.787800000000004</v>
      </c>
      <c r="C40" s="30">
        <f t="shared" ref="C40:H40" si="5">(-1.079) + (9.3763*C38 )+( -0.7311 *C38*C38)</f>
        <v>-19.131588999999998</v>
      </c>
      <c r="D40" s="30">
        <f t="shared" si="5"/>
        <v>-5.9499250000000004</v>
      </c>
      <c r="E40" s="30">
        <f t="shared" si="5"/>
        <v>7.5662000000000003</v>
      </c>
      <c r="F40" s="30">
        <f t="shared" si="5"/>
        <v>16.618971000000002</v>
      </c>
      <c r="G40" s="30">
        <f t="shared" si="5"/>
        <v>20.961659000000004</v>
      </c>
      <c r="H40" s="30">
        <f t="shared" si="5"/>
        <v>27.724219000000002</v>
      </c>
    </row>
    <row r="41" spans="1:13" x14ac:dyDescent="0.25">
      <c r="A41" s="29" t="s">
        <v>24</v>
      </c>
      <c r="B41" s="30">
        <f>B39-B40</f>
        <v>0.78780000000000427</v>
      </c>
      <c r="C41" s="30">
        <f t="shared" ref="C41:D41" si="6">C39-C40</f>
        <v>-1.3684110000000018</v>
      </c>
      <c r="D41" s="30">
        <f t="shared" si="6"/>
        <v>0.24992500000000017</v>
      </c>
      <c r="E41" s="30">
        <f>E39-E40</f>
        <v>3.3799999999999386E-2</v>
      </c>
      <c r="F41" s="30">
        <f>F39-F40</f>
        <v>0.18102899999999877</v>
      </c>
      <c r="G41" s="30">
        <f>G39-G40</f>
        <v>0.4383409999999941</v>
      </c>
      <c r="H41" s="30">
        <f>H39-H40</f>
        <v>-0.32421900000000292</v>
      </c>
    </row>
    <row r="42" spans="1:13" x14ac:dyDescent="0.25">
      <c r="A42" s="29" t="s">
        <v>25</v>
      </c>
      <c r="B42" s="30">
        <f>B41*B41</f>
        <v>0.62062884000000673</v>
      </c>
      <c r="C42" s="30">
        <f t="shared" ref="C42:D42" si="7">C41*C41</f>
        <v>1.872548664921005</v>
      </c>
      <c r="D42" s="30">
        <f t="shared" si="7"/>
        <v>6.2462505625000088E-2</v>
      </c>
      <c r="E42" s="30">
        <f>E41*E41</f>
        <v>1.1424399999999586E-3</v>
      </c>
      <c r="F42" s="30">
        <f>F41*F41</f>
        <v>3.2771498840999558E-2</v>
      </c>
      <c r="G42" s="30">
        <f>G41*G41</f>
        <v>0.19214283228099482</v>
      </c>
      <c r="H42" s="30">
        <f>H41*H41</f>
        <v>0.1051179599610019</v>
      </c>
    </row>
    <row r="44" spans="1:13" x14ac:dyDescent="0.25">
      <c r="A44" s="7" t="s">
        <v>26</v>
      </c>
      <c r="B44" s="4">
        <f>SUM(B42:H42)</f>
        <v>2.8868147416290078</v>
      </c>
    </row>
  </sheetData>
  <mergeCells count="10">
    <mergeCell ref="G13:I13"/>
    <mergeCell ref="A25:A27"/>
    <mergeCell ref="A29:A31"/>
    <mergeCell ref="A2:C2"/>
    <mergeCell ref="J14:J16"/>
    <mergeCell ref="A33:E33"/>
    <mergeCell ref="B34:E34"/>
    <mergeCell ref="B35:E35"/>
    <mergeCell ref="L14:L16"/>
    <mergeCell ref="A21:A2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2017-06-20T18:51:13Z</dcterms:created>
  <dcterms:modified xsi:type="dcterms:W3CDTF">2017-06-23T16:32:17Z</dcterms:modified>
</cp:coreProperties>
</file>