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file\IF\VOT\VOT 24 25\Lagerverwaltung\"/>
    </mc:Choice>
  </mc:AlternateContent>
  <xr:revisionPtr revIDLastSave="0" documentId="13_ncr:1_{27BB91C0-1780-4214-A5F7-C710D051D6EB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Oktober 24" sheetId="1" r:id="rId1"/>
    <sheet name="November 24" sheetId="3" r:id="rId2"/>
    <sheet name="Dezember 24" sheetId="4" r:id="rId3"/>
    <sheet name="Jänner 25" sheetId="5" r:id="rId4"/>
    <sheet name="Februar 25" sheetId="6" r:id="rId5"/>
    <sheet name="März 25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" i="7" l="1"/>
  <c r="I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5" i="7"/>
  <c r="AB110" i="7"/>
  <c r="AA110" i="7"/>
  <c r="I110" i="7"/>
  <c r="AB109" i="7"/>
  <c r="AA109" i="7"/>
  <c r="I109" i="7"/>
  <c r="AB108" i="7"/>
  <c r="AA108" i="7"/>
  <c r="I108" i="7"/>
  <c r="AB107" i="7"/>
  <c r="AA107" i="7"/>
  <c r="I107" i="7"/>
  <c r="C107" i="7" s="1"/>
  <c r="AB106" i="7"/>
  <c r="AA106" i="7"/>
  <c r="I106" i="7"/>
  <c r="AB105" i="7"/>
  <c r="AA105" i="7"/>
  <c r="I105" i="7"/>
  <c r="AB104" i="7"/>
  <c r="AA104" i="7"/>
  <c r="I104" i="7"/>
  <c r="AB103" i="7"/>
  <c r="AA103" i="7"/>
  <c r="I103" i="7"/>
  <c r="AB102" i="7"/>
  <c r="AA102" i="7"/>
  <c r="I102" i="7"/>
  <c r="AB101" i="7"/>
  <c r="AA101" i="7"/>
  <c r="I101" i="7"/>
  <c r="AB100" i="7"/>
  <c r="AA100" i="7"/>
  <c r="I100" i="7"/>
  <c r="AB99" i="7"/>
  <c r="AA99" i="7"/>
  <c r="I99" i="7"/>
  <c r="AB98" i="7"/>
  <c r="AA98" i="7"/>
  <c r="I98" i="7"/>
  <c r="AB97" i="7"/>
  <c r="AA97" i="7"/>
  <c r="I97" i="7"/>
  <c r="AB96" i="7"/>
  <c r="AA96" i="7"/>
  <c r="I96" i="7"/>
  <c r="AB95" i="7"/>
  <c r="AA95" i="7"/>
  <c r="I95" i="7"/>
  <c r="AB94" i="7"/>
  <c r="AA94" i="7"/>
  <c r="I94" i="7"/>
  <c r="AB93" i="7"/>
  <c r="AA93" i="7"/>
  <c r="I93" i="7"/>
  <c r="AB92" i="7"/>
  <c r="AA92" i="7"/>
  <c r="I92" i="7"/>
  <c r="AB91" i="7"/>
  <c r="AA91" i="7"/>
  <c r="I91" i="7"/>
  <c r="AB90" i="7"/>
  <c r="AA90" i="7"/>
  <c r="I90" i="7"/>
  <c r="AB89" i="7"/>
  <c r="AA89" i="7"/>
  <c r="I89" i="7"/>
  <c r="AB88" i="7"/>
  <c r="AA88" i="7"/>
  <c r="C88" i="7" s="1"/>
  <c r="AC88" i="7" s="1"/>
  <c r="I88" i="7"/>
  <c r="AB87" i="7"/>
  <c r="AA87" i="7"/>
  <c r="I87" i="7"/>
  <c r="AB86" i="7"/>
  <c r="AA86" i="7"/>
  <c r="I86" i="7"/>
  <c r="AB85" i="7"/>
  <c r="AA85" i="7"/>
  <c r="I85" i="7"/>
  <c r="AB84" i="7"/>
  <c r="AA84" i="7"/>
  <c r="I84" i="7"/>
  <c r="AB83" i="7"/>
  <c r="AA83" i="7"/>
  <c r="I83" i="7"/>
  <c r="AB82" i="7"/>
  <c r="AA82" i="7"/>
  <c r="I82" i="7"/>
  <c r="AB81" i="7"/>
  <c r="AA81" i="7"/>
  <c r="I81" i="7"/>
  <c r="AB80" i="7"/>
  <c r="AA80" i="7"/>
  <c r="I80" i="7"/>
  <c r="AB79" i="7"/>
  <c r="AA79" i="7"/>
  <c r="I79" i="7"/>
  <c r="AB78" i="7"/>
  <c r="AA78" i="7"/>
  <c r="I78" i="7"/>
  <c r="AB77" i="7"/>
  <c r="AA77" i="7"/>
  <c r="I77" i="7"/>
  <c r="AB76" i="7"/>
  <c r="AA76" i="7"/>
  <c r="I76" i="7"/>
  <c r="AB75" i="7"/>
  <c r="AA75" i="7"/>
  <c r="I75" i="7"/>
  <c r="AB74" i="7"/>
  <c r="AA74" i="7"/>
  <c r="I74" i="7"/>
  <c r="AB73" i="7"/>
  <c r="AA73" i="7"/>
  <c r="I73" i="7"/>
  <c r="C73" i="7" s="1"/>
  <c r="AB72" i="7"/>
  <c r="AA72" i="7"/>
  <c r="I72" i="7"/>
  <c r="AB71" i="7"/>
  <c r="AA71" i="7"/>
  <c r="I71" i="7"/>
  <c r="AB70" i="7"/>
  <c r="AA70" i="7"/>
  <c r="I70" i="7"/>
  <c r="AB69" i="7"/>
  <c r="AA69" i="7"/>
  <c r="I69" i="7"/>
  <c r="AB68" i="7"/>
  <c r="AA68" i="7"/>
  <c r="I68" i="7"/>
  <c r="AB67" i="7"/>
  <c r="AA67" i="7"/>
  <c r="I67" i="7"/>
  <c r="AB66" i="7"/>
  <c r="AA66" i="7"/>
  <c r="I66" i="7"/>
  <c r="AB65" i="7"/>
  <c r="AA65" i="7"/>
  <c r="I65" i="7"/>
  <c r="AB64" i="7"/>
  <c r="AA64" i="7"/>
  <c r="C64" i="7" s="1"/>
  <c r="I64" i="7"/>
  <c r="AB63" i="7"/>
  <c r="AA63" i="7"/>
  <c r="I63" i="7"/>
  <c r="AB62" i="7"/>
  <c r="AA62" i="7"/>
  <c r="I62" i="7"/>
  <c r="AB61" i="7"/>
  <c r="AA61" i="7"/>
  <c r="I61" i="7"/>
  <c r="AB60" i="7"/>
  <c r="AA60" i="7"/>
  <c r="I60" i="7"/>
  <c r="AB59" i="7"/>
  <c r="AA59" i="7"/>
  <c r="I59" i="7"/>
  <c r="AB58" i="7"/>
  <c r="AA58" i="7"/>
  <c r="I58" i="7"/>
  <c r="AB57" i="7"/>
  <c r="AA57" i="7"/>
  <c r="I57" i="7"/>
  <c r="AB56" i="7"/>
  <c r="AA56" i="7"/>
  <c r="C56" i="7" s="1"/>
  <c r="I56" i="7"/>
  <c r="AB55" i="7"/>
  <c r="AA55" i="7"/>
  <c r="I55" i="7"/>
  <c r="AB54" i="7"/>
  <c r="AA54" i="7"/>
  <c r="I54" i="7"/>
  <c r="AB53" i="7"/>
  <c r="AA53" i="7"/>
  <c r="I53" i="7"/>
  <c r="AB52" i="7"/>
  <c r="AA52" i="7"/>
  <c r="I52" i="7"/>
  <c r="AB51" i="7"/>
  <c r="AA51" i="7"/>
  <c r="I51" i="7"/>
  <c r="AB50" i="7"/>
  <c r="AA50" i="7"/>
  <c r="I50" i="7"/>
  <c r="AB49" i="7"/>
  <c r="AA49" i="7"/>
  <c r="I49" i="7"/>
  <c r="AB48" i="7"/>
  <c r="AA48" i="7"/>
  <c r="I48" i="7"/>
  <c r="AB47" i="7"/>
  <c r="AA47" i="7"/>
  <c r="I47" i="7"/>
  <c r="AB46" i="7"/>
  <c r="AA46" i="7"/>
  <c r="I46" i="7"/>
  <c r="AB45" i="7"/>
  <c r="AA45" i="7"/>
  <c r="I45" i="7"/>
  <c r="AB44" i="7"/>
  <c r="AA44" i="7"/>
  <c r="I44" i="7"/>
  <c r="AB43" i="7"/>
  <c r="AA43" i="7"/>
  <c r="I43" i="7"/>
  <c r="AB42" i="7"/>
  <c r="AA42" i="7"/>
  <c r="I42" i="7"/>
  <c r="AB41" i="7"/>
  <c r="AA41" i="7"/>
  <c r="I41" i="7"/>
  <c r="AB40" i="7"/>
  <c r="AA40" i="7"/>
  <c r="I40" i="7"/>
  <c r="AB39" i="7"/>
  <c r="AA39" i="7"/>
  <c r="I39" i="7"/>
  <c r="AB38" i="7"/>
  <c r="AA38" i="7"/>
  <c r="I38" i="7"/>
  <c r="AB37" i="7"/>
  <c r="AA37" i="7"/>
  <c r="I37" i="7"/>
  <c r="AB36" i="7"/>
  <c r="AA36" i="7"/>
  <c r="I36" i="7"/>
  <c r="AB35" i="7"/>
  <c r="AA35" i="7"/>
  <c r="I35" i="7"/>
  <c r="AB34" i="7"/>
  <c r="AA34" i="7"/>
  <c r="I34" i="7"/>
  <c r="AB33" i="7"/>
  <c r="AA33" i="7"/>
  <c r="I33" i="7"/>
  <c r="AB32" i="7"/>
  <c r="AA32" i="7"/>
  <c r="I32" i="7"/>
  <c r="AB31" i="7"/>
  <c r="AA31" i="7"/>
  <c r="I31" i="7"/>
  <c r="AB30" i="7"/>
  <c r="AA30" i="7"/>
  <c r="I30" i="7"/>
  <c r="AB29" i="7"/>
  <c r="AA29" i="7"/>
  <c r="I29" i="7"/>
  <c r="AB28" i="7"/>
  <c r="AA28" i="7"/>
  <c r="I28" i="7"/>
  <c r="AB27" i="7"/>
  <c r="AA27" i="7"/>
  <c r="I27" i="7"/>
  <c r="AB26" i="7"/>
  <c r="AA26" i="7"/>
  <c r="I26" i="7"/>
  <c r="AB25" i="7"/>
  <c r="AA25" i="7"/>
  <c r="I25" i="7"/>
  <c r="AB24" i="7"/>
  <c r="AA24" i="7"/>
  <c r="I24" i="7"/>
  <c r="AB23" i="7"/>
  <c r="AA23" i="7"/>
  <c r="I23" i="7"/>
  <c r="AB22" i="7"/>
  <c r="AA22" i="7"/>
  <c r="I22" i="7"/>
  <c r="AB21" i="7"/>
  <c r="AA21" i="7"/>
  <c r="I21" i="7"/>
  <c r="AB20" i="7"/>
  <c r="AA20" i="7"/>
  <c r="I20" i="7"/>
  <c r="AB19" i="7"/>
  <c r="AA19" i="7"/>
  <c r="I19" i="7"/>
  <c r="AB18" i="7"/>
  <c r="AA18" i="7"/>
  <c r="I18" i="7"/>
  <c r="AB17" i="7"/>
  <c r="AA17" i="7"/>
  <c r="I17" i="7"/>
  <c r="AB16" i="7"/>
  <c r="AA16" i="7"/>
  <c r="I16" i="7"/>
  <c r="AB15" i="7"/>
  <c r="AA15" i="7"/>
  <c r="I15" i="7"/>
  <c r="AB14" i="7"/>
  <c r="AA14" i="7"/>
  <c r="I14" i="7"/>
  <c r="AB13" i="7"/>
  <c r="AA13" i="7"/>
  <c r="I13" i="7"/>
  <c r="AB12" i="7"/>
  <c r="AA12" i="7"/>
  <c r="I12" i="7"/>
  <c r="AB11" i="7"/>
  <c r="AA11" i="7"/>
  <c r="I11" i="7"/>
  <c r="AB10" i="7"/>
  <c r="AA10" i="7"/>
  <c r="I10" i="7"/>
  <c r="AB9" i="7"/>
  <c r="AA9" i="7"/>
  <c r="I9" i="7"/>
  <c r="AB8" i="7"/>
  <c r="AA8" i="7"/>
  <c r="I8" i="7"/>
  <c r="AB7" i="7"/>
  <c r="AA7" i="7"/>
  <c r="I7" i="7"/>
  <c r="AB6" i="7"/>
  <c r="AA6" i="7"/>
  <c r="I6" i="7"/>
  <c r="AB5" i="7"/>
  <c r="D6" i="6"/>
  <c r="D7" i="6"/>
  <c r="D8" i="6"/>
  <c r="D9" i="6"/>
  <c r="D10" i="6"/>
  <c r="D11" i="6"/>
  <c r="D12" i="6"/>
  <c r="C12" i="6" s="1"/>
  <c r="D13" i="6"/>
  <c r="D14" i="6"/>
  <c r="D15" i="6"/>
  <c r="D16" i="6"/>
  <c r="D17" i="6"/>
  <c r="D18" i="6"/>
  <c r="D19" i="6"/>
  <c r="D20" i="6"/>
  <c r="C20" i="6" s="1"/>
  <c r="D21" i="6"/>
  <c r="D22" i="6"/>
  <c r="D23" i="6"/>
  <c r="D24" i="6"/>
  <c r="D25" i="6"/>
  <c r="D26" i="6"/>
  <c r="D27" i="6"/>
  <c r="D28" i="6"/>
  <c r="C28" i="6" s="1"/>
  <c r="D29" i="6"/>
  <c r="D30" i="6"/>
  <c r="D31" i="6"/>
  <c r="D32" i="6"/>
  <c r="D33" i="6"/>
  <c r="D34" i="6"/>
  <c r="D35" i="6"/>
  <c r="D36" i="6"/>
  <c r="C36" i="6" s="1"/>
  <c r="D37" i="6"/>
  <c r="D38" i="6"/>
  <c r="D39" i="6"/>
  <c r="D40" i="6"/>
  <c r="D41" i="6"/>
  <c r="D42" i="6"/>
  <c r="D43" i="6"/>
  <c r="D44" i="6"/>
  <c r="C44" i="6" s="1"/>
  <c r="D45" i="6"/>
  <c r="D46" i="6"/>
  <c r="D47" i="6"/>
  <c r="D48" i="6"/>
  <c r="D49" i="6"/>
  <c r="D50" i="6"/>
  <c r="D51" i="6"/>
  <c r="D52" i="6"/>
  <c r="C52" i="6" s="1"/>
  <c r="D53" i="6"/>
  <c r="D54" i="6"/>
  <c r="D55" i="6"/>
  <c r="D56" i="6"/>
  <c r="D57" i="6"/>
  <c r="D58" i="6"/>
  <c r="D59" i="6"/>
  <c r="D60" i="6"/>
  <c r="C60" i="6" s="1"/>
  <c r="D61" i="6"/>
  <c r="D62" i="6"/>
  <c r="D63" i="6"/>
  <c r="D64" i="6"/>
  <c r="D65" i="6"/>
  <c r="D66" i="6"/>
  <c r="D67" i="6"/>
  <c r="D68" i="6"/>
  <c r="C68" i="6" s="1"/>
  <c r="D69" i="6"/>
  <c r="D70" i="6"/>
  <c r="D71" i="6"/>
  <c r="D72" i="6"/>
  <c r="D73" i="6"/>
  <c r="D74" i="6"/>
  <c r="D75" i="6"/>
  <c r="D76" i="6"/>
  <c r="C76" i="6" s="1"/>
  <c r="D77" i="6"/>
  <c r="D78" i="6"/>
  <c r="D79" i="6"/>
  <c r="D80" i="6"/>
  <c r="D81" i="6"/>
  <c r="D82" i="6"/>
  <c r="D83" i="6"/>
  <c r="D84" i="6"/>
  <c r="C84" i="6" s="1"/>
  <c r="D85" i="6"/>
  <c r="D86" i="6"/>
  <c r="D87" i="6"/>
  <c r="D88" i="6"/>
  <c r="D89" i="6"/>
  <c r="D90" i="6"/>
  <c r="D91" i="6"/>
  <c r="D92" i="6"/>
  <c r="C92" i="6" s="1"/>
  <c r="D93" i="6"/>
  <c r="D94" i="6"/>
  <c r="D95" i="6"/>
  <c r="D96" i="6"/>
  <c r="D97" i="6"/>
  <c r="D98" i="6"/>
  <c r="D99" i="6"/>
  <c r="D100" i="6"/>
  <c r="C100" i="6" s="1"/>
  <c r="D101" i="6"/>
  <c r="D102" i="6"/>
  <c r="D103" i="6"/>
  <c r="D104" i="6"/>
  <c r="D105" i="6"/>
  <c r="D106" i="6"/>
  <c r="D107" i="6"/>
  <c r="D108" i="6"/>
  <c r="C108" i="6" s="1"/>
  <c r="D109" i="6"/>
  <c r="D110" i="6"/>
  <c r="D5" i="6"/>
  <c r="AG110" i="6"/>
  <c r="AF110" i="6"/>
  <c r="G110" i="6"/>
  <c r="AG109" i="6"/>
  <c r="AF109" i="6"/>
  <c r="G109" i="6"/>
  <c r="AG108" i="6"/>
  <c r="AF108" i="6"/>
  <c r="G108" i="6"/>
  <c r="AG107" i="6"/>
  <c r="AF107" i="6"/>
  <c r="C107" i="6" s="1"/>
  <c r="G107" i="6"/>
  <c r="AG106" i="6"/>
  <c r="AF106" i="6"/>
  <c r="G106" i="6"/>
  <c r="AG105" i="6"/>
  <c r="AF105" i="6"/>
  <c r="G105" i="6"/>
  <c r="AG104" i="6"/>
  <c r="AF104" i="6"/>
  <c r="G104" i="6"/>
  <c r="AG103" i="6"/>
  <c r="AF103" i="6"/>
  <c r="G103" i="6"/>
  <c r="AG102" i="6"/>
  <c r="AF102" i="6"/>
  <c r="G102" i="6"/>
  <c r="AG101" i="6"/>
  <c r="AF101" i="6"/>
  <c r="G101" i="6"/>
  <c r="AG100" i="6"/>
  <c r="AF100" i="6"/>
  <c r="G100" i="6"/>
  <c r="AG99" i="6"/>
  <c r="AF99" i="6"/>
  <c r="C99" i="6" s="1"/>
  <c r="G99" i="6"/>
  <c r="AG98" i="6"/>
  <c r="AF98" i="6"/>
  <c r="G98" i="6"/>
  <c r="AG97" i="6"/>
  <c r="AF97" i="6"/>
  <c r="G97" i="6"/>
  <c r="AG96" i="6"/>
  <c r="AF96" i="6"/>
  <c r="G96" i="6"/>
  <c r="AG95" i="6"/>
  <c r="AF95" i="6"/>
  <c r="G95" i="6"/>
  <c r="AG94" i="6"/>
  <c r="AF94" i="6"/>
  <c r="G94" i="6"/>
  <c r="AG93" i="6"/>
  <c r="AF93" i="6"/>
  <c r="G93" i="6"/>
  <c r="AG92" i="6"/>
  <c r="AF92" i="6"/>
  <c r="G92" i="6"/>
  <c r="AG91" i="6"/>
  <c r="AF91" i="6"/>
  <c r="C91" i="6" s="1"/>
  <c r="G91" i="6"/>
  <c r="AG90" i="6"/>
  <c r="AF90" i="6"/>
  <c r="G90" i="6"/>
  <c r="AG89" i="6"/>
  <c r="AF89" i="6"/>
  <c r="G89" i="6"/>
  <c r="AG88" i="6"/>
  <c r="AF88" i="6"/>
  <c r="G88" i="6"/>
  <c r="AG87" i="6"/>
  <c r="AF87" i="6"/>
  <c r="G87" i="6"/>
  <c r="AG86" i="6"/>
  <c r="AF86" i="6"/>
  <c r="G86" i="6"/>
  <c r="AG85" i="6"/>
  <c r="AF85" i="6"/>
  <c r="G85" i="6"/>
  <c r="AG84" i="6"/>
  <c r="AF84" i="6"/>
  <c r="G84" i="6"/>
  <c r="AG83" i="6"/>
  <c r="AF83" i="6"/>
  <c r="C83" i="6" s="1"/>
  <c r="G83" i="6"/>
  <c r="AG82" i="6"/>
  <c r="AF82" i="6"/>
  <c r="G82" i="6"/>
  <c r="AG81" i="6"/>
  <c r="AF81" i="6"/>
  <c r="G81" i="6"/>
  <c r="AG80" i="6"/>
  <c r="AF80" i="6"/>
  <c r="G80" i="6"/>
  <c r="AG79" i="6"/>
  <c r="AF79" i="6"/>
  <c r="G79" i="6"/>
  <c r="AG78" i="6"/>
  <c r="AF78" i="6"/>
  <c r="G78" i="6"/>
  <c r="AG77" i="6"/>
  <c r="AF77" i="6"/>
  <c r="G77" i="6"/>
  <c r="AG76" i="6"/>
  <c r="AF76" i="6"/>
  <c r="G76" i="6"/>
  <c r="AG75" i="6"/>
  <c r="AF75" i="6"/>
  <c r="C75" i="6" s="1"/>
  <c r="G75" i="6"/>
  <c r="AG74" i="6"/>
  <c r="AF74" i="6"/>
  <c r="G74" i="6"/>
  <c r="AG73" i="6"/>
  <c r="AF73" i="6"/>
  <c r="G73" i="6"/>
  <c r="AG72" i="6"/>
  <c r="AF72" i="6"/>
  <c r="G72" i="6"/>
  <c r="AG71" i="6"/>
  <c r="AF71" i="6"/>
  <c r="G71" i="6"/>
  <c r="AG70" i="6"/>
  <c r="AF70" i="6"/>
  <c r="G70" i="6"/>
  <c r="AG69" i="6"/>
  <c r="AF69" i="6"/>
  <c r="G69" i="6"/>
  <c r="AG68" i="6"/>
  <c r="AF68" i="6"/>
  <c r="G68" i="6"/>
  <c r="AG67" i="6"/>
  <c r="AF67" i="6"/>
  <c r="C67" i="6" s="1"/>
  <c r="G67" i="6"/>
  <c r="AG66" i="6"/>
  <c r="AF66" i="6"/>
  <c r="G66" i="6"/>
  <c r="AG65" i="6"/>
  <c r="AF65" i="6"/>
  <c r="G65" i="6"/>
  <c r="AG64" i="6"/>
  <c r="AF64" i="6"/>
  <c r="G64" i="6"/>
  <c r="AG63" i="6"/>
  <c r="AF63" i="6"/>
  <c r="G63" i="6"/>
  <c r="AG62" i="6"/>
  <c r="AF62" i="6"/>
  <c r="G62" i="6"/>
  <c r="AG61" i="6"/>
  <c r="AF61" i="6"/>
  <c r="G61" i="6"/>
  <c r="AG60" i="6"/>
  <c r="AF60" i="6"/>
  <c r="G60" i="6"/>
  <c r="AG59" i="6"/>
  <c r="AF59" i="6"/>
  <c r="C59" i="6" s="1"/>
  <c r="G59" i="6"/>
  <c r="AG58" i="6"/>
  <c r="AF58" i="6"/>
  <c r="G58" i="6"/>
  <c r="AG57" i="6"/>
  <c r="AF57" i="6"/>
  <c r="G57" i="6"/>
  <c r="AG56" i="6"/>
  <c r="AF56" i="6"/>
  <c r="G56" i="6"/>
  <c r="AG55" i="6"/>
  <c r="AF55" i="6"/>
  <c r="G55" i="6"/>
  <c r="AG54" i="6"/>
  <c r="AF54" i="6"/>
  <c r="G54" i="6"/>
  <c r="AG53" i="6"/>
  <c r="AF53" i="6"/>
  <c r="G53" i="6"/>
  <c r="AG52" i="6"/>
  <c r="AF52" i="6"/>
  <c r="G52" i="6"/>
  <c r="AG51" i="6"/>
  <c r="AF51" i="6"/>
  <c r="C51" i="6" s="1"/>
  <c r="G51" i="6"/>
  <c r="AG50" i="6"/>
  <c r="AF50" i="6"/>
  <c r="G50" i="6"/>
  <c r="AG49" i="6"/>
  <c r="AF49" i="6"/>
  <c r="G49" i="6"/>
  <c r="AG48" i="6"/>
  <c r="AF48" i="6"/>
  <c r="G48" i="6"/>
  <c r="AG47" i="6"/>
  <c r="AF47" i="6"/>
  <c r="G47" i="6"/>
  <c r="AG46" i="6"/>
  <c r="AF46" i="6"/>
  <c r="G46" i="6"/>
  <c r="AG45" i="6"/>
  <c r="AF45" i="6"/>
  <c r="G45" i="6"/>
  <c r="AG44" i="6"/>
  <c r="AF44" i="6"/>
  <c r="G44" i="6"/>
  <c r="AG43" i="6"/>
  <c r="AF43" i="6"/>
  <c r="C43" i="6" s="1"/>
  <c r="G43" i="6"/>
  <c r="AG42" i="6"/>
  <c r="AF42" i="6"/>
  <c r="G42" i="6"/>
  <c r="AG41" i="6"/>
  <c r="AF41" i="6"/>
  <c r="G41" i="6"/>
  <c r="AG40" i="6"/>
  <c r="AF40" i="6"/>
  <c r="G40" i="6"/>
  <c r="AG39" i="6"/>
  <c r="AF39" i="6"/>
  <c r="G39" i="6"/>
  <c r="AG38" i="6"/>
  <c r="AF38" i="6"/>
  <c r="G38" i="6"/>
  <c r="AG37" i="6"/>
  <c r="AF37" i="6"/>
  <c r="G37" i="6"/>
  <c r="AG36" i="6"/>
  <c r="AF36" i="6"/>
  <c r="G36" i="6"/>
  <c r="AG35" i="6"/>
  <c r="AF35" i="6"/>
  <c r="C35" i="6" s="1"/>
  <c r="G35" i="6"/>
  <c r="AG34" i="6"/>
  <c r="AF34" i="6"/>
  <c r="G34" i="6"/>
  <c r="AG33" i="6"/>
  <c r="AF33" i="6"/>
  <c r="G33" i="6"/>
  <c r="AG32" i="6"/>
  <c r="AF32" i="6"/>
  <c r="G32" i="6"/>
  <c r="AG31" i="6"/>
  <c r="AF31" i="6"/>
  <c r="G31" i="6"/>
  <c r="AG30" i="6"/>
  <c r="AF30" i="6"/>
  <c r="G30" i="6"/>
  <c r="AG29" i="6"/>
  <c r="AF29" i="6"/>
  <c r="G29" i="6"/>
  <c r="AG28" i="6"/>
  <c r="AF28" i="6"/>
  <c r="G28" i="6"/>
  <c r="AG27" i="6"/>
  <c r="AF27" i="6"/>
  <c r="C27" i="6" s="1"/>
  <c r="G27" i="6"/>
  <c r="AG26" i="6"/>
  <c r="AF26" i="6"/>
  <c r="G26" i="6"/>
  <c r="AG25" i="6"/>
  <c r="AF25" i="6"/>
  <c r="G25" i="6"/>
  <c r="AG24" i="6"/>
  <c r="AF24" i="6"/>
  <c r="G24" i="6"/>
  <c r="AG23" i="6"/>
  <c r="AF23" i="6"/>
  <c r="G23" i="6"/>
  <c r="AG22" i="6"/>
  <c r="AF22" i="6"/>
  <c r="G22" i="6"/>
  <c r="AG21" i="6"/>
  <c r="AF21" i="6"/>
  <c r="G21" i="6"/>
  <c r="AG20" i="6"/>
  <c r="AF20" i="6"/>
  <c r="G20" i="6"/>
  <c r="AG19" i="6"/>
  <c r="AF19" i="6"/>
  <c r="C19" i="6" s="1"/>
  <c r="G19" i="6"/>
  <c r="AG18" i="6"/>
  <c r="AF18" i="6"/>
  <c r="G18" i="6"/>
  <c r="AG17" i="6"/>
  <c r="AF17" i="6"/>
  <c r="G17" i="6"/>
  <c r="AG16" i="6"/>
  <c r="AF16" i="6"/>
  <c r="G16" i="6"/>
  <c r="AG15" i="6"/>
  <c r="AF15" i="6"/>
  <c r="G15" i="6"/>
  <c r="AG14" i="6"/>
  <c r="AF14" i="6"/>
  <c r="G14" i="6"/>
  <c r="AG13" i="6"/>
  <c r="AF13" i="6"/>
  <c r="G13" i="6"/>
  <c r="AG12" i="6"/>
  <c r="AF12" i="6"/>
  <c r="G12" i="6"/>
  <c r="AG11" i="6"/>
  <c r="AF11" i="6"/>
  <c r="C11" i="6" s="1"/>
  <c r="G11" i="6"/>
  <c r="AG10" i="6"/>
  <c r="AF10" i="6"/>
  <c r="G10" i="6"/>
  <c r="AG9" i="6"/>
  <c r="AF9" i="6"/>
  <c r="G9" i="6"/>
  <c r="AG8" i="6"/>
  <c r="AF8" i="6"/>
  <c r="G8" i="6"/>
  <c r="AG7" i="6"/>
  <c r="AF7" i="6"/>
  <c r="G7" i="6"/>
  <c r="AG6" i="6"/>
  <c r="AF6" i="6"/>
  <c r="G6" i="6"/>
  <c r="AG5" i="6"/>
  <c r="AF5" i="6"/>
  <c r="G5" i="6"/>
  <c r="AS8" i="5"/>
  <c r="AD111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S9" i="5"/>
  <c r="AR5" i="5"/>
  <c r="I5" i="5"/>
  <c r="AS110" i="5"/>
  <c r="AR110" i="5"/>
  <c r="I110" i="5"/>
  <c r="AS109" i="5"/>
  <c r="AR109" i="5"/>
  <c r="I109" i="5"/>
  <c r="AS108" i="5"/>
  <c r="AR108" i="5"/>
  <c r="I108" i="5"/>
  <c r="AS107" i="5"/>
  <c r="AR107" i="5"/>
  <c r="I107" i="5"/>
  <c r="AS106" i="5"/>
  <c r="AR106" i="5"/>
  <c r="I106" i="5"/>
  <c r="AS105" i="5"/>
  <c r="AR105" i="5"/>
  <c r="I105" i="5"/>
  <c r="AS104" i="5"/>
  <c r="AR104" i="5"/>
  <c r="I104" i="5"/>
  <c r="AS103" i="5"/>
  <c r="AR103" i="5"/>
  <c r="I103" i="5"/>
  <c r="AS102" i="5"/>
  <c r="AR102" i="5"/>
  <c r="I102" i="5"/>
  <c r="AS101" i="5"/>
  <c r="AR101" i="5"/>
  <c r="I101" i="5"/>
  <c r="AS100" i="5"/>
  <c r="AR100" i="5"/>
  <c r="I100" i="5"/>
  <c r="AS99" i="5"/>
  <c r="AR99" i="5"/>
  <c r="I99" i="5"/>
  <c r="AS98" i="5"/>
  <c r="AR98" i="5"/>
  <c r="I98" i="5"/>
  <c r="AS97" i="5"/>
  <c r="AR97" i="5"/>
  <c r="I97" i="5"/>
  <c r="AS96" i="5"/>
  <c r="AR96" i="5"/>
  <c r="I96" i="5"/>
  <c r="AS95" i="5"/>
  <c r="AR95" i="5"/>
  <c r="I95" i="5"/>
  <c r="AS94" i="5"/>
  <c r="AR94" i="5"/>
  <c r="I94" i="5"/>
  <c r="AS93" i="5"/>
  <c r="AR93" i="5"/>
  <c r="I93" i="5"/>
  <c r="AS92" i="5"/>
  <c r="AR92" i="5"/>
  <c r="I92" i="5"/>
  <c r="AS91" i="5"/>
  <c r="AR91" i="5"/>
  <c r="I91" i="5"/>
  <c r="AS90" i="5"/>
  <c r="AR90" i="5"/>
  <c r="I90" i="5"/>
  <c r="AS89" i="5"/>
  <c r="AR89" i="5"/>
  <c r="I89" i="5"/>
  <c r="AS88" i="5"/>
  <c r="AR88" i="5"/>
  <c r="I88" i="5"/>
  <c r="AS87" i="5"/>
  <c r="AR87" i="5"/>
  <c r="I87" i="5"/>
  <c r="AS86" i="5"/>
  <c r="AR86" i="5"/>
  <c r="I86" i="5"/>
  <c r="AS85" i="5"/>
  <c r="AR85" i="5"/>
  <c r="I85" i="5"/>
  <c r="AS84" i="5"/>
  <c r="AR84" i="5"/>
  <c r="I84" i="5"/>
  <c r="AS83" i="5"/>
  <c r="AR83" i="5"/>
  <c r="I83" i="5"/>
  <c r="AS82" i="5"/>
  <c r="AR82" i="5"/>
  <c r="I82" i="5"/>
  <c r="AS81" i="5"/>
  <c r="AR81" i="5"/>
  <c r="I81" i="5"/>
  <c r="AS80" i="5"/>
  <c r="AR80" i="5"/>
  <c r="I80" i="5"/>
  <c r="AS79" i="5"/>
  <c r="AR79" i="5"/>
  <c r="I79" i="5"/>
  <c r="AS78" i="5"/>
  <c r="AR78" i="5"/>
  <c r="I78" i="5"/>
  <c r="AS77" i="5"/>
  <c r="AR77" i="5"/>
  <c r="I77" i="5"/>
  <c r="AS76" i="5"/>
  <c r="AR76" i="5"/>
  <c r="I76" i="5"/>
  <c r="AS75" i="5"/>
  <c r="AR75" i="5"/>
  <c r="I75" i="5"/>
  <c r="AS74" i="5"/>
  <c r="AR74" i="5"/>
  <c r="I74" i="5"/>
  <c r="AS73" i="5"/>
  <c r="AR73" i="5"/>
  <c r="I73" i="5"/>
  <c r="AS72" i="5"/>
  <c r="AR72" i="5"/>
  <c r="I72" i="5"/>
  <c r="AS71" i="5"/>
  <c r="AR71" i="5"/>
  <c r="I71" i="5"/>
  <c r="AS70" i="5"/>
  <c r="AR70" i="5"/>
  <c r="I70" i="5"/>
  <c r="AS69" i="5"/>
  <c r="AR69" i="5"/>
  <c r="I69" i="5"/>
  <c r="AS68" i="5"/>
  <c r="AR68" i="5"/>
  <c r="I68" i="5"/>
  <c r="AS67" i="5"/>
  <c r="AR67" i="5"/>
  <c r="I67" i="5"/>
  <c r="AS66" i="5"/>
  <c r="AR66" i="5"/>
  <c r="I66" i="5"/>
  <c r="AS65" i="5"/>
  <c r="AR65" i="5"/>
  <c r="I65" i="5"/>
  <c r="AS64" i="5"/>
  <c r="AR64" i="5"/>
  <c r="I64" i="5"/>
  <c r="AS63" i="5"/>
  <c r="AR63" i="5"/>
  <c r="I63" i="5"/>
  <c r="AS62" i="5"/>
  <c r="AR62" i="5"/>
  <c r="I62" i="5"/>
  <c r="AS61" i="5"/>
  <c r="AR61" i="5"/>
  <c r="I61" i="5"/>
  <c r="AS60" i="5"/>
  <c r="AR60" i="5"/>
  <c r="I60" i="5"/>
  <c r="AS59" i="5"/>
  <c r="AR59" i="5"/>
  <c r="I59" i="5"/>
  <c r="AS58" i="5"/>
  <c r="AR58" i="5"/>
  <c r="I58" i="5"/>
  <c r="AS57" i="5"/>
  <c r="AR57" i="5"/>
  <c r="I57" i="5"/>
  <c r="AS56" i="5"/>
  <c r="AR56" i="5"/>
  <c r="I56" i="5"/>
  <c r="AS55" i="5"/>
  <c r="AR55" i="5"/>
  <c r="I55" i="5"/>
  <c r="AS54" i="5"/>
  <c r="AR54" i="5"/>
  <c r="I54" i="5"/>
  <c r="AS53" i="5"/>
  <c r="AR53" i="5"/>
  <c r="I53" i="5"/>
  <c r="AS52" i="5"/>
  <c r="AR52" i="5"/>
  <c r="I52" i="5"/>
  <c r="AS51" i="5"/>
  <c r="AR51" i="5"/>
  <c r="I51" i="5"/>
  <c r="AS50" i="5"/>
  <c r="AR50" i="5"/>
  <c r="I50" i="5"/>
  <c r="AS49" i="5"/>
  <c r="AR49" i="5"/>
  <c r="I49" i="5"/>
  <c r="AS48" i="5"/>
  <c r="AR48" i="5"/>
  <c r="I48" i="5"/>
  <c r="AS47" i="5"/>
  <c r="AR47" i="5"/>
  <c r="I47" i="5"/>
  <c r="AS46" i="5"/>
  <c r="AR46" i="5"/>
  <c r="I46" i="5"/>
  <c r="AS45" i="5"/>
  <c r="AR45" i="5"/>
  <c r="I45" i="5"/>
  <c r="AS44" i="5"/>
  <c r="AR44" i="5"/>
  <c r="I44" i="5"/>
  <c r="AS43" i="5"/>
  <c r="AR43" i="5"/>
  <c r="I43" i="5"/>
  <c r="AS42" i="5"/>
  <c r="AR42" i="5"/>
  <c r="I42" i="5"/>
  <c r="AS41" i="5"/>
  <c r="AR41" i="5"/>
  <c r="I41" i="5"/>
  <c r="AS40" i="5"/>
  <c r="AR40" i="5"/>
  <c r="I40" i="5"/>
  <c r="AS39" i="5"/>
  <c r="AR39" i="5"/>
  <c r="I39" i="5"/>
  <c r="AS38" i="5"/>
  <c r="AR38" i="5"/>
  <c r="I38" i="5"/>
  <c r="AS37" i="5"/>
  <c r="AR37" i="5"/>
  <c r="I37" i="5"/>
  <c r="AS36" i="5"/>
  <c r="AR36" i="5"/>
  <c r="I36" i="5"/>
  <c r="AS35" i="5"/>
  <c r="AR35" i="5"/>
  <c r="I35" i="5"/>
  <c r="AS34" i="5"/>
  <c r="AR34" i="5"/>
  <c r="I34" i="5"/>
  <c r="AS33" i="5"/>
  <c r="AR33" i="5"/>
  <c r="I33" i="5"/>
  <c r="AS32" i="5"/>
  <c r="AR32" i="5"/>
  <c r="I32" i="5"/>
  <c r="AS31" i="5"/>
  <c r="AR31" i="5"/>
  <c r="I31" i="5"/>
  <c r="AS30" i="5"/>
  <c r="AR30" i="5"/>
  <c r="I30" i="5"/>
  <c r="AS29" i="5"/>
  <c r="AR29" i="5"/>
  <c r="I29" i="5"/>
  <c r="AS28" i="5"/>
  <c r="AR28" i="5"/>
  <c r="I28" i="5"/>
  <c r="AS27" i="5"/>
  <c r="AR27" i="5"/>
  <c r="I27" i="5"/>
  <c r="AS26" i="5"/>
  <c r="AR26" i="5"/>
  <c r="I26" i="5"/>
  <c r="AS25" i="5"/>
  <c r="AR25" i="5"/>
  <c r="I25" i="5"/>
  <c r="AS24" i="5"/>
  <c r="AR24" i="5"/>
  <c r="I24" i="5"/>
  <c r="AS23" i="5"/>
  <c r="AR23" i="5"/>
  <c r="I23" i="5"/>
  <c r="AS22" i="5"/>
  <c r="AR22" i="5"/>
  <c r="I22" i="5"/>
  <c r="AS21" i="5"/>
  <c r="AR21" i="5"/>
  <c r="I21" i="5"/>
  <c r="AS20" i="5"/>
  <c r="AR20" i="5"/>
  <c r="I20" i="5"/>
  <c r="AS19" i="5"/>
  <c r="AR19" i="5"/>
  <c r="I19" i="5"/>
  <c r="AS18" i="5"/>
  <c r="AR18" i="5"/>
  <c r="I18" i="5"/>
  <c r="AS17" i="5"/>
  <c r="AR17" i="5"/>
  <c r="I17" i="5"/>
  <c r="AS16" i="5"/>
  <c r="AR16" i="5"/>
  <c r="I16" i="5"/>
  <c r="AS15" i="5"/>
  <c r="AR15" i="5"/>
  <c r="I15" i="5"/>
  <c r="AS14" i="5"/>
  <c r="AR14" i="5"/>
  <c r="I14" i="5"/>
  <c r="AS13" i="5"/>
  <c r="AR13" i="5"/>
  <c r="I13" i="5"/>
  <c r="AS12" i="5"/>
  <c r="AR12" i="5"/>
  <c r="I12" i="5"/>
  <c r="AS11" i="5"/>
  <c r="AR11" i="5"/>
  <c r="I11" i="5"/>
  <c r="AS10" i="5"/>
  <c r="AR10" i="5"/>
  <c r="I10" i="5"/>
  <c r="AR9" i="5"/>
  <c r="I9" i="5"/>
  <c r="AR8" i="5"/>
  <c r="I8" i="5"/>
  <c r="AS7" i="5"/>
  <c r="AR7" i="5"/>
  <c r="I7" i="5"/>
  <c r="AS6" i="5"/>
  <c r="AR6" i="5"/>
  <c r="I6" i="5"/>
  <c r="AS5" i="5"/>
  <c r="AB20" i="4"/>
  <c r="AB13" i="4"/>
  <c r="AB6" i="4"/>
  <c r="AB7" i="4"/>
  <c r="AB8" i="4"/>
  <c r="AB9" i="4"/>
  <c r="AB10" i="4"/>
  <c r="AB11" i="4"/>
  <c r="AB12" i="4"/>
  <c r="AB14" i="4"/>
  <c r="AB15" i="4"/>
  <c r="AB16" i="4"/>
  <c r="AB17" i="4"/>
  <c r="AB18" i="4"/>
  <c r="AB19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5" i="4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5" i="3"/>
  <c r="G5" i="3"/>
  <c r="C5" i="1"/>
  <c r="G5" i="1"/>
  <c r="M5" i="1"/>
  <c r="M7" i="1"/>
  <c r="M8" i="1"/>
  <c r="M6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98" i="1"/>
  <c r="G33" i="1"/>
  <c r="C33" i="1" s="1"/>
  <c r="G34" i="1"/>
  <c r="G35" i="1"/>
  <c r="G36" i="1"/>
  <c r="C36" i="1" s="1"/>
  <c r="G37" i="1"/>
  <c r="G38" i="1"/>
  <c r="C38" i="1" s="1"/>
  <c r="G39" i="1"/>
  <c r="G40" i="1"/>
  <c r="C40" i="1" s="1"/>
  <c r="G41" i="1"/>
  <c r="C41" i="1" s="1"/>
  <c r="G42" i="1"/>
  <c r="G43" i="1"/>
  <c r="G44" i="1"/>
  <c r="C44" i="1" s="1"/>
  <c r="G45" i="1"/>
  <c r="C45" i="1" s="1"/>
  <c r="G46" i="1"/>
  <c r="C46" i="1" s="1"/>
  <c r="G47" i="1"/>
  <c r="C47" i="1" s="1"/>
  <c r="G48" i="1"/>
  <c r="C48" i="1" s="1"/>
  <c r="G49" i="1"/>
  <c r="C49" i="1" s="1"/>
  <c r="G50" i="1"/>
  <c r="G51" i="1"/>
  <c r="G52" i="1"/>
  <c r="C52" i="1" s="1"/>
  <c r="G53" i="1"/>
  <c r="G54" i="1"/>
  <c r="C54" i="1" s="1"/>
  <c r="G55" i="1"/>
  <c r="G56" i="1"/>
  <c r="C56" i="1" s="1"/>
  <c r="G57" i="1"/>
  <c r="C57" i="1" s="1"/>
  <c r="G58" i="1"/>
  <c r="G59" i="1"/>
  <c r="G60" i="1"/>
  <c r="G61" i="1"/>
  <c r="G62" i="1"/>
  <c r="C62" i="1" s="1"/>
  <c r="G63" i="1"/>
  <c r="G64" i="1"/>
  <c r="C64" i="1" s="1"/>
  <c r="G65" i="1"/>
  <c r="C65" i="1" s="1"/>
  <c r="G66" i="1"/>
  <c r="G67" i="1"/>
  <c r="G68" i="1"/>
  <c r="G69" i="1"/>
  <c r="G70" i="1"/>
  <c r="C70" i="1" s="1"/>
  <c r="G71" i="1"/>
  <c r="C71" i="1" s="1"/>
  <c r="G72" i="1"/>
  <c r="C72" i="1" s="1"/>
  <c r="G73" i="1"/>
  <c r="C73" i="1" s="1"/>
  <c r="G74" i="1"/>
  <c r="G75" i="1"/>
  <c r="G76" i="1"/>
  <c r="C76" i="1" s="1"/>
  <c r="G77" i="1"/>
  <c r="G78" i="1"/>
  <c r="G79" i="1"/>
  <c r="C79" i="1" s="1"/>
  <c r="G80" i="1"/>
  <c r="C80" i="1" s="1"/>
  <c r="G81" i="1"/>
  <c r="C81" i="1" s="1"/>
  <c r="G82" i="1"/>
  <c r="G83" i="1"/>
  <c r="G84" i="1"/>
  <c r="C84" i="1" s="1"/>
  <c r="G85" i="1"/>
  <c r="G86" i="1"/>
  <c r="C86" i="1" s="1"/>
  <c r="G87" i="1"/>
  <c r="C87" i="1" s="1"/>
  <c r="G88" i="1"/>
  <c r="C88" i="1" s="1"/>
  <c r="G89" i="1"/>
  <c r="C89" i="1" s="1"/>
  <c r="G90" i="1"/>
  <c r="G91" i="1"/>
  <c r="G92" i="1"/>
  <c r="C92" i="1" s="1"/>
  <c r="G93" i="1"/>
  <c r="G94" i="1"/>
  <c r="C94" i="1" s="1"/>
  <c r="G95" i="1"/>
  <c r="C95" i="1" s="1"/>
  <c r="G96" i="1"/>
  <c r="C96" i="1" s="1"/>
  <c r="G97" i="1"/>
  <c r="C97" i="1" s="1"/>
  <c r="G98" i="1"/>
  <c r="G99" i="1"/>
  <c r="G100" i="1"/>
  <c r="C100" i="1" s="1"/>
  <c r="G101" i="1"/>
  <c r="G102" i="1"/>
  <c r="C102" i="1" s="1"/>
  <c r="G103" i="1"/>
  <c r="C103" i="1" s="1"/>
  <c r="G104" i="1"/>
  <c r="C104" i="1" s="1"/>
  <c r="G105" i="1"/>
  <c r="C105" i="1" s="1"/>
  <c r="G106" i="1"/>
  <c r="G107" i="1"/>
  <c r="G108" i="1"/>
  <c r="C108" i="1" s="1"/>
  <c r="G109" i="1"/>
  <c r="C109" i="1" s="1"/>
  <c r="G110" i="1"/>
  <c r="C110" i="1" s="1"/>
  <c r="C39" i="1"/>
  <c r="C55" i="1"/>
  <c r="C63" i="1"/>
  <c r="C78" i="1"/>
  <c r="AC110" i="4"/>
  <c r="H110" i="4"/>
  <c r="AC109" i="4"/>
  <c r="H109" i="4"/>
  <c r="AC108" i="4"/>
  <c r="H108" i="4"/>
  <c r="AC107" i="4"/>
  <c r="H107" i="4"/>
  <c r="AC106" i="4"/>
  <c r="H106" i="4"/>
  <c r="AC105" i="4"/>
  <c r="H105" i="4"/>
  <c r="AC104" i="4"/>
  <c r="H104" i="4"/>
  <c r="AC103" i="4"/>
  <c r="H103" i="4"/>
  <c r="AC102" i="4"/>
  <c r="H102" i="4"/>
  <c r="AC101" i="4"/>
  <c r="H101" i="4"/>
  <c r="AC100" i="4"/>
  <c r="H100" i="4"/>
  <c r="AC99" i="4"/>
  <c r="H99" i="4"/>
  <c r="AC98" i="4"/>
  <c r="H98" i="4"/>
  <c r="AC97" i="4"/>
  <c r="H97" i="4"/>
  <c r="AC96" i="4"/>
  <c r="H96" i="4"/>
  <c r="AC95" i="4"/>
  <c r="H95" i="4"/>
  <c r="AC94" i="4"/>
  <c r="H94" i="4"/>
  <c r="AC93" i="4"/>
  <c r="H93" i="4"/>
  <c r="AC92" i="4"/>
  <c r="H92" i="4"/>
  <c r="AC91" i="4"/>
  <c r="H91" i="4"/>
  <c r="AC90" i="4"/>
  <c r="H90" i="4"/>
  <c r="AC89" i="4"/>
  <c r="H89" i="4"/>
  <c r="AC88" i="4"/>
  <c r="H88" i="4"/>
  <c r="AC87" i="4"/>
  <c r="H87" i="4"/>
  <c r="AC86" i="4"/>
  <c r="H86" i="4"/>
  <c r="AC85" i="4"/>
  <c r="H85" i="4"/>
  <c r="AC84" i="4"/>
  <c r="H84" i="4"/>
  <c r="AC83" i="4"/>
  <c r="H83" i="4"/>
  <c r="AC82" i="4"/>
  <c r="H82" i="4"/>
  <c r="AC81" i="4"/>
  <c r="H81" i="4"/>
  <c r="AC80" i="4"/>
  <c r="H80" i="4"/>
  <c r="AC79" i="4"/>
  <c r="H79" i="4"/>
  <c r="AC78" i="4"/>
  <c r="H78" i="4"/>
  <c r="AC77" i="4"/>
  <c r="H77" i="4"/>
  <c r="AC76" i="4"/>
  <c r="H76" i="4"/>
  <c r="AC75" i="4"/>
  <c r="H75" i="4"/>
  <c r="AC74" i="4"/>
  <c r="H74" i="4"/>
  <c r="AC73" i="4"/>
  <c r="H73" i="4"/>
  <c r="AC72" i="4"/>
  <c r="H72" i="4"/>
  <c r="AC71" i="4"/>
  <c r="H71" i="4"/>
  <c r="AC70" i="4"/>
  <c r="H70" i="4"/>
  <c r="AC69" i="4"/>
  <c r="H69" i="4"/>
  <c r="AC68" i="4"/>
  <c r="H68" i="4"/>
  <c r="AC67" i="4"/>
  <c r="H67" i="4"/>
  <c r="AC66" i="4"/>
  <c r="H66" i="4"/>
  <c r="AC65" i="4"/>
  <c r="H65" i="4"/>
  <c r="AC64" i="4"/>
  <c r="H64" i="4"/>
  <c r="AC63" i="4"/>
  <c r="H63" i="4"/>
  <c r="AC62" i="4"/>
  <c r="H62" i="4"/>
  <c r="AC61" i="4"/>
  <c r="H61" i="4"/>
  <c r="AC60" i="4"/>
  <c r="H60" i="4"/>
  <c r="AC59" i="4"/>
  <c r="H59" i="4"/>
  <c r="AC58" i="4"/>
  <c r="H58" i="4"/>
  <c r="AC57" i="4"/>
  <c r="H57" i="4"/>
  <c r="AC56" i="4"/>
  <c r="H56" i="4"/>
  <c r="AC55" i="4"/>
  <c r="H55" i="4"/>
  <c r="AC54" i="4"/>
  <c r="H54" i="4"/>
  <c r="AC53" i="4"/>
  <c r="H53" i="4"/>
  <c r="AC52" i="4"/>
  <c r="H52" i="4"/>
  <c r="AC51" i="4"/>
  <c r="H51" i="4"/>
  <c r="AC50" i="4"/>
  <c r="H50" i="4"/>
  <c r="AC49" i="4"/>
  <c r="H49" i="4"/>
  <c r="AC48" i="4"/>
  <c r="H48" i="4"/>
  <c r="AC47" i="4"/>
  <c r="H47" i="4"/>
  <c r="AC46" i="4"/>
  <c r="H46" i="4"/>
  <c r="AC45" i="4"/>
  <c r="H45" i="4"/>
  <c r="AC44" i="4"/>
  <c r="H44" i="4"/>
  <c r="AC43" i="4"/>
  <c r="H43" i="4"/>
  <c r="AC42" i="4"/>
  <c r="H42" i="4"/>
  <c r="AC41" i="4"/>
  <c r="H41" i="4"/>
  <c r="AC40" i="4"/>
  <c r="H40" i="4"/>
  <c r="AC39" i="4"/>
  <c r="H39" i="4"/>
  <c r="AC38" i="4"/>
  <c r="H38" i="4"/>
  <c r="AC37" i="4"/>
  <c r="H37" i="4"/>
  <c r="AC36" i="4"/>
  <c r="H36" i="4"/>
  <c r="AC35" i="4"/>
  <c r="H35" i="4"/>
  <c r="AC34" i="4"/>
  <c r="H34" i="4"/>
  <c r="AC33" i="4"/>
  <c r="H33" i="4"/>
  <c r="AC32" i="4"/>
  <c r="H32" i="4"/>
  <c r="AC31" i="4"/>
  <c r="H31" i="4"/>
  <c r="AC30" i="4"/>
  <c r="H30" i="4"/>
  <c r="AC29" i="4"/>
  <c r="H29" i="4"/>
  <c r="AC28" i="4"/>
  <c r="H28" i="4"/>
  <c r="AC27" i="4"/>
  <c r="H27" i="4"/>
  <c r="AC26" i="4"/>
  <c r="H26" i="4"/>
  <c r="AC25" i="4"/>
  <c r="H25" i="4"/>
  <c r="AC24" i="4"/>
  <c r="H24" i="4"/>
  <c r="AC23" i="4"/>
  <c r="H23" i="4"/>
  <c r="AC22" i="4"/>
  <c r="H22" i="4"/>
  <c r="AC21" i="4"/>
  <c r="H21" i="4"/>
  <c r="AC20" i="4"/>
  <c r="H20" i="4"/>
  <c r="AC19" i="4"/>
  <c r="H19" i="4"/>
  <c r="AC18" i="4"/>
  <c r="H18" i="4"/>
  <c r="AC17" i="4"/>
  <c r="H17" i="4"/>
  <c r="AC16" i="4"/>
  <c r="H16" i="4"/>
  <c r="AC15" i="4"/>
  <c r="H15" i="4"/>
  <c r="AC14" i="4"/>
  <c r="H14" i="4"/>
  <c r="AC13" i="4"/>
  <c r="H13" i="4"/>
  <c r="AC12" i="4"/>
  <c r="H12" i="4"/>
  <c r="AC11" i="4"/>
  <c r="H11" i="4"/>
  <c r="AC10" i="4"/>
  <c r="H10" i="4"/>
  <c r="AC9" i="4"/>
  <c r="H9" i="4"/>
  <c r="AC8" i="4"/>
  <c r="H8" i="4"/>
  <c r="AC7" i="4"/>
  <c r="H7" i="4"/>
  <c r="AC6" i="4"/>
  <c r="H6" i="4"/>
  <c r="AC5" i="4"/>
  <c r="H5" i="4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G33" i="3"/>
  <c r="C33" i="3" s="1"/>
  <c r="G34" i="3"/>
  <c r="G35" i="3"/>
  <c r="G36" i="3"/>
  <c r="G37" i="3"/>
  <c r="G38" i="3"/>
  <c r="G39" i="3"/>
  <c r="C39" i="3" s="1"/>
  <c r="G40" i="3"/>
  <c r="G41" i="3"/>
  <c r="C41" i="3" s="1"/>
  <c r="G42" i="3"/>
  <c r="G43" i="3"/>
  <c r="G44" i="3"/>
  <c r="G45" i="3"/>
  <c r="G46" i="3"/>
  <c r="G47" i="3"/>
  <c r="C47" i="3" s="1"/>
  <c r="G48" i="3"/>
  <c r="C48" i="3" s="1"/>
  <c r="G49" i="3"/>
  <c r="C49" i="3" s="1"/>
  <c r="G50" i="3"/>
  <c r="G51" i="3"/>
  <c r="G52" i="3"/>
  <c r="G53" i="3"/>
  <c r="G54" i="3"/>
  <c r="G55" i="3"/>
  <c r="C55" i="3" s="1"/>
  <c r="G56" i="3"/>
  <c r="C56" i="3" s="1"/>
  <c r="G57" i="3"/>
  <c r="C57" i="3" s="1"/>
  <c r="G58" i="3"/>
  <c r="G59" i="3"/>
  <c r="G60" i="3"/>
  <c r="G61" i="3"/>
  <c r="G62" i="3"/>
  <c r="G63" i="3"/>
  <c r="C63" i="3" s="1"/>
  <c r="G64" i="3"/>
  <c r="C64" i="3" s="1"/>
  <c r="G65" i="3"/>
  <c r="C65" i="3" s="1"/>
  <c r="G66" i="3"/>
  <c r="G67" i="3"/>
  <c r="G68" i="3"/>
  <c r="G69" i="3"/>
  <c r="G70" i="3"/>
  <c r="G71" i="3"/>
  <c r="C71" i="3" s="1"/>
  <c r="G72" i="3"/>
  <c r="C72" i="3" s="1"/>
  <c r="G73" i="3"/>
  <c r="C73" i="3" s="1"/>
  <c r="G74" i="3"/>
  <c r="G75" i="3"/>
  <c r="G76" i="3"/>
  <c r="G77" i="3"/>
  <c r="G78" i="3"/>
  <c r="G79" i="3"/>
  <c r="G80" i="3"/>
  <c r="C80" i="3" s="1"/>
  <c r="G81" i="3"/>
  <c r="C81" i="3" s="1"/>
  <c r="G82" i="3"/>
  <c r="G83" i="3"/>
  <c r="G84" i="3"/>
  <c r="G85" i="3"/>
  <c r="G86" i="3"/>
  <c r="C86" i="3" s="1"/>
  <c r="G87" i="3"/>
  <c r="C87" i="3" s="1"/>
  <c r="G88" i="3"/>
  <c r="C88" i="3" s="1"/>
  <c r="G89" i="3"/>
  <c r="C89" i="3" s="1"/>
  <c r="G90" i="3"/>
  <c r="G91" i="3"/>
  <c r="G92" i="3"/>
  <c r="G93" i="3"/>
  <c r="G94" i="3"/>
  <c r="G95" i="3"/>
  <c r="G96" i="3"/>
  <c r="C96" i="3" s="1"/>
  <c r="G97" i="3"/>
  <c r="C97" i="3" s="1"/>
  <c r="G98" i="3"/>
  <c r="G99" i="3"/>
  <c r="G100" i="3"/>
  <c r="G101" i="3"/>
  <c r="G102" i="3"/>
  <c r="G103" i="3"/>
  <c r="C103" i="3" s="1"/>
  <c r="G104" i="3"/>
  <c r="C104" i="3" s="1"/>
  <c r="G105" i="3"/>
  <c r="C105" i="3" s="1"/>
  <c r="G106" i="3"/>
  <c r="G107" i="3"/>
  <c r="G108" i="3"/>
  <c r="G109" i="3"/>
  <c r="G110" i="3"/>
  <c r="AF98" i="3"/>
  <c r="AF97" i="3"/>
  <c r="AF96" i="3"/>
  <c r="AF95" i="3"/>
  <c r="AF94" i="3"/>
  <c r="AF93" i="3"/>
  <c r="AF92" i="3"/>
  <c r="AF91" i="3"/>
  <c r="AF90" i="3"/>
  <c r="AF89" i="3"/>
  <c r="AF88" i="3"/>
  <c r="AF87" i="3"/>
  <c r="AF86" i="3"/>
  <c r="AF85" i="3"/>
  <c r="AF84" i="3"/>
  <c r="AF83" i="3"/>
  <c r="AF82" i="3"/>
  <c r="AF81" i="3"/>
  <c r="AF80" i="3"/>
  <c r="AF79" i="3"/>
  <c r="AF78" i="3"/>
  <c r="AF77" i="3"/>
  <c r="AF76" i="3"/>
  <c r="AF75" i="3"/>
  <c r="AF74" i="3"/>
  <c r="AF73" i="3"/>
  <c r="AF72" i="3"/>
  <c r="AF71" i="3"/>
  <c r="AF70" i="3"/>
  <c r="AF69" i="3"/>
  <c r="AF68" i="3"/>
  <c r="AF67" i="3"/>
  <c r="AF66" i="3"/>
  <c r="AF65" i="3"/>
  <c r="AF64" i="3"/>
  <c r="AF63" i="3"/>
  <c r="AF62" i="3"/>
  <c r="AF61" i="3"/>
  <c r="AF60" i="3"/>
  <c r="AF59" i="3"/>
  <c r="AF58" i="3"/>
  <c r="AF57" i="3"/>
  <c r="AF56" i="3"/>
  <c r="AF55" i="3"/>
  <c r="AF54" i="3"/>
  <c r="AF53" i="3"/>
  <c r="AF52" i="3"/>
  <c r="AF51" i="3"/>
  <c r="AF50" i="3"/>
  <c r="AF49" i="3"/>
  <c r="AF48" i="3"/>
  <c r="AF47" i="3"/>
  <c r="AF46" i="3"/>
  <c r="AF45" i="3"/>
  <c r="AF44" i="3"/>
  <c r="AF43" i="3"/>
  <c r="AF42" i="3"/>
  <c r="AF41" i="3"/>
  <c r="AF40" i="3"/>
  <c r="AF39" i="3"/>
  <c r="AF38" i="3"/>
  <c r="AF37" i="3"/>
  <c r="AF36" i="3"/>
  <c r="AF35" i="3"/>
  <c r="AF34" i="3"/>
  <c r="AF33" i="3"/>
  <c r="AF32" i="3"/>
  <c r="G32" i="3"/>
  <c r="C32" i="3" s="1"/>
  <c r="AF31" i="3"/>
  <c r="G31" i="3"/>
  <c r="C31" i="3" s="1"/>
  <c r="AF30" i="3"/>
  <c r="G30" i="3"/>
  <c r="C30" i="3" s="1"/>
  <c r="AF29" i="3"/>
  <c r="G29" i="3"/>
  <c r="AF28" i="3"/>
  <c r="G28" i="3"/>
  <c r="AF27" i="3"/>
  <c r="G27" i="3"/>
  <c r="AF26" i="3"/>
  <c r="G26" i="3"/>
  <c r="AF25" i="3"/>
  <c r="G25" i="3"/>
  <c r="C25" i="3" s="1"/>
  <c r="AF24" i="3"/>
  <c r="G24" i="3"/>
  <c r="C24" i="3" s="1"/>
  <c r="AF23" i="3"/>
  <c r="G23" i="3"/>
  <c r="C23" i="3" s="1"/>
  <c r="AF22" i="3"/>
  <c r="G22" i="3"/>
  <c r="C22" i="3" s="1"/>
  <c r="AF21" i="3"/>
  <c r="G21" i="3"/>
  <c r="AF20" i="3"/>
  <c r="G20" i="3"/>
  <c r="AF19" i="3"/>
  <c r="G19" i="3"/>
  <c r="AF18" i="3"/>
  <c r="G18" i="3"/>
  <c r="AF17" i="3"/>
  <c r="G17" i="3"/>
  <c r="C17" i="3" s="1"/>
  <c r="AF16" i="3"/>
  <c r="G16" i="3"/>
  <c r="C16" i="3" s="1"/>
  <c r="AF15" i="3"/>
  <c r="G15" i="3"/>
  <c r="C15" i="3" s="1"/>
  <c r="AF14" i="3"/>
  <c r="G14" i="3"/>
  <c r="C14" i="3" s="1"/>
  <c r="AF13" i="3"/>
  <c r="G13" i="3"/>
  <c r="AF12" i="3"/>
  <c r="G12" i="3"/>
  <c r="AF11" i="3"/>
  <c r="G11" i="3"/>
  <c r="AF10" i="3"/>
  <c r="G10" i="3"/>
  <c r="AF9" i="3"/>
  <c r="G9" i="3"/>
  <c r="C9" i="3" s="1"/>
  <c r="AF8" i="3"/>
  <c r="G8" i="3"/>
  <c r="C8" i="3" s="1"/>
  <c r="AF7" i="3"/>
  <c r="G7" i="3"/>
  <c r="C7" i="3" s="1"/>
  <c r="AF6" i="3"/>
  <c r="G6" i="3"/>
  <c r="C6" i="3" s="1"/>
  <c r="AF5" i="3"/>
  <c r="C18" i="7" l="1"/>
  <c r="AC18" i="7" s="1"/>
  <c r="C6" i="7"/>
  <c r="AC6" i="7" s="1"/>
  <c r="C14" i="7"/>
  <c r="AC14" i="7" s="1"/>
  <c r="C22" i="7"/>
  <c r="AC22" i="7" s="1"/>
  <c r="C30" i="7"/>
  <c r="AC30" i="7" s="1"/>
  <c r="C38" i="7"/>
  <c r="AC38" i="7" s="1"/>
  <c r="C46" i="7"/>
  <c r="AC46" i="7" s="1"/>
  <c r="C62" i="7"/>
  <c r="AC62" i="7" s="1"/>
  <c r="C86" i="7"/>
  <c r="AC86" i="7" s="1"/>
  <c r="C94" i="7"/>
  <c r="AC94" i="7" s="1"/>
  <c r="C110" i="7"/>
  <c r="AC110" i="7" s="1"/>
  <c r="C41" i="7"/>
  <c r="AC41" i="7" s="1"/>
  <c r="C102" i="7"/>
  <c r="AC102" i="7" s="1"/>
  <c r="AC73" i="7"/>
  <c r="C44" i="7"/>
  <c r="AC44" i="7" s="1"/>
  <c r="C39" i="7"/>
  <c r="AC39" i="7" s="1"/>
  <c r="C47" i="7"/>
  <c r="AC47" i="7" s="1"/>
  <c r="C79" i="7"/>
  <c r="C24" i="7"/>
  <c r="AC24" i="7" s="1"/>
  <c r="C67" i="7"/>
  <c r="AC67" i="7" s="1"/>
  <c r="C19" i="7"/>
  <c r="AC19" i="7" s="1"/>
  <c r="C12" i="7"/>
  <c r="AC12" i="7" s="1"/>
  <c r="C78" i="7"/>
  <c r="AC78" i="7" s="1"/>
  <c r="C70" i="7"/>
  <c r="AC70" i="7" s="1"/>
  <c r="C27" i="7"/>
  <c r="AC27" i="7" s="1"/>
  <c r="C106" i="7"/>
  <c r="AC106" i="7" s="1"/>
  <c r="C90" i="7"/>
  <c r="AC90" i="7" s="1"/>
  <c r="C82" i="7"/>
  <c r="AC82" i="7" s="1"/>
  <c r="C74" i="7"/>
  <c r="AC74" i="7" s="1"/>
  <c r="C66" i="7"/>
  <c r="AC66" i="7" s="1"/>
  <c r="C58" i="7"/>
  <c r="AC58" i="7" s="1"/>
  <c r="C42" i="7"/>
  <c r="AC42" i="7" s="1"/>
  <c r="C34" i="7"/>
  <c r="AC34" i="7" s="1"/>
  <c r="C26" i="7"/>
  <c r="AC26" i="7" s="1"/>
  <c r="C10" i="7"/>
  <c r="AC10" i="7" s="1"/>
  <c r="C43" i="7"/>
  <c r="AC43" i="7" s="1"/>
  <c r="C7" i="7"/>
  <c r="AC7" i="7" s="1"/>
  <c r="C54" i="7"/>
  <c r="AC54" i="7" s="1"/>
  <c r="C59" i="7"/>
  <c r="AC59" i="7" s="1"/>
  <c r="C80" i="7"/>
  <c r="AC80" i="7" s="1"/>
  <c r="AC107" i="7"/>
  <c r="C76" i="7"/>
  <c r="AC76" i="7" s="1"/>
  <c r="C50" i="7"/>
  <c r="AC50" i="7" s="1"/>
  <c r="C98" i="7"/>
  <c r="AC98" i="7" s="1"/>
  <c r="C97" i="7"/>
  <c r="AC97" i="7" s="1"/>
  <c r="C9" i="7"/>
  <c r="AC9" i="7" s="1"/>
  <c r="AC56" i="7"/>
  <c r="C87" i="7"/>
  <c r="AC87" i="7" s="1"/>
  <c r="C109" i="7"/>
  <c r="AC109" i="7" s="1"/>
  <c r="C93" i="7"/>
  <c r="AC93" i="7" s="1"/>
  <c r="C61" i="7"/>
  <c r="AC61" i="7" s="1"/>
  <c r="C29" i="7"/>
  <c r="AC29" i="7" s="1"/>
  <c r="C21" i="7"/>
  <c r="AC21" i="7" s="1"/>
  <c r="C36" i="7"/>
  <c r="AC36" i="7" s="1"/>
  <c r="C51" i="7"/>
  <c r="AC51" i="7" s="1"/>
  <c r="C53" i="7"/>
  <c r="AC53" i="7" s="1"/>
  <c r="C68" i="7"/>
  <c r="AC68" i="7" s="1"/>
  <c r="AC79" i="7"/>
  <c r="C85" i="7"/>
  <c r="AC85" i="7" s="1"/>
  <c r="C100" i="7"/>
  <c r="AC100" i="7" s="1"/>
  <c r="C8" i="7"/>
  <c r="AC8" i="7" s="1"/>
  <c r="C23" i="7"/>
  <c r="AC23" i="7" s="1"/>
  <c r="C25" i="7"/>
  <c r="AC25" i="7" s="1"/>
  <c r="C40" i="7"/>
  <c r="AC40" i="7" s="1"/>
  <c r="C55" i="7"/>
  <c r="AC55" i="7" s="1"/>
  <c r="C57" i="7"/>
  <c r="AC57" i="7" s="1"/>
  <c r="C72" i="7"/>
  <c r="AC72" i="7" s="1"/>
  <c r="C83" i="7"/>
  <c r="AC83" i="7" s="1"/>
  <c r="C89" i="7"/>
  <c r="AC89" i="7" s="1"/>
  <c r="C104" i="7"/>
  <c r="AC104" i="7" s="1"/>
  <c r="C16" i="7"/>
  <c r="AC16" i="7" s="1"/>
  <c r="C31" i="7"/>
  <c r="AC31" i="7" s="1"/>
  <c r="C33" i="7"/>
  <c r="AC33" i="7" s="1"/>
  <c r="C48" i="7"/>
  <c r="AC48" i="7" s="1"/>
  <c r="C63" i="7"/>
  <c r="AC63" i="7" s="1"/>
  <c r="C65" i="7"/>
  <c r="AC65" i="7" s="1"/>
  <c r="C91" i="7"/>
  <c r="AC91" i="7" s="1"/>
  <c r="C108" i="7"/>
  <c r="AC108" i="7" s="1"/>
  <c r="C5" i="7"/>
  <c r="AC5" i="7" s="1"/>
  <c r="C20" i="7"/>
  <c r="AC20" i="7" s="1"/>
  <c r="C35" i="7"/>
  <c r="AC35" i="7" s="1"/>
  <c r="C37" i="7"/>
  <c r="AC37" i="7" s="1"/>
  <c r="C52" i="7"/>
  <c r="AC52" i="7" s="1"/>
  <c r="C69" i="7"/>
  <c r="AC69" i="7" s="1"/>
  <c r="C84" i="7"/>
  <c r="AC84" i="7" s="1"/>
  <c r="C95" i="7"/>
  <c r="AC95" i="7" s="1"/>
  <c r="C101" i="7"/>
  <c r="AC101" i="7" s="1"/>
  <c r="C99" i="7"/>
  <c r="AC99" i="7" s="1"/>
  <c r="C105" i="7"/>
  <c r="AC105" i="7" s="1"/>
  <c r="C11" i="7"/>
  <c r="AC11" i="7" s="1"/>
  <c r="C13" i="7"/>
  <c r="AC13" i="7" s="1"/>
  <c r="C28" i="7"/>
  <c r="AC28" i="7" s="1"/>
  <c r="C45" i="7"/>
  <c r="AC45" i="7" s="1"/>
  <c r="C60" i="7"/>
  <c r="AC60" i="7" s="1"/>
  <c r="C71" i="7"/>
  <c r="AC71" i="7" s="1"/>
  <c r="C77" i="7"/>
  <c r="AC77" i="7" s="1"/>
  <c r="C92" i="7"/>
  <c r="AC92" i="7" s="1"/>
  <c r="C103" i="7"/>
  <c r="AC103" i="7" s="1"/>
  <c r="C15" i="7"/>
  <c r="AC15" i="7" s="1"/>
  <c r="C17" i="7"/>
  <c r="AC17" i="7" s="1"/>
  <c r="C32" i="7"/>
  <c r="AC32" i="7" s="1"/>
  <c r="C49" i="7"/>
  <c r="AC49" i="7" s="1"/>
  <c r="AC64" i="7"/>
  <c r="C75" i="7"/>
  <c r="AC75" i="7" s="1"/>
  <c r="C81" i="7"/>
  <c r="AC81" i="7" s="1"/>
  <c r="C96" i="7"/>
  <c r="AC96" i="7" s="1"/>
  <c r="C106" i="6"/>
  <c r="C98" i="6"/>
  <c r="C90" i="6"/>
  <c r="C82" i="6"/>
  <c r="C74" i="6"/>
  <c r="C66" i="6"/>
  <c r="C58" i="6"/>
  <c r="C50" i="6"/>
  <c r="AH50" i="6" s="1"/>
  <c r="C42" i="6"/>
  <c r="C34" i="6"/>
  <c r="C26" i="6"/>
  <c r="C18" i="6"/>
  <c r="C10" i="6"/>
  <c r="C105" i="6"/>
  <c r="C97" i="6"/>
  <c r="C89" i="6"/>
  <c r="C81" i="6"/>
  <c r="C73" i="6"/>
  <c r="C65" i="6"/>
  <c r="C57" i="6"/>
  <c r="C49" i="6"/>
  <c r="C41" i="6"/>
  <c r="C33" i="6"/>
  <c r="C25" i="6"/>
  <c r="AH25" i="6" s="1"/>
  <c r="C17" i="6"/>
  <c r="C9" i="6"/>
  <c r="C104" i="6"/>
  <c r="C96" i="6"/>
  <c r="C88" i="6"/>
  <c r="C80" i="6"/>
  <c r="C72" i="6"/>
  <c r="C64" i="6"/>
  <c r="AH64" i="6" s="1"/>
  <c r="C56" i="6"/>
  <c r="C48" i="6"/>
  <c r="C40" i="6"/>
  <c r="C32" i="6"/>
  <c r="C24" i="6"/>
  <c r="C16" i="6"/>
  <c r="C8" i="6"/>
  <c r="C103" i="6"/>
  <c r="AH103" i="6" s="1"/>
  <c r="C95" i="6"/>
  <c r="C87" i="6"/>
  <c r="C79" i="6"/>
  <c r="C71" i="6"/>
  <c r="C63" i="6"/>
  <c r="C55" i="6"/>
  <c r="AH55" i="6" s="1"/>
  <c r="C47" i="6"/>
  <c r="C39" i="6"/>
  <c r="C31" i="6"/>
  <c r="C23" i="6"/>
  <c r="C15" i="6"/>
  <c r="C7" i="6"/>
  <c r="C110" i="6"/>
  <c r="C102" i="6"/>
  <c r="C94" i="6"/>
  <c r="C86" i="6"/>
  <c r="AH86" i="6" s="1"/>
  <c r="C78" i="6"/>
  <c r="C70" i="6"/>
  <c r="C62" i="6"/>
  <c r="C54" i="6"/>
  <c r="C46" i="6"/>
  <c r="C38" i="6"/>
  <c r="C30" i="6"/>
  <c r="C22" i="6"/>
  <c r="AH22" i="6" s="1"/>
  <c r="C14" i="6"/>
  <c r="C6" i="6"/>
  <c r="C109" i="6"/>
  <c r="C101" i="6"/>
  <c r="C93" i="6"/>
  <c r="C85" i="6"/>
  <c r="C77" i="6"/>
  <c r="C69" i="6"/>
  <c r="AH69" i="6" s="1"/>
  <c r="C61" i="6"/>
  <c r="C53" i="6"/>
  <c r="C45" i="6"/>
  <c r="C37" i="6"/>
  <c r="C29" i="6"/>
  <c r="C21" i="6"/>
  <c r="C13" i="6"/>
  <c r="AH13" i="6" s="1"/>
  <c r="AH56" i="6"/>
  <c r="AH11" i="6"/>
  <c r="AH19" i="6"/>
  <c r="AH43" i="6"/>
  <c r="AH75" i="6"/>
  <c r="AH107" i="6"/>
  <c r="AH66" i="6"/>
  <c r="AH88" i="6"/>
  <c r="AH90" i="6"/>
  <c r="AH87" i="6"/>
  <c r="AH51" i="6"/>
  <c r="AH6" i="6"/>
  <c r="AH7" i="6"/>
  <c r="AH9" i="6"/>
  <c r="AH24" i="6"/>
  <c r="AH26" i="6"/>
  <c r="AH32" i="6"/>
  <c r="AH34" i="6"/>
  <c r="AH15" i="6"/>
  <c r="AH17" i="6"/>
  <c r="AH27" i="6"/>
  <c r="AH31" i="6"/>
  <c r="AH35" i="6"/>
  <c r="AH39" i="6"/>
  <c r="AH41" i="6"/>
  <c r="AH23" i="6"/>
  <c r="AH47" i="6"/>
  <c r="AH49" i="6"/>
  <c r="AH59" i="6"/>
  <c r="AH63" i="6"/>
  <c r="AH67" i="6"/>
  <c r="AH71" i="6"/>
  <c r="AH73" i="6"/>
  <c r="AH79" i="6"/>
  <c r="AH83" i="6"/>
  <c r="AH91" i="6"/>
  <c r="AH95" i="6"/>
  <c r="AH99" i="6"/>
  <c r="AH105" i="6"/>
  <c r="AH28" i="6"/>
  <c r="AH30" i="6"/>
  <c r="AH45" i="6"/>
  <c r="AH60" i="6"/>
  <c r="AH62" i="6"/>
  <c r="AH77" i="6"/>
  <c r="AH92" i="6"/>
  <c r="AH94" i="6"/>
  <c r="AH109" i="6"/>
  <c r="AH81" i="6"/>
  <c r="AH96" i="6"/>
  <c r="AH98" i="6"/>
  <c r="AH21" i="6"/>
  <c r="AH36" i="6"/>
  <c r="AH38" i="6"/>
  <c r="AH53" i="6"/>
  <c r="AH68" i="6"/>
  <c r="AH70" i="6"/>
  <c r="AH85" i="6"/>
  <c r="AH100" i="6"/>
  <c r="AH102" i="6"/>
  <c r="AH8" i="6"/>
  <c r="AH10" i="6"/>
  <c r="AH40" i="6"/>
  <c r="AH42" i="6"/>
  <c r="AH57" i="6"/>
  <c r="AH72" i="6"/>
  <c r="AH74" i="6"/>
  <c r="AH89" i="6"/>
  <c r="AH104" i="6"/>
  <c r="AH106" i="6"/>
  <c r="AH12" i="6"/>
  <c r="AH14" i="6"/>
  <c r="AH29" i="6"/>
  <c r="AH44" i="6"/>
  <c r="AH46" i="6"/>
  <c r="AH61" i="6"/>
  <c r="AH76" i="6"/>
  <c r="AH78" i="6"/>
  <c r="AH93" i="6"/>
  <c r="AH108" i="6"/>
  <c r="AH110" i="6"/>
  <c r="AH16" i="6"/>
  <c r="AH18" i="6"/>
  <c r="AH33" i="6"/>
  <c r="AH48" i="6"/>
  <c r="AH65" i="6"/>
  <c r="AH80" i="6"/>
  <c r="AH82" i="6"/>
  <c r="AH97" i="6"/>
  <c r="C5" i="6"/>
  <c r="AH20" i="6"/>
  <c r="AH37" i="6"/>
  <c r="AH52" i="6"/>
  <c r="AH54" i="6"/>
  <c r="AH84" i="6"/>
  <c r="AH101" i="6"/>
  <c r="C79" i="3"/>
  <c r="D79" i="4" s="1"/>
  <c r="C79" i="4" s="1"/>
  <c r="C40" i="3"/>
  <c r="C18" i="3"/>
  <c r="C26" i="3"/>
  <c r="C10" i="3"/>
  <c r="C19" i="3"/>
  <c r="C27" i="3"/>
  <c r="C11" i="3"/>
  <c r="C107" i="3"/>
  <c r="C99" i="3"/>
  <c r="D99" i="4" s="1"/>
  <c r="C99" i="4" s="1"/>
  <c r="C91" i="3"/>
  <c r="AG91" i="3" s="1"/>
  <c r="C83" i="3"/>
  <c r="C75" i="3"/>
  <c r="AG75" i="3" s="1"/>
  <c r="C67" i="3"/>
  <c r="C59" i="3"/>
  <c r="C51" i="3"/>
  <c r="C43" i="3"/>
  <c r="AG43" i="3" s="1"/>
  <c r="C35" i="3"/>
  <c r="AG35" i="3" s="1"/>
  <c r="C12" i="3"/>
  <c r="C109" i="3"/>
  <c r="D109" i="4" s="1"/>
  <c r="C109" i="4" s="1"/>
  <c r="C101" i="3"/>
  <c r="C93" i="3"/>
  <c r="D93" i="4" s="1"/>
  <c r="C93" i="4" s="1"/>
  <c r="C85" i="3"/>
  <c r="C77" i="3"/>
  <c r="C69" i="3"/>
  <c r="C61" i="3"/>
  <c r="C53" i="3"/>
  <c r="C45" i="3"/>
  <c r="D45" i="4" s="1"/>
  <c r="C45" i="4" s="1"/>
  <c r="C37" i="3"/>
  <c r="C29" i="3"/>
  <c r="C21" i="3"/>
  <c r="C13" i="3"/>
  <c r="C110" i="3"/>
  <c r="D110" i="4" s="1"/>
  <c r="C110" i="4" s="1"/>
  <c r="C94" i="3"/>
  <c r="D94" i="4" s="1"/>
  <c r="C94" i="4" s="1"/>
  <c r="C78" i="3"/>
  <c r="D78" i="4" s="1"/>
  <c r="C78" i="4" s="1"/>
  <c r="C70" i="3"/>
  <c r="D70" i="4" s="1"/>
  <c r="C70" i="4" s="1"/>
  <c r="C62" i="3"/>
  <c r="D62" i="4" s="1"/>
  <c r="C62" i="4" s="1"/>
  <c r="C54" i="3"/>
  <c r="C46" i="3"/>
  <c r="D46" i="4" s="1"/>
  <c r="C46" i="4" s="1"/>
  <c r="C38" i="3"/>
  <c r="D38" i="4" s="1"/>
  <c r="C38" i="4" s="1"/>
  <c r="C102" i="3"/>
  <c r="D102" i="4" s="1"/>
  <c r="C102" i="4" s="1"/>
  <c r="C106" i="3"/>
  <c r="D106" i="4" s="1"/>
  <c r="C106" i="4" s="1"/>
  <c r="C98" i="3"/>
  <c r="D98" i="4" s="1"/>
  <c r="C98" i="4" s="1"/>
  <c r="C90" i="3"/>
  <c r="AG90" i="3" s="1"/>
  <c r="C82" i="3"/>
  <c r="C74" i="3"/>
  <c r="C66" i="3"/>
  <c r="C58" i="3"/>
  <c r="D58" i="4" s="1"/>
  <c r="C58" i="4" s="1"/>
  <c r="C50" i="3"/>
  <c r="C42" i="3"/>
  <c r="D42" i="4" s="1"/>
  <c r="C42" i="4" s="1"/>
  <c r="C34" i="3"/>
  <c r="D34" i="4" s="1"/>
  <c r="C34" i="4" s="1"/>
  <c r="C108" i="3"/>
  <c r="D108" i="4" s="1"/>
  <c r="C108" i="4" s="1"/>
  <c r="C100" i="3"/>
  <c r="C92" i="3"/>
  <c r="D92" i="4" s="1"/>
  <c r="C92" i="4" s="1"/>
  <c r="C84" i="3"/>
  <c r="D84" i="4" s="1"/>
  <c r="C84" i="4" s="1"/>
  <c r="C76" i="3"/>
  <c r="D76" i="4" s="1"/>
  <c r="C76" i="4" s="1"/>
  <c r="C68" i="3"/>
  <c r="C60" i="3"/>
  <c r="D60" i="4" s="1"/>
  <c r="C60" i="4" s="1"/>
  <c r="C52" i="3"/>
  <c r="D52" i="4" s="1"/>
  <c r="C52" i="4" s="1"/>
  <c r="C44" i="3"/>
  <c r="D44" i="4" s="1"/>
  <c r="C44" i="4" s="1"/>
  <c r="C36" i="3"/>
  <c r="D36" i="4" s="1"/>
  <c r="C36" i="4" s="1"/>
  <c r="C95" i="3"/>
  <c r="AG95" i="3" s="1"/>
  <c r="C20" i="3"/>
  <c r="C28" i="3"/>
  <c r="C43" i="1"/>
  <c r="C107" i="1"/>
  <c r="C99" i="1"/>
  <c r="C91" i="1"/>
  <c r="C83" i="1"/>
  <c r="C75" i="1"/>
  <c r="C67" i="1"/>
  <c r="C59" i="1"/>
  <c r="C51" i="1"/>
  <c r="C35" i="1"/>
  <c r="C106" i="1"/>
  <c r="O106" i="1" s="1"/>
  <c r="C98" i="1"/>
  <c r="C90" i="1"/>
  <c r="C82" i="1"/>
  <c r="D82" i="4" s="1"/>
  <c r="C82" i="4" s="1"/>
  <c r="C74" i="1"/>
  <c r="C66" i="1"/>
  <c r="C58" i="1"/>
  <c r="C50" i="1"/>
  <c r="D50" i="4" s="1"/>
  <c r="C50" i="4" s="1"/>
  <c r="C42" i="1"/>
  <c r="C34" i="1"/>
  <c r="D5" i="3"/>
  <c r="C5" i="3" s="1"/>
  <c r="O100" i="1"/>
  <c r="O102" i="1"/>
  <c r="O108" i="1"/>
  <c r="O107" i="1"/>
  <c r="O99" i="1"/>
  <c r="O105" i="1"/>
  <c r="C101" i="1"/>
  <c r="C93" i="1"/>
  <c r="C85" i="1"/>
  <c r="C77" i="1"/>
  <c r="AG77" i="3" s="1"/>
  <c r="C69" i="1"/>
  <c r="C61" i="1"/>
  <c r="C53" i="1"/>
  <c r="C37" i="1"/>
  <c r="D37" i="4" s="1"/>
  <c r="C37" i="4" s="1"/>
  <c r="O104" i="1"/>
  <c r="C68" i="1"/>
  <c r="C60" i="1"/>
  <c r="O110" i="1"/>
  <c r="O103" i="1"/>
  <c r="O109" i="1"/>
  <c r="D105" i="4"/>
  <c r="C105" i="4" s="1"/>
  <c r="D39" i="4"/>
  <c r="C39" i="4" s="1"/>
  <c r="D55" i="4"/>
  <c r="C55" i="4" s="1"/>
  <c r="D63" i="4"/>
  <c r="C63" i="4" s="1"/>
  <c r="D103" i="4"/>
  <c r="C103" i="4" s="1"/>
  <c r="D71" i="4"/>
  <c r="C71" i="4" s="1"/>
  <c r="D47" i="4"/>
  <c r="C47" i="4" s="1"/>
  <c r="D54" i="4"/>
  <c r="C54" i="4" s="1"/>
  <c r="D87" i="4"/>
  <c r="C87" i="4" s="1"/>
  <c r="D107" i="4"/>
  <c r="C107" i="4" s="1"/>
  <c r="D86" i="4"/>
  <c r="C86" i="4" s="1"/>
  <c r="AG41" i="3"/>
  <c r="AG83" i="3"/>
  <c r="AG51" i="3"/>
  <c r="D104" i="4"/>
  <c r="C104" i="4" s="1"/>
  <c r="D96" i="4"/>
  <c r="C96" i="4" s="1"/>
  <c r="D88" i="4"/>
  <c r="C88" i="4" s="1"/>
  <c r="D80" i="4"/>
  <c r="C80" i="4" s="1"/>
  <c r="D72" i="4"/>
  <c r="C72" i="4" s="1"/>
  <c r="D64" i="4"/>
  <c r="C64" i="4" s="1"/>
  <c r="D56" i="4"/>
  <c r="C56" i="4" s="1"/>
  <c r="D48" i="4"/>
  <c r="C48" i="4" s="1"/>
  <c r="D40" i="4"/>
  <c r="C40" i="4" s="1"/>
  <c r="D100" i="4"/>
  <c r="C100" i="4" s="1"/>
  <c r="AH5" i="6" l="1"/>
  <c r="AH58" i="6"/>
  <c r="D101" i="4"/>
  <c r="C101" i="4" s="1"/>
  <c r="D90" i="4"/>
  <c r="C90" i="4" s="1"/>
  <c r="AD90" i="4" s="1"/>
  <c r="AG69" i="3"/>
  <c r="D66" i="4"/>
  <c r="C66" i="4" s="1"/>
  <c r="AD66" i="4" s="1"/>
  <c r="AG59" i="3"/>
  <c r="AG61" i="3"/>
  <c r="AG85" i="3"/>
  <c r="D74" i="4"/>
  <c r="C74" i="4" s="1"/>
  <c r="AD74" i="4" s="1"/>
  <c r="AG67" i="3"/>
  <c r="D53" i="4"/>
  <c r="C53" i="4" s="1"/>
  <c r="AD53" i="4" s="1"/>
  <c r="D68" i="4"/>
  <c r="C68" i="4" s="1"/>
  <c r="AD68" i="4" s="1"/>
  <c r="AD105" i="4"/>
  <c r="D105" i="5"/>
  <c r="C105" i="5" s="1"/>
  <c r="AT105" i="5" s="1"/>
  <c r="AD108" i="4"/>
  <c r="D108" i="5"/>
  <c r="C108" i="5" s="1"/>
  <c r="AT108" i="5" s="1"/>
  <c r="AD34" i="4"/>
  <c r="D34" i="5"/>
  <c r="C34" i="5" s="1"/>
  <c r="AT34" i="5" s="1"/>
  <c r="AD52" i="4"/>
  <c r="D52" i="5"/>
  <c r="C52" i="5" s="1"/>
  <c r="AT52" i="5" s="1"/>
  <c r="AD36" i="4"/>
  <c r="D36" i="5"/>
  <c r="C36" i="5" s="1"/>
  <c r="AT36" i="5" s="1"/>
  <c r="AD64" i="4"/>
  <c r="D64" i="5"/>
  <c r="C64" i="5" s="1"/>
  <c r="AT64" i="5" s="1"/>
  <c r="AD110" i="4"/>
  <c r="D110" i="5"/>
  <c r="C110" i="5" s="1"/>
  <c r="AT110" i="5" s="1"/>
  <c r="AD42" i="4"/>
  <c r="D42" i="5"/>
  <c r="C42" i="5" s="1"/>
  <c r="AT42" i="5" s="1"/>
  <c r="AD50" i="4"/>
  <c r="D50" i="5"/>
  <c r="C50" i="5" s="1"/>
  <c r="AT50" i="5" s="1"/>
  <c r="AD56" i="4"/>
  <c r="D56" i="5"/>
  <c r="C56" i="5" s="1"/>
  <c r="AT56" i="5" s="1"/>
  <c r="AD38" i="4"/>
  <c r="D38" i="5"/>
  <c r="C38" i="5" s="1"/>
  <c r="AT38" i="5" s="1"/>
  <c r="AD102" i="4"/>
  <c r="D102" i="5"/>
  <c r="C102" i="5" s="1"/>
  <c r="AT102" i="5" s="1"/>
  <c r="AD84" i="4"/>
  <c r="D84" i="5"/>
  <c r="C84" i="5" s="1"/>
  <c r="AT84" i="5" s="1"/>
  <c r="AD80" i="4"/>
  <c r="D80" i="5"/>
  <c r="C80" i="5" s="1"/>
  <c r="AT80" i="5" s="1"/>
  <c r="AD86" i="4"/>
  <c r="D86" i="5"/>
  <c r="C86" i="5" s="1"/>
  <c r="AT86" i="5" s="1"/>
  <c r="AD94" i="4"/>
  <c r="D94" i="5"/>
  <c r="C94" i="5" s="1"/>
  <c r="AT94" i="5" s="1"/>
  <c r="AD55" i="4"/>
  <c r="D55" i="5"/>
  <c r="C55" i="5" s="1"/>
  <c r="AT55" i="5" s="1"/>
  <c r="AD58" i="4"/>
  <c r="D58" i="5"/>
  <c r="AD54" i="4"/>
  <c r="D54" i="5"/>
  <c r="C54" i="5" s="1"/>
  <c r="AT54" i="5" s="1"/>
  <c r="AD60" i="4"/>
  <c r="D60" i="5"/>
  <c r="C60" i="5" s="1"/>
  <c r="AT60" i="5" s="1"/>
  <c r="AD92" i="4"/>
  <c r="D92" i="5"/>
  <c r="C92" i="5" s="1"/>
  <c r="AT92" i="5" s="1"/>
  <c r="AD47" i="4"/>
  <c r="D47" i="5"/>
  <c r="C47" i="5" s="1"/>
  <c r="AT47" i="5" s="1"/>
  <c r="AD79" i="4"/>
  <c r="D79" i="5"/>
  <c r="C79" i="5" s="1"/>
  <c r="AT79" i="5" s="1"/>
  <c r="AD76" i="4"/>
  <c r="D76" i="5"/>
  <c r="C76" i="5" s="1"/>
  <c r="AT76" i="5" s="1"/>
  <c r="AD109" i="4"/>
  <c r="D109" i="5"/>
  <c r="C109" i="5" s="1"/>
  <c r="AT109" i="5" s="1"/>
  <c r="AD45" i="4"/>
  <c r="D45" i="5"/>
  <c r="C45" i="5" s="1"/>
  <c r="AT45" i="5" s="1"/>
  <c r="AD72" i="4"/>
  <c r="D72" i="5"/>
  <c r="C72" i="5" s="1"/>
  <c r="AT72" i="5" s="1"/>
  <c r="AD63" i="4"/>
  <c r="D63" i="5"/>
  <c r="C63" i="5" s="1"/>
  <c r="AT63" i="5" s="1"/>
  <c r="AD88" i="4"/>
  <c r="D88" i="5"/>
  <c r="C88" i="5" s="1"/>
  <c r="AT88" i="5" s="1"/>
  <c r="AD70" i="4"/>
  <c r="D70" i="5"/>
  <c r="C70" i="5" s="1"/>
  <c r="AT70" i="5" s="1"/>
  <c r="AD100" i="4"/>
  <c r="D100" i="5"/>
  <c r="C100" i="5" s="1"/>
  <c r="AT100" i="5" s="1"/>
  <c r="AD96" i="4"/>
  <c r="D96" i="5"/>
  <c r="C96" i="5" s="1"/>
  <c r="AT96" i="5" s="1"/>
  <c r="AD99" i="4"/>
  <c r="D99" i="5"/>
  <c r="C99" i="5" s="1"/>
  <c r="AT99" i="5" s="1"/>
  <c r="AD107" i="4"/>
  <c r="D107" i="5"/>
  <c r="C107" i="5" s="1"/>
  <c r="AT107" i="5" s="1"/>
  <c r="AD71" i="4"/>
  <c r="D71" i="5"/>
  <c r="C71" i="5" s="1"/>
  <c r="AT71" i="5" s="1"/>
  <c r="AD78" i="4"/>
  <c r="D78" i="5"/>
  <c r="C78" i="5" s="1"/>
  <c r="AT78" i="5" s="1"/>
  <c r="AD101" i="4"/>
  <c r="D101" i="5"/>
  <c r="C101" i="5" s="1"/>
  <c r="AT101" i="5" s="1"/>
  <c r="AD82" i="4"/>
  <c r="D82" i="5"/>
  <c r="C82" i="5" s="1"/>
  <c r="AT82" i="5" s="1"/>
  <c r="AD48" i="4"/>
  <c r="D48" i="5"/>
  <c r="C48" i="5" s="1"/>
  <c r="AT48" i="5" s="1"/>
  <c r="AD62" i="4"/>
  <c r="D62" i="5"/>
  <c r="C62" i="5" s="1"/>
  <c r="AT62" i="5" s="1"/>
  <c r="AD46" i="4"/>
  <c r="D46" i="5"/>
  <c r="C46" i="5" s="1"/>
  <c r="AT46" i="5" s="1"/>
  <c r="AD98" i="4"/>
  <c r="D98" i="5"/>
  <c r="C98" i="5" s="1"/>
  <c r="AT98" i="5" s="1"/>
  <c r="AD40" i="4"/>
  <c r="D40" i="5"/>
  <c r="C40" i="5" s="1"/>
  <c r="AT40" i="5" s="1"/>
  <c r="AD104" i="4"/>
  <c r="D104" i="5"/>
  <c r="C104" i="5" s="1"/>
  <c r="AT104" i="5" s="1"/>
  <c r="AD93" i="4"/>
  <c r="D93" i="5"/>
  <c r="C93" i="5" s="1"/>
  <c r="AT93" i="5" s="1"/>
  <c r="AD87" i="4"/>
  <c r="D87" i="5"/>
  <c r="C87" i="5" s="1"/>
  <c r="AT87" i="5" s="1"/>
  <c r="AD103" i="4"/>
  <c r="D103" i="5"/>
  <c r="C103" i="5" s="1"/>
  <c r="AT103" i="5" s="1"/>
  <c r="AD39" i="4"/>
  <c r="D39" i="5"/>
  <c r="C39" i="5" s="1"/>
  <c r="AT39" i="5" s="1"/>
  <c r="AD44" i="4"/>
  <c r="D44" i="5"/>
  <c r="C44" i="5" s="1"/>
  <c r="AT44" i="5" s="1"/>
  <c r="AD37" i="4"/>
  <c r="D37" i="5"/>
  <c r="C37" i="5" s="1"/>
  <c r="AT37" i="5" s="1"/>
  <c r="AD106" i="4"/>
  <c r="D106" i="5"/>
  <c r="C106" i="5" s="1"/>
  <c r="AT106" i="5" s="1"/>
  <c r="AG108" i="3"/>
  <c r="AG52" i="3"/>
  <c r="D43" i="4"/>
  <c r="C43" i="4" s="1"/>
  <c r="O101" i="1"/>
  <c r="AG106" i="3"/>
  <c r="AG76" i="3"/>
  <c r="AG44" i="3"/>
  <c r="AG53" i="3"/>
  <c r="AG98" i="3"/>
  <c r="AG39" i="3"/>
  <c r="AG66" i="3"/>
  <c r="AG50" i="3"/>
  <c r="D69" i="4"/>
  <c r="C69" i="4" s="1"/>
  <c r="AG79" i="3"/>
  <c r="AG94" i="3"/>
  <c r="AG78" i="3"/>
  <c r="D95" i="4"/>
  <c r="C95" i="4" s="1"/>
  <c r="D59" i="4"/>
  <c r="C59" i="4" s="1"/>
  <c r="AG58" i="3"/>
  <c r="AG42" i="3"/>
  <c r="AG87" i="3"/>
  <c r="AG68" i="3"/>
  <c r="AG86" i="3"/>
  <c r="AG82" i="3"/>
  <c r="AG45" i="3"/>
  <c r="D85" i="4"/>
  <c r="C85" i="4" s="1"/>
  <c r="AG110" i="3"/>
  <c r="AG107" i="3"/>
  <c r="AG103" i="3"/>
  <c r="AG71" i="3"/>
  <c r="AG105" i="3"/>
  <c r="AG80" i="3"/>
  <c r="AG46" i="3"/>
  <c r="AG55" i="3"/>
  <c r="AG70" i="3"/>
  <c r="AG47" i="3"/>
  <c r="AG54" i="3"/>
  <c r="AG93" i="3"/>
  <c r="AG34" i="3"/>
  <c r="D41" i="4"/>
  <c r="C41" i="4" s="1"/>
  <c r="AG102" i="3"/>
  <c r="AG62" i="3"/>
  <c r="AG38" i="3"/>
  <c r="AG92" i="3"/>
  <c r="AG63" i="3"/>
  <c r="D61" i="4"/>
  <c r="C61" i="4" s="1"/>
  <c r="AG74" i="3"/>
  <c r="D75" i="4"/>
  <c r="C75" i="4" s="1"/>
  <c r="AG56" i="3"/>
  <c r="AG101" i="3"/>
  <c r="AG37" i="3"/>
  <c r="D77" i="4"/>
  <c r="C77" i="4" s="1"/>
  <c r="D35" i="4"/>
  <c r="C35" i="4" s="1"/>
  <c r="D83" i="4"/>
  <c r="C83" i="4" s="1"/>
  <c r="AG96" i="3"/>
  <c r="AG109" i="3"/>
  <c r="AG84" i="3"/>
  <c r="D51" i="4"/>
  <c r="C51" i="4" s="1"/>
  <c r="AG48" i="3"/>
  <c r="AG99" i="3"/>
  <c r="D67" i="4"/>
  <c r="C67" i="4" s="1"/>
  <c r="D91" i="4"/>
  <c r="C91" i="4" s="1"/>
  <c r="AG100" i="3"/>
  <c r="AG89" i="3"/>
  <c r="D89" i="4"/>
  <c r="C89" i="4" s="1"/>
  <c r="AG40" i="3"/>
  <c r="AG104" i="3"/>
  <c r="AG97" i="3"/>
  <c r="D97" i="4"/>
  <c r="C97" i="4" s="1"/>
  <c r="AG60" i="3"/>
  <c r="AG33" i="3"/>
  <c r="D33" i="4"/>
  <c r="C33" i="4" s="1"/>
  <c r="AG64" i="3"/>
  <c r="AG81" i="3"/>
  <c r="D81" i="4"/>
  <c r="C81" i="4" s="1"/>
  <c r="AG49" i="3"/>
  <c r="D49" i="4"/>
  <c r="C49" i="4" s="1"/>
  <c r="AG72" i="3"/>
  <c r="AG57" i="3"/>
  <c r="D57" i="4"/>
  <c r="C57" i="4" s="1"/>
  <c r="AG36" i="3"/>
  <c r="AG88" i="3"/>
  <c r="AG65" i="3"/>
  <c r="D65" i="4"/>
  <c r="C65" i="4" s="1"/>
  <c r="AG73" i="3"/>
  <c r="D73" i="4"/>
  <c r="C73" i="4" s="1"/>
  <c r="AG5" i="3"/>
  <c r="D5" i="4"/>
  <c r="D90" i="5" l="1"/>
  <c r="C90" i="5" s="1"/>
  <c r="AT90" i="5" s="1"/>
  <c r="D74" i="5"/>
  <c r="C74" i="5" s="1"/>
  <c r="AT74" i="5" s="1"/>
  <c r="D66" i="5"/>
  <c r="C66" i="5" s="1"/>
  <c r="AT66" i="5" s="1"/>
  <c r="D68" i="5"/>
  <c r="C68" i="5" s="1"/>
  <c r="AT68" i="5" s="1"/>
  <c r="D53" i="5"/>
  <c r="C53" i="5" s="1"/>
  <c r="AT53" i="5" s="1"/>
  <c r="AD75" i="4"/>
  <c r="D75" i="5"/>
  <c r="C75" i="5" s="1"/>
  <c r="AT75" i="5" s="1"/>
  <c r="AD61" i="4"/>
  <c r="D61" i="5"/>
  <c r="C61" i="5" s="1"/>
  <c r="AT61" i="5" s="1"/>
  <c r="AD33" i="4"/>
  <c r="D33" i="5"/>
  <c r="C33" i="5" s="1"/>
  <c r="AT33" i="5" s="1"/>
  <c r="AD73" i="4"/>
  <c r="D73" i="5"/>
  <c r="C73" i="5" s="1"/>
  <c r="AT73" i="5" s="1"/>
  <c r="AD83" i="4"/>
  <c r="D83" i="5"/>
  <c r="C83" i="5" s="1"/>
  <c r="AT83" i="5" s="1"/>
  <c r="AD49" i="4"/>
  <c r="D49" i="5"/>
  <c r="C49" i="5" s="1"/>
  <c r="AT49" i="5" s="1"/>
  <c r="AD97" i="4"/>
  <c r="D97" i="5"/>
  <c r="C97" i="5" s="1"/>
  <c r="AT97" i="5" s="1"/>
  <c r="AD67" i="4"/>
  <c r="D67" i="5"/>
  <c r="C67" i="5" s="1"/>
  <c r="AT67" i="5" s="1"/>
  <c r="AD35" i="4"/>
  <c r="D35" i="5"/>
  <c r="C35" i="5" s="1"/>
  <c r="AT35" i="5" s="1"/>
  <c r="AD69" i="4"/>
  <c r="D69" i="5"/>
  <c r="C69" i="5" s="1"/>
  <c r="AT69" i="5" s="1"/>
  <c r="AD91" i="4"/>
  <c r="D91" i="5"/>
  <c r="C91" i="5" s="1"/>
  <c r="AT91" i="5" s="1"/>
  <c r="AD57" i="4"/>
  <c r="D57" i="5"/>
  <c r="C57" i="5" s="1"/>
  <c r="AT57" i="5" s="1"/>
  <c r="AD65" i="4"/>
  <c r="D65" i="5"/>
  <c r="C65" i="5" s="1"/>
  <c r="AT65" i="5" s="1"/>
  <c r="AD77" i="4"/>
  <c r="D77" i="5"/>
  <c r="C77" i="5" s="1"/>
  <c r="AT77" i="5" s="1"/>
  <c r="AD81" i="4"/>
  <c r="D81" i="5"/>
  <c r="C81" i="5" s="1"/>
  <c r="AT81" i="5" s="1"/>
  <c r="AD43" i="4"/>
  <c r="D43" i="5"/>
  <c r="C43" i="5" s="1"/>
  <c r="AT43" i="5" s="1"/>
  <c r="AD41" i="4"/>
  <c r="D41" i="5"/>
  <c r="C41" i="5" s="1"/>
  <c r="AT41" i="5" s="1"/>
  <c r="AD85" i="4"/>
  <c r="D85" i="5"/>
  <c r="C85" i="5" s="1"/>
  <c r="AT85" i="5" s="1"/>
  <c r="C5" i="4"/>
  <c r="D5" i="5" s="1"/>
  <c r="C5" i="5" s="1"/>
  <c r="AT5" i="5" s="1"/>
  <c r="AD51" i="4"/>
  <c r="D51" i="5"/>
  <c r="C51" i="5" s="1"/>
  <c r="AT51" i="5" s="1"/>
  <c r="AD59" i="4"/>
  <c r="D59" i="5"/>
  <c r="C59" i="5" s="1"/>
  <c r="AT59" i="5" s="1"/>
  <c r="AD89" i="4"/>
  <c r="D89" i="5"/>
  <c r="C89" i="5" s="1"/>
  <c r="AT89" i="5" s="1"/>
  <c r="AD95" i="4"/>
  <c r="D95" i="5"/>
  <c r="C95" i="5" s="1"/>
  <c r="AT95" i="5" s="1"/>
  <c r="O98" i="1"/>
  <c r="N97" i="1"/>
  <c r="O97" i="1" s="1"/>
  <c r="N96" i="1"/>
  <c r="O96" i="1" s="1"/>
  <c r="N95" i="1"/>
  <c r="O95" i="1" s="1"/>
  <c r="N94" i="1"/>
  <c r="O94" i="1" s="1"/>
  <c r="N93" i="1"/>
  <c r="O93" i="1" s="1"/>
  <c r="N92" i="1"/>
  <c r="O92" i="1" s="1"/>
  <c r="N91" i="1"/>
  <c r="O91" i="1" s="1"/>
  <c r="N90" i="1"/>
  <c r="O90" i="1" s="1"/>
  <c r="N89" i="1"/>
  <c r="O89" i="1" s="1"/>
  <c r="N88" i="1"/>
  <c r="O88" i="1"/>
  <c r="N87" i="1"/>
  <c r="O87" i="1" s="1"/>
  <c r="N86" i="1"/>
  <c r="O86" i="1" s="1"/>
  <c r="N85" i="1"/>
  <c r="O85" i="1" s="1"/>
  <c r="N84" i="1"/>
  <c r="O84" i="1" s="1"/>
  <c r="N83" i="1"/>
  <c r="O83" i="1" s="1"/>
  <c r="N77" i="1"/>
  <c r="O77" i="1" s="1"/>
  <c r="N82" i="1"/>
  <c r="O82" i="1" s="1"/>
  <c r="N81" i="1"/>
  <c r="O81" i="1" s="1"/>
  <c r="N80" i="1"/>
  <c r="O80" i="1" s="1"/>
  <c r="N79" i="1"/>
  <c r="O79" i="1" s="1"/>
  <c r="N78" i="1"/>
  <c r="O78" i="1" s="1"/>
  <c r="G32" i="1"/>
  <c r="C32" i="1" s="1"/>
  <c r="N76" i="1"/>
  <c r="O76" i="1" s="1"/>
  <c r="N75" i="1"/>
  <c r="O75" i="1" s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" i="1"/>
  <c r="N8" i="1"/>
  <c r="N9" i="1"/>
  <c r="N10" i="1"/>
  <c r="N11" i="1"/>
  <c r="N12" i="1"/>
  <c r="N13" i="1"/>
  <c r="N14" i="1"/>
  <c r="N6" i="1"/>
  <c r="N5" i="1"/>
  <c r="O5" i="1" s="1"/>
  <c r="G6" i="1"/>
  <c r="G7" i="1"/>
  <c r="C7" i="1" s="1"/>
  <c r="G8" i="1"/>
  <c r="C8" i="1" s="1"/>
  <c r="G9" i="1"/>
  <c r="C9" i="1" s="1"/>
  <c r="G10" i="1"/>
  <c r="C10" i="1" s="1"/>
  <c r="G11" i="1"/>
  <c r="C11" i="1" s="1"/>
  <c r="G12" i="1"/>
  <c r="C12" i="1" s="1"/>
  <c r="G13" i="1"/>
  <c r="C13" i="1" s="1"/>
  <c r="G14" i="1"/>
  <c r="C14" i="1" s="1"/>
  <c r="G15" i="1"/>
  <c r="C15" i="1" s="1"/>
  <c r="G16" i="1"/>
  <c r="C16" i="1" s="1"/>
  <c r="G17" i="1"/>
  <c r="C17" i="1" s="1"/>
  <c r="G18" i="1"/>
  <c r="C18" i="1" s="1"/>
  <c r="G19" i="1"/>
  <c r="C19" i="1" s="1"/>
  <c r="G20" i="1"/>
  <c r="C20" i="1" s="1"/>
  <c r="G21" i="1"/>
  <c r="C21" i="1" s="1"/>
  <c r="G22" i="1"/>
  <c r="C22" i="1" s="1"/>
  <c r="G23" i="1"/>
  <c r="C23" i="1" s="1"/>
  <c r="G24" i="1"/>
  <c r="C24" i="1" s="1"/>
  <c r="G25" i="1"/>
  <c r="C25" i="1" s="1"/>
  <c r="G26" i="1"/>
  <c r="C26" i="1" s="1"/>
  <c r="G27" i="1"/>
  <c r="C27" i="1" s="1"/>
  <c r="G28" i="1"/>
  <c r="C28" i="1" s="1"/>
  <c r="G29" i="1"/>
  <c r="C29" i="1" s="1"/>
  <c r="G30" i="1"/>
  <c r="C30" i="1" s="1"/>
  <c r="G31" i="1"/>
  <c r="C31" i="1" s="1"/>
  <c r="C58" i="5" l="1"/>
  <c r="AT58" i="5" s="1"/>
  <c r="AD5" i="4"/>
  <c r="D6" i="4"/>
  <c r="C6" i="4" s="1"/>
  <c r="C6" i="1"/>
  <c r="O6" i="1" s="1"/>
  <c r="AG14" i="3"/>
  <c r="D14" i="4"/>
  <c r="C14" i="4" s="1"/>
  <c r="O22" i="1"/>
  <c r="AG21" i="3"/>
  <c r="D21" i="4"/>
  <c r="C21" i="4" s="1"/>
  <c r="O29" i="1"/>
  <c r="O21" i="1"/>
  <c r="O13" i="1"/>
  <c r="D32" i="4"/>
  <c r="C32" i="4" s="1"/>
  <c r="AG32" i="3"/>
  <c r="AG22" i="3"/>
  <c r="D22" i="4"/>
  <c r="C22" i="4" s="1"/>
  <c r="AG13" i="3"/>
  <c r="D13" i="4"/>
  <c r="C13" i="4" s="1"/>
  <c r="D28" i="4"/>
  <c r="C28" i="4" s="1"/>
  <c r="AG28" i="3"/>
  <c r="D20" i="4"/>
  <c r="C20" i="4" s="1"/>
  <c r="AG20" i="3"/>
  <c r="D12" i="4"/>
  <c r="C12" i="4" s="1"/>
  <c r="AG12" i="3"/>
  <c r="O28" i="1"/>
  <c r="O20" i="1"/>
  <c r="O12" i="1"/>
  <c r="D11" i="4"/>
  <c r="C11" i="4" s="1"/>
  <c r="AG11" i="3"/>
  <c r="O27" i="1"/>
  <c r="O19" i="1"/>
  <c r="O11" i="1"/>
  <c r="AG29" i="3"/>
  <c r="D29" i="4"/>
  <c r="C29" i="4" s="1"/>
  <c r="AG26" i="3"/>
  <c r="D26" i="4"/>
  <c r="C26" i="4" s="1"/>
  <c r="AG10" i="3"/>
  <c r="D10" i="4"/>
  <c r="C10" i="4" s="1"/>
  <c r="O26" i="1"/>
  <c r="O18" i="1"/>
  <c r="O10" i="1"/>
  <c r="O30" i="1"/>
  <c r="O14" i="1"/>
  <c r="D27" i="4"/>
  <c r="C27" i="4" s="1"/>
  <c r="AG27" i="3"/>
  <c r="D18" i="4"/>
  <c r="C18" i="4" s="1"/>
  <c r="AG18" i="3"/>
  <c r="AG25" i="3"/>
  <c r="D25" i="4"/>
  <c r="C25" i="4" s="1"/>
  <c r="AG17" i="3"/>
  <c r="D17" i="4"/>
  <c r="C17" i="4" s="1"/>
  <c r="AG9" i="3"/>
  <c r="D9" i="4"/>
  <c r="C9" i="4" s="1"/>
  <c r="O25" i="1"/>
  <c r="O17" i="1"/>
  <c r="O9" i="1"/>
  <c r="D19" i="4"/>
  <c r="C19" i="4" s="1"/>
  <c r="AG19" i="3"/>
  <c r="D24" i="4"/>
  <c r="C24" i="4" s="1"/>
  <c r="AG24" i="3"/>
  <c r="D16" i="4"/>
  <c r="C16" i="4" s="1"/>
  <c r="AG16" i="3"/>
  <c r="D8" i="4"/>
  <c r="C8" i="4" s="1"/>
  <c r="AG8" i="3"/>
  <c r="O32" i="1"/>
  <c r="O24" i="1"/>
  <c r="O16" i="1"/>
  <c r="O8" i="1"/>
  <c r="AG30" i="3"/>
  <c r="D30" i="4"/>
  <c r="C30" i="4" s="1"/>
  <c r="AG31" i="3"/>
  <c r="D31" i="4"/>
  <c r="C31" i="4" s="1"/>
  <c r="AG23" i="3"/>
  <c r="D23" i="4"/>
  <c r="C23" i="4" s="1"/>
  <c r="AG15" i="3"/>
  <c r="D15" i="4"/>
  <c r="C15" i="4" s="1"/>
  <c r="AG7" i="3"/>
  <c r="D7" i="4"/>
  <c r="C7" i="4" s="1"/>
  <c r="O31" i="1"/>
  <c r="O23" i="1"/>
  <c r="O15" i="1"/>
  <c r="O7" i="1"/>
  <c r="D17" i="5" l="1"/>
  <c r="C17" i="5" s="1"/>
  <c r="AT17" i="5" s="1"/>
  <c r="D23" i="5"/>
  <c r="C23" i="5" s="1"/>
  <c r="AT23" i="5" s="1"/>
  <c r="D13" i="5"/>
  <c r="C13" i="5" s="1"/>
  <c r="D19" i="5"/>
  <c r="C19" i="5" s="1"/>
  <c r="AT19" i="5" s="1"/>
  <c r="D25" i="5"/>
  <c r="C25" i="5" s="1"/>
  <c r="AT25" i="5" s="1"/>
  <c r="D21" i="5"/>
  <c r="C21" i="5" s="1"/>
  <c r="AT21" i="5" s="1"/>
  <c r="AD31" i="4"/>
  <c r="D31" i="5"/>
  <c r="C31" i="5" s="1"/>
  <c r="AT31" i="5" s="1"/>
  <c r="D22" i="5"/>
  <c r="C22" i="5" s="1"/>
  <c r="AT22" i="5" s="1"/>
  <c r="D6" i="5"/>
  <c r="C6" i="5" s="1"/>
  <c r="AT6" i="5" s="1"/>
  <c r="D8" i="5"/>
  <c r="C8" i="5" s="1"/>
  <c r="D7" i="5"/>
  <c r="C7" i="5" s="1"/>
  <c r="AT7" i="5" s="1"/>
  <c r="D18" i="5"/>
  <c r="C18" i="5" s="1"/>
  <c r="AT18" i="5" s="1"/>
  <c r="D16" i="5"/>
  <c r="C16" i="5" s="1"/>
  <c r="D9" i="5"/>
  <c r="C9" i="5" s="1"/>
  <c r="AT9" i="5" s="1"/>
  <c r="D20" i="5"/>
  <c r="C20" i="5" s="1"/>
  <c r="AT20" i="5" s="1"/>
  <c r="AD32" i="4"/>
  <c r="D32" i="5"/>
  <c r="C32" i="5" s="1"/>
  <c r="AT32" i="5" s="1"/>
  <c r="D24" i="5"/>
  <c r="C24" i="5" s="1"/>
  <c r="AT24" i="5" s="1"/>
  <c r="AD28" i="4"/>
  <c r="D28" i="5"/>
  <c r="C28" i="5" s="1"/>
  <c r="AT28" i="5" s="1"/>
  <c r="AD29" i="4"/>
  <c r="D29" i="5"/>
  <c r="C29" i="5" s="1"/>
  <c r="AT29" i="5" s="1"/>
  <c r="D12" i="5"/>
  <c r="C12" i="5" s="1"/>
  <c r="AD30" i="4"/>
  <c r="D30" i="5"/>
  <c r="C30" i="5" s="1"/>
  <c r="AT30" i="5" s="1"/>
  <c r="D10" i="5"/>
  <c r="C10" i="5" s="1"/>
  <c r="D14" i="5"/>
  <c r="C14" i="5" s="1"/>
  <c r="D15" i="5"/>
  <c r="C15" i="5" s="1"/>
  <c r="D27" i="5"/>
  <c r="C27" i="5" s="1"/>
  <c r="AT27" i="5" s="1"/>
  <c r="D26" i="5"/>
  <c r="C26" i="5" s="1"/>
  <c r="AT26" i="5" s="1"/>
  <c r="D11" i="5"/>
  <c r="C11" i="5" s="1"/>
  <c r="AG6" i="3"/>
  <c r="AT11" i="5" l="1"/>
  <c r="AT12" i="5"/>
  <c r="AT16" i="5"/>
  <c r="AT15" i="5"/>
  <c r="AT14" i="5"/>
  <c r="AT10" i="5"/>
  <c r="AT8" i="5"/>
  <c r="AT13" i="5"/>
</calcChain>
</file>

<file path=xl/sharedStrings.xml><?xml version="1.0" encoding="utf-8"?>
<sst xmlns="http://schemas.openxmlformats.org/spreadsheetml/2006/main" count="1342" uniqueCount="404">
  <si>
    <t>Artikel-Nr.</t>
  </si>
  <si>
    <t>Artikelname</t>
  </si>
  <si>
    <t>Aktueller Lagerbestand</t>
  </si>
  <si>
    <t>Alter Lagerbestand</t>
  </si>
  <si>
    <t>Wareneingang</t>
  </si>
  <si>
    <t>Warenausgang</t>
  </si>
  <si>
    <t>Einkaufspreis</t>
  </si>
  <si>
    <t>Wert des Lagers</t>
  </si>
  <si>
    <t>Verkaufspreis</t>
  </si>
  <si>
    <t>Lagerverwaltung 24/25                 Oktober</t>
  </si>
  <si>
    <t>AGPC</t>
  </si>
  <si>
    <t>AM13</t>
  </si>
  <si>
    <t>AMBP</t>
  </si>
  <si>
    <t>AMK6</t>
  </si>
  <si>
    <t>CA01</t>
  </si>
  <si>
    <t>be quiet! Silent Base 600, schwarz</t>
  </si>
  <si>
    <t>CA02</t>
  </si>
  <si>
    <t>Canon PIXMA MG3650</t>
  </si>
  <si>
    <t>D01</t>
  </si>
  <si>
    <t>Brother DCP-1512</t>
  </si>
  <si>
    <t>Brother DCP-L8410CDW</t>
  </si>
  <si>
    <t>Brother MFC-L2700DN, S/W-Laser</t>
  </si>
  <si>
    <t>Canon PIXMA iP7250</t>
  </si>
  <si>
    <t>HP Color LaserJet Pro MFP M281 fdw</t>
  </si>
  <si>
    <t>D02</t>
  </si>
  <si>
    <t>D03</t>
  </si>
  <si>
    <t>D04</t>
  </si>
  <si>
    <t>D05</t>
  </si>
  <si>
    <t>D06</t>
  </si>
  <si>
    <t>Samsung SSD 860 EVO 1TB</t>
  </si>
  <si>
    <t>FS01</t>
  </si>
  <si>
    <t>Samsung SSD 860 EVO 2TB</t>
  </si>
  <si>
    <t>FS02</t>
  </si>
  <si>
    <t>PlayStation 5 Standard 1TB</t>
  </si>
  <si>
    <t>GA1</t>
  </si>
  <si>
    <t>GA2</t>
  </si>
  <si>
    <t>GA3</t>
  </si>
  <si>
    <t>XBOX Series X 1TB</t>
  </si>
  <si>
    <t>XBOX Series S</t>
  </si>
  <si>
    <t>GR1</t>
  </si>
  <si>
    <t>Geforce RTX 4090</t>
  </si>
  <si>
    <t>HyperX HX-MICQC</t>
  </si>
  <si>
    <t>LI503</t>
  </si>
  <si>
    <t>Microsoft Surface Book 2 13.5</t>
  </si>
  <si>
    <t>LI701</t>
  </si>
  <si>
    <t>Huawei Matebook X Pro</t>
  </si>
  <si>
    <t>LI703</t>
  </si>
  <si>
    <t>Microsoft Surface Book 2 15</t>
  </si>
  <si>
    <t>LI72</t>
  </si>
  <si>
    <t>Lenovo V330-14IKB</t>
  </si>
  <si>
    <t>LTP7</t>
  </si>
  <si>
    <t>Lenovo ThinkPad P1 G3 Workstation 15</t>
  </si>
  <si>
    <t>M01</t>
  </si>
  <si>
    <t>Samsung C49HG90</t>
  </si>
  <si>
    <t>M02</t>
  </si>
  <si>
    <t>ASUS VS197DE</t>
  </si>
  <si>
    <t>M03</t>
  </si>
  <si>
    <t>Samsung S19F355HNU, 18.5"</t>
  </si>
  <si>
    <t>M05</t>
  </si>
  <si>
    <t>Dell Alienware</t>
  </si>
  <si>
    <t>MA01</t>
  </si>
  <si>
    <t>Logitech G502 Proteus Spectrum</t>
  </si>
  <si>
    <t>MA02</t>
  </si>
  <si>
    <t>Logitech M100 Optical Mouse</t>
  </si>
  <si>
    <t>Logitech M100 Optical Mouse W</t>
  </si>
  <si>
    <t>MA03</t>
  </si>
  <si>
    <t>MA04</t>
  </si>
  <si>
    <t>Samsung Business</t>
  </si>
  <si>
    <t>MB01</t>
  </si>
  <si>
    <t>MSI Z370-A Pro</t>
  </si>
  <si>
    <t>MB02</t>
  </si>
  <si>
    <t>MSI B450-A Pro</t>
  </si>
  <si>
    <t>MSIG</t>
  </si>
  <si>
    <t>MSI Gaming Notebook Raider</t>
  </si>
  <si>
    <t>N001</t>
  </si>
  <si>
    <t>NT01</t>
  </si>
  <si>
    <t>be quiet! Pure Power 11</t>
  </si>
  <si>
    <t>NT02</t>
  </si>
  <si>
    <t>be quiet! Straight Power 11</t>
  </si>
  <si>
    <t>PC01</t>
  </si>
  <si>
    <t>PC02</t>
  </si>
  <si>
    <t>PC03</t>
  </si>
  <si>
    <t>PZ01</t>
  </si>
  <si>
    <t>PZ02</t>
  </si>
  <si>
    <t>Intel Core i5-9600K</t>
  </si>
  <si>
    <t>Intel Core i7-9700K</t>
  </si>
  <si>
    <t>AMD Ryzen 5 1600X</t>
  </si>
  <si>
    <t>AMD Ryzen 7 1700X</t>
  </si>
  <si>
    <t>ACER Gaming PC Predator Orion 3000</t>
  </si>
  <si>
    <t>Apple MacBook Pro 13</t>
  </si>
  <si>
    <t>APPLE MacBook Pro</t>
  </si>
  <si>
    <t>APPLE Magic Keyboard</t>
  </si>
  <si>
    <t>Fractal Design Define S</t>
  </si>
  <si>
    <t>HX0</t>
  </si>
  <si>
    <t>JEA1</t>
  </si>
  <si>
    <t>JABRA ELITE ACTIVE</t>
  </si>
  <si>
    <t>TOSHIBA Satellit Click Mini</t>
  </si>
  <si>
    <t>Lenovo Thinkcentre</t>
  </si>
  <si>
    <t>Dell OptiPlex 7060 MT</t>
  </si>
  <si>
    <t>Dell OptiPlex 3050 Micro</t>
  </si>
  <si>
    <t>PZ03</t>
  </si>
  <si>
    <t>PZ04</t>
  </si>
  <si>
    <t>R01</t>
  </si>
  <si>
    <t>ASUS ROG Rapture</t>
  </si>
  <si>
    <t>R02</t>
  </si>
  <si>
    <t>ASUS RT-AC87U</t>
  </si>
  <si>
    <t>R03</t>
  </si>
  <si>
    <t>TP-Link Archer MR200</t>
  </si>
  <si>
    <t>R04</t>
  </si>
  <si>
    <t>Alcatel HH40</t>
  </si>
  <si>
    <t>R05</t>
  </si>
  <si>
    <t>Huawei E5573</t>
  </si>
  <si>
    <t>R06</t>
  </si>
  <si>
    <t>Huawei E5330</t>
  </si>
  <si>
    <t>RA01</t>
  </si>
  <si>
    <t>Crucial DIMM Kit 32 GB, DDR4</t>
  </si>
  <si>
    <t>RG73</t>
  </si>
  <si>
    <t>RAZER Gaming Tastatur BlackWidow V3</t>
  </si>
  <si>
    <t>RV12</t>
  </si>
  <si>
    <t>ROCCAT Vulcan 122 Aimo</t>
  </si>
  <si>
    <t>S01</t>
  </si>
  <si>
    <t xml:space="preserve">AirPods Max Himmelblau </t>
  </si>
  <si>
    <t>SM1</t>
  </si>
  <si>
    <t>IPhone 14 Pro Max 128GB/6GB Schwarz</t>
  </si>
  <si>
    <t>SM2</t>
  </si>
  <si>
    <t>Xiaomi 12 Lite</t>
  </si>
  <si>
    <t>SM3</t>
  </si>
  <si>
    <t>Samsung Galaxy S22 (128GB| 8GB)</t>
  </si>
  <si>
    <t>SM4</t>
  </si>
  <si>
    <t>Huawei P50 Pro 256GB/8GB</t>
  </si>
  <si>
    <t>SM5</t>
  </si>
  <si>
    <t>Samsung Galaxy Z Flip 4 5G</t>
  </si>
  <si>
    <t>SO2</t>
  </si>
  <si>
    <t>Xiaomi Buds 3 Carbon Black</t>
  </si>
  <si>
    <t>T01</t>
  </si>
  <si>
    <t>Trust Ziva Keyboard</t>
  </si>
  <si>
    <t>T02</t>
  </si>
  <si>
    <t>Logitech K280 Corded Keyboard</t>
  </si>
  <si>
    <t>T03</t>
  </si>
  <si>
    <t>Logitech G613 Lightspeed</t>
  </si>
  <si>
    <t>TG53</t>
  </si>
  <si>
    <t>TECH G332 Kabelgebundenes Gaming Headset</t>
  </si>
  <si>
    <t>WD2</t>
  </si>
  <si>
    <t>HP 17 Laptop</t>
  </si>
  <si>
    <t>Z002</t>
  </si>
  <si>
    <t>Razer Mamba</t>
  </si>
  <si>
    <t>Z2</t>
  </si>
  <si>
    <t>Surface Dock</t>
  </si>
  <si>
    <t>MA05</t>
  </si>
  <si>
    <t>Logitech G502 Hero Gaming Maus</t>
  </si>
  <si>
    <t>T04</t>
  </si>
  <si>
    <t>Logitech G815 mechanical Keyboard</t>
  </si>
  <si>
    <t>M06</t>
  </si>
  <si>
    <t>Acer SA220QB</t>
  </si>
  <si>
    <t>M07</t>
  </si>
  <si>
    <t>Dell U2422H</t>
  </si>
  <si>
    <t>M08</t>
  </si>
  <si>
    <t>PC04</t>
  </si>
  <si>
    <t>Samsung UJ590</t>
  </si>
  <si>
    <t>GMR Power PC</t>
  </si>
  <si>
    <t>PC05</t>
  </si>
  <si>
    <t>RTX Gaming PC</t>
  </si>
  <si>
    <t>PC06</t>
  </si>
  <si>
    <t>Ankermann Business</t>
  </si>
  <si>
    <t>PC07</t>
  </si>
  <si>
    <t>SYS Gaming PC</t>
  </si>
  <si>
    <t>PC08</t>
  </si>
  <si>
    <t>T05</t>
  </si>
  <si>
    <t>Koorui Gaming Tastatur</t>
  </si>
  <si>
    <t>D07</t>
  </si>
  <si>
    <t>Xerox Phaser 6510</t>
  </si>
  <si>
    <t>D08</t>
  </si>
  <si>
    <t>HP LaserJet Pro MFP</t>
  </si>
  <si>
    <t>D09</t>
  </si>
  <si>
    <t>Brother MFC-J995DW</t>
  </si>
  <si>
    <t>D10</t>
  </si>
  <si>
    <t>Canon Pixma TS8320</t>
  </si>
  <si>
    <t>M09</t>
  </si>
  <si>
    <t>Amazon Monitor</t>
  </si>
  <si>
    <t>M10</t>
  </si>
  <si>
    <t>Z-Edge Monitor</t>
  </si>
  <si>
    <t>M11</t>
  </si>
  <si>
    <t>Asus Gaming Monitor</t>
  </si>
  <si>
    <t>M12</t>
  </si>
  <si>
    <t>MSI Curved Monitor</t>
  </si>
  <si>
    <t>Office PC M11120H</t>
  </si>
  <si>
    <t>PC09</t>
  </si>
  <si>
    <t>WEIDIMAN Mini PC</t>
  </si>
  <si>
    <t>PC10</t>
  </si>
  <si>
    <t>Fujitsu Esprimo P7911 Estar</t>
  </si>
  <si>
    <t>PC11</t>
  </si>
  <si>
    <t>SYSTEMTREFF 30236852-a</t>
  </si>
  <si>
    <t>PC12</t>
  </si>
  <si>
    <t>SYSTEMTREFF PC Komplettset</t>
  </si>
  <si>
    <t>M13</t>
  </si>
  <si>
    <t>iiyama G-Master G2445HSU</t>
  </si>
  <si>
    <t>Lagerverwaltung 24/25                 November</t>
  </si>
  <si>
    <t>Lagerverwaltung 24/25                 Dezember</t>
  </si>
  <si>
    <t>L001</t>
  </si>
  <si>
    <t>L002</t>
  </si>
  <si>
    <t>L003</t>
  </si>
  <si>
    <t>L004</t>
  </si>
  <si>
    <t>L005</t>
  </si>
  <si>
    <t>L006</t>
  </si>
  <si>
    <t>L007</t>
  </si>
  <si>
    <t>Asus Zen AiO PC</t>
  </si>
  <si>
    <t>ZI99</t>
  </si>
  <si>
    <t>L008</t>
  </si>
  <si>
    <t>L009</t>
  </si>
  <si>
    <t>L010</t>
  </si>
  <si>
    <t>L011</t>
  </si>
  <si>
    <t>L012</t>
  </si>
  <si>
    <t>L013</t>
  </si>
  <si>
    <t>L014</t>
  </si>
  <si>
    <t>L015</t>
  </si>
  <si>
    <t>L016</t>
  </si>
  <si>
    <t>L017</t>
  </si>
  <si>
    <t>L018</t>
  </si>
  <si>
    <t>L019</t>
  </si>
  <si>
    <t>L020</t>
  </si>
  <si>
    <t>L021</t>
  </si>
  <si>
    <t>L022</t>
  </si>
  <si>
    <t>L023</t>
  </si>
  <si>
    <t>L024</t>
  </si>
  <si>
    <t>L025</t>
  </si>
  <si>
    <t>L026</t>
  </si>
  <si>
    <t>L027</t>
  </si>
  <si>
    <t>L028</t>
  </si>
  <si>
    <t>L029</t>
  </si>
  <si>
    <t>L030</t>
  </si>
  <si>
    <t>L031</t>
  </si>
  <si>
    <t>L032</t>
  </si>
  <si>
    <t>L033</t>
  </si>
  <si>
    <t>L034</t>
  </si>
  <si>
    <t>IPM2</t>
  </si>
  <si>
    <t>Apple iPad Pro M2</t>
  </si>
  <si>
    <t>L035</t>
  </si>
  <si>
    <t>L036</t>
  </si>
  <si>
    <t>L037</t>
  </si>
  <si>
    <t>L038</t>
  </si>
  <si>
    <t>Lagerverwaltung 24/25                 Jänner</t>
  </si>
  <si>
    <t>L039</t>
  </si>
  <si>
    <t>L040</t>
  </si>
  <si>
    <t>L041</t>
  </si>
  <si>
    <t>L042</t>
  </si>
  <si>
    <t>L043</t>
  </si>
  <si>
    <t>L044</t>
  </si>
  <si>
    <t>L045</t>
  </si>
  <si>
    <t>M2MB</t>
  </si>
  <si>
    <t>E006</t>
  </si>
  <si>
    <t>E008</t>
  </si>
  <si>
    <t>Apple M2 MacBook Air 13,6" 2022</t>
  </si>
  <si>
    <t>L046</t>
  </si>
  <si>
    <t>L047</t>
  </si>
  <si>
    <t>L048</t>
  </si>
  <si>
    <t>L049</t>
  </si>
  <si>
    <t>L050</t>
  </si>
  <si>
    <t>L051</t>
  </si>
  <si>
    <t>L052</t>
  </si>
  <si>
    <t>L053</t>
  </si>
  <si>
    <t>L054</t>
  </si>
  <si>
    <t>L055</t>
  </si>
  <si>
    <t>L056</t>
  </si>
  <si>
    <t>SR01</t>
  </si>
  <si>
    <t>Apple M2 MacBook 13,6" 2022</t>
  </si>
  <si>
    <t>CSL Office PC M11120H</t>
  </si>
  <si>
    <t>L057</t>
  </si>
  <si>
    <t>L058</t>
  </si>
  <si>
    <t>Dell Alienware (abverkauft)</t>
  </si>
  <si>
    <t>HP 17 Laptop (abzuverkaufen)</t>
  </si>
  <si>
    <t>L059</t>
  </si>
  <si>
    <t>L060</t>
  </si>
  <si>
    <t>L061</t>
  </si>
  <si>
    <t>L062</t>
  </si>
  <si>
    <t>L063</t>
  </si>
  <si>
    <t>L064</t>
  </si>
  <si>
    <t>L065</t>
  </si>
  <si>
    <t>L066</t>
  </si>
  <si>
    <t>L067</t>
  </si>
  <si>
    <t>L068</t>
  </si>
  <si>
    <t>Ankermann Business (abzuverkaufen)</t>
  </si>
  <si>
    <t>APPLE MacBook Pro (abzuverkaufen)</t>
  </si>
  <si>
    <t>Apple MacBook Pro 13 (abzuverkaufen)</t>
  </si>
  <si>
    <t>ACER Gaming PC Predator Orion 3000 (abzuverkaufen)</t>
  </si>
  <si>
    <t>Apple Magic Keyboard</t>
  </si>
  <si>
    <t>XBOX Series X Digital 1TB</t>
  </si>
  <si>
    <t>XBOX Series S 512GB</t>
  </si>
  <si>
    <t>Geforce RTX 4090 (abzuverkaufen)</t>
  </si>
  <si>
    <t>HyperX QuadCast</t>
  </si>
  <si>
    <t>JABRA ELITE ACTIVE (abzuverkaufen)</t>
  </si>
  <si>
    <t>Huawei Matebook X Pro (abzuverkaufen)</t>
  </si>
  <si>
    <t>Microsoft Surface Book 2 15 (abzuverkaufen)</t>
  </si>
  <si>
    <t>Lenovo ThinkPad P1 G3 Workstation 15 (abzuverkaufen)</t>
  </si>
  <si>
    <t>Samsung C49HG90 Curved Gaming Monitor</t>
  </si>
  <si>
    <t>ASUS VS197DE (abzuverkaufen)</t>
  </si>
  <si>
    <t>Samsung Business (abzuverkaufen)</t>
  </si>
  <si>
    <t>MSI Gaming Notebook Raider (abzuverkaufen)</t>
  </si>
  <si>
    <t>TOSHIBA Satellit Click Mini (abzuverkaufen)</t>
  </si>
  <si>
    <t>be quiet! Pure Power 11 500W Netzteil</t>
  </si>
  <si>
    <t>be quiet! Straight Power 11 750W Netzteil</t>
  </si>
  <si>
    <t>Lenovo Thinkcentre (abzuverkaufen)</t>
  </si>
  <si>
    <t>Dell OptiPlex 3050 Micro (abzuverkaufen)</t>
  </si>
  <si>
    <t>Intel Core i5-9600K, tray, ohne Kühler (abzuverkaufen)</t>
  </si>
  <si>
    <t>Intel Core i7-9700K, tray, ohne Kühler (abzuverkaufen)</t>
  </si>
  <si>
    <t>AMD Ryzen 5 1600X, boxed (abzuverkaufen)</t>
  </si>
  <si>
    <t>AMD Ryzen 7 1700X, tray, ohne Kühler (abzuverkaufen)</t>
  </si>
  <si>
    <t>ASUS ROG Rapture (abzuverkaufen)</t>
  </si>
  <si>
    <t>ASUS RT-AC87U (abzuverkaufen)</t>
  </si>
  <si>
    <t>TP-Link Archer MR200 Router</t>
  </si>
  <si>
    <t>Alcatel HH40 Router</t>
  </si>
  <si>
    <t>Huawei E5573 Router</t>
  </si>
  <si>
    <t>Huawei E5330 Router</t>
  </si>
  <si>
    <t>Crucial Pro DIMM Kit, 32GB, 2x16, 3200MHz, DDR4</t>
  </si>
  <si>
    <t>ROCCAT Vulcan 122 Aimo (abzuverkaufen)</t>
  </si>
  <si>
    <t>Samsung Galaxy Z Flip 4 5G, 256GB, schwarz</t>
  </si>
  <si>
    <t>Huawei P50 Pro 256GB schwarz</t>
  </si>
  <si>
    <t>Samsung Galaxy S22 128GB schwarz</t>
  </si>
  <si>
    <t>Xiaomi 12 Lite 128GB schwarz</t>
  </si>
  <si>
    <t>IPhone 14 Pro Max 128GB schwarz</t>
  </si>
  <si>
    <t>AirPods Max blau</t>
  </si>
  <si>
    <t>RAZER BlackWidow V3 TKL Gaming Keyboard, mechanische RAZER Green Switches, USB, DE, schwarz</t>
  </si>
  <si>
    <t>Logitech M100 Optical Mouse Weiß</t>
  </si>
  <si>
    <t>Trust Ziva Keyboard (abzuverkaufen)</t>
  </si>
  <si>
    <t>Logitech K280, kabelgebundene Tastatur, schwarz</t>
  </si>
  <si>
    <t>Logitech G613 Lightspeed Wireless Gaming Keyboard, taktile Romer-G Switches, 6 programmierbare Makrotasten, Bluetooth/2.4GHz, DE, schwarz</t>
  </si>
  <si>
    <t>Logitech G332 kabelgebundenes Gaming Headset, schwarz</t>
  </si>
  <si>
    <t>Razer Mamba (abzuverkaufen)</t>
  </si>
  <si>
    <t>Surface Dock (abzuverkaufen)</t>
  </si>
  <si>
    <t>Logitech G502 Hero Gaming Maus, schwarz</t>
  </si>
  <si>
    <t>Acer SA220QB (abzuverkaufen)</t>
  </si>
  <si>
    <t>Logitech G815 mechanisches Gaming Keyboard, schwarz, USB, RGB-Beleuchtung, 5 Makro-Tasten</t>
  </si>
  <si>
    <t>GMR Power PC (abzuverkaufen)</t>
  </si>
  <si>
    <t>RTX Gaming PC (abzuverkaufen)</t>
  </si>
  <si>
    <t>SYS Gaming PC (abzuverkaufen)</t>
  </si>
  <si>
    <t>Koorui Gaming Tastatur (abzuverkaufen)</t>
  </si>
  <si>
    <t>Amazon Monitor (abzuverkaufen)</t>
  </si>
  <si>
    <t>Z-Edge Monitor (abzuverkaufen)</t>
  </si>
  <si>
    <t>Asus Gaming Monitor (abzuverkaufen)</t>
  </si>
  <si>
    <t>MSI Curved Monitor (abzuverkaufen)</t>
  </si>
  <si>
    <t>Office PC M11120H (abzuverkaufen)</t>
  </si>
  <si>
    <t>WEIDIMAN Mini PC (abzuverkaufen)</t>
  </si>
  <si>
    <t>Fujitsu Esprimo P7911 Estar (abzuverkaufen)</t>
  </si>
  <si>
    <t>SYSTEMTREFF 30236852-a (abzuverkaufen)</t>
  </si>
  <si>
    <t>SYSTEMTREFF PC Komplettset (abzuverkaufen)</t>
  </si>
  <si>
    <t>Asus Zen AiO PC (abzuverkaufen)</t>
  </si>
  <si>
    <t>be quiet! Silent Base 600, schwarz (abzuverkaufen)</t>
  </si>
  <si>
    <t>Dell OptiPlex 7060 MT Desktop (Intel Core i5-8500. 8GB RAM, 256GB, Windows 10 (abzuverkaufen)</t>
  </si>
  <si>
    <t>Lenovo V330-14IKB (Intel Core i5-8250U, 8GB RAM, 256GB, Windows 10, DE) (abzuverkaufen)</t>
  </si>
  <si>
    <t>Microsoft Surface Book 2 13.5 (Intel Core i5-7300U, 8GB RAM, 256 GB, Windows 10, DE) (abzuverkaufen)</t>
  </si>
  <si>
    <t>Samsung SSD 860 EVO 1TB (abzuverkaufen)</t>
  </si>
  <si>
    <t>Samsung SSD 860 EVO 2TB (abzuverkaufen)</t>
  </si>
  <si>
    <t>M2MB --&gt; 02010101</t>
  </si>
  <si>
    <t>2022 Apple iPad Pro 12.9" 6. Gen, 128 GB, WIFI, Silber</t>
  </si>
  <si>
    <t>IPM2 --&gt; 01020101</t>
  </si>
  <si>
    <t xml:space="preserve">2022 Apple M2 MacBook Air 13,6", schwarz, 512GB SSD </t>
  </si>
  <si>
    <t>2022 Apple TV 4K 3. Gen WIFI 64GB</t>
  </si>
  <si>
    <t>E009</t>
  </si>
  <si>
    <t>FUJI Instax mini 12 Sofortbildkamera, weiß</t>
  </si>
  <si>
    <t>L069</t>
  </si>
  <si>
    <t>L070</t>
  </si>
  <si>
    <t>L071</t>
  </si>
  <si>
    <t>L072</t>
  </si>
  <si>
    <t>L073</t>
  </si>
  <si>
    <t>L074</t>
  </si>
  <si>
    <t>L075</t>
  </si>
  <si>
    <t>L076</t>
  </si>
  <si>
    <t>L077</t>
  </si>
  <si>
    <t>L078</t>
  </si>
  <si>
    <t>L079</t>
  </si>
  <si>
    <t>L080</t>
  </si>
  <si>
    <t>APTV</t>
  </si>
  <si>
    <t>FIMW</t>
  </si>
  <si>
    <t>L081</t>
  </si>
  <si>
    <t>L082</t>
  </si>
  <si>
    <t>L083</t>
  </si>
  <si>
    <t>L084</t>
  </si>
  <si>
    <t>L085</t>
  </si>
  <si>
    <t>L086</t>
  </si>
  <si>
    <t>L087</t>
  </si>
  <si>
    <t>L088</t>
  </si>
  <si>
    <t>L090</t>
  </si>
  <si>
    <t>L091</t>
  </si>
  <si>
    <t>L092</t>
  </si>
  <si>
    <t>L093</t>
  </si>
  <si>
    <t>Dell Alienware (abzuverkaufen)</t>
  </si>
  <si>
    <t>L094</t>
  </si>
  <si>
    <t>L095</t>
  </si>
  <si>
    <t>L096</t>
  </si>
  <si>
    <t>L097</t>
  </si>
  <si>
    <t>L098</t>
  </si>
  <si>
    <t>L099</t>
  </si>
  <si>
    <t>L100</t>
  </si>
  <si>
    <t>L101</t>
  </si>
  <si>
    <t>L102</t>
  </si>
  <si>
    <t>L103</t>
  </si>
  <si>
    <t>L104</t>
  </si>
  <si>
    <t>L105</t>
  </si>
  <si>
    <t>L106</t>
  </si>
  <si>
    <t>L108</t>
  </si>
  <si>
    <t>L107</t>
  </si>
  <si>
    <t>Canon EOS 4000D Kamera + EFS 18-55mm Objektiv</t>
  </si>
  <si>
    <t>KA01</t>
  </si>
  <si>
    <t>Lagerverwaltung 24/25                 März</t>
  </si>
  <si>
    <t>Lagerverwaltung 24/25                 Februar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</si>
</sst>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5" x14ac:knownFonts="1">
    <font>
      <sz val="11"/>
      <color theme="1"/>
      <name val="Calibri"/>
      <family val="2"/>
      <scheme val="minor"/>
    </font>
    <font>
      <b/>
      <i/>
      <sz val="28"/>
      <color rgb="FFFF0000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CB"/>
        <bgColor indexed="64"/>
      </patternFill>
    </fill>
    <fill>
      <patternFill patternType="solid">
        <fgColor rgb="FFFFE5B4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E0FFEA"/>
        <bgColor indexed="64"/>
      </patternFill>
    </fill>
    <fill>
      <patternFill patternType="solid">
        <fgColor rgb="FFB2FFFF"/>
        <bgColor indexed="64"/>
      </patternFill>
    </fill>
    <fill>
      <patternFill patternType="solid">
        <fgColor rgb="FFB2D7FF"/>
        <bgColor indexed="64"/>
      </patternFill>
    </fill>
    <fill>
      <patternFill patternType="solid">
        <fgColor rgb="FFE6D7FF"/>
        <bgColor indexed="64"/>
      </patternFill>
    </fill>
    <fill>
      <patternFill patternType="solid">
        <fgColor rgb="FFF1E6FF"/>
        <bgColor indexed="64"/>
      </patternFill>
    </fill>
    <fill>
      <patternFill patternType="solid">
        <fgColor rgb="FFFFCCF2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5" borderId="2" xfId="0" applyFill="1" applyBorder="1" applyAlignment="1">
      <alignment vertical="center"/>
    </xf>
    <xf numFmtId="0" fontId="0" fillId="6" borderId="2" xfId="0" applyFill="1" applyBorder="1"/>
    <xf numFmtId="0" fontId="0" fillId="7" borderId="2" xfId="0" applyFill="1" applyBorder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164" fontId="0" fillId="10" borderId="2" xfId="0" applyNumberFormat="1" applyFill="1" applyBorder="1" applyAlignment="1">
      <alignment horizontal="right"/>
    </xf>
    <xf numFmtId="164" fontId="0" fillId="10" borderId="2" xfId="0" applyNumberFormat="1" applyFill="1" applyBorder="1"/>
    <xf numFmtId="164" fontId="0" fillId="8" borderId="2" xfId="0" applyNumberFormat="1" applyFill="1" applyBorder="1"/>
    <xf numFmtId="164" fontId="0" fillId="9" borderId="2" xfId="0" applyNumberFormat="1" applyFill="1" applyBorder="1"/>
    <xf numFmtId="164" fontId="4" fillId="10" borderId="2" xfId="0" applyNumberFormat="1" applyFont="1" applyFill="1" applyBorder="1"/>
    <xf numFmtId="164" fontId="0" fillId="0" borderId="0" xfId="0" applyNumberFormat="1"/>
  </cellXfs>
  <cellStyles count="1">
    <cellStyle name="Standard" xfId="0" builtinId="0"/>
  </cellStyles>
  <dxfs count="9"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B9B9"/>
      <color rgb="FFFF5353"/>
      <color rgb="FFFFE5B4"/>
      <color rgb="FFFF9999"/>
      <color rgb="FFFFCCF2"/>
      <color rgb="FFF1E6FF"/>
      <color rgb="FFE6D7FF"/>
      <color rgb="FFB2D7FF"/>
      <color rgb="FFB2FFFF"/>
      <color rgb="FFE0FF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3151</xdr:colOff>
      <xdr:row>1</xdr:row>
      <xdr:rowOff>3640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4A02806-7A5D-45E8-BF0E-ED2502991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72827" cy="9225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5952</xdr:colOff>
      <xdr:row>1</xdr:row>
      <xdr:rowOff>5741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E415BC4-E6B9-4B23-BA6F-0D302927C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72827" cy="9225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1836</xdr:colOff>
      <xdr:row>1</xdr:row>
      <xdr:rowOff>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299AA85D-608C-4122-8F39-F13EBD15D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664381" cy="914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0</xdr:colOff>
      <xdr:row>1</xdr:row>
      <xdr:rowOff>1746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9EE2A83-473A-4F77-918F-19F4E15B3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662545" cy="91527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229924</xdr:colOff>
      <xdr:row>0</xdr:row>
      <xdr:rowOff>1</xdr:rowOff>
    </xdr:from>
    <xdr:to>
      <xdr:col>0</xdr:col>
      <xdr:colOff>1227401</xdr:colOff>
      <xdr:row>1</xdr:row>
      <xdr:rowOff>6350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C7DE5F6-BC44-4B3D-A94F-8F154855C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9924" y="1"/>
          <a:ext cx="997477" cy="92074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229924</xdr:colOff>
      <xdr:row>0</xdr:row>
      <xdr:rowOff>1</xdr:rowOff>
    </xdr:from>
    <xdr:ext cx="1027376" cy="914399"/>
    <xdr:pic>
      <xdr:nvPicPr>
        <xdr:cNvPr id="2" name="Grafik 1">
          <a:extLst>
            <a:ext uri="{FF2B5EF4-FFF2-40B4-BE49-F238E27FC236}">
              <a16:creationId xmlns:a16="http://schemas.microsoft.com/office/drawing/2014/main" id="{F9811D8C-B261-45C4-80FD-9EABA60F4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9924" y="1"/>
          <a:ext cx="1027376" cy="91439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0"/>
  <sheetViews>
    <sheetView zoomScaleNormal="100" workbookViewId="0">
      <selection activeCell="P102" sqref="P102"/>
    </sheetView>
  </sheetViews>
  <sheetFormatPr baseColWidth="10" defaultColWidth="9.140625" defaultRowHeight="15" outlineLevelCol="1" x14ac:dyDescent="0.25"/>
  <cols>
    <col min="1" max="1" width="25" customWidth="1"/>
    <col min="2" max="2" width="47.140625" customWidth="1"/>
    <col min="3" max="4" width="28.5703125" customWidth="1"/>
    <col min="5" max="6" width="18.5703125" hidden="1" customWidth="1" outlineLevel="1"/>
    <col min="7" max="7" width="18.5703125" customWidth="1" collapsed="1"/>
    <col min="8" max="12" width="18.5703125" hidden="1" customWidth="1" outlineLevel="1"/>
    <col min="13" max="13" width="18.5703125" customWidth="1" collapsed="1"/>
    <col min="14" max="16" width="18.5703125" customWidth="1"/>
  </cols>
  <sheetData>
    <row r="1" spans="1:16" ht="72" customHeight="1" x14ac:dyDescent="0.25">
      <c r="A1" s="8"/>
      <c r="B1" s="9" t="s">
        <v>9</v>
      </c>
    </row>
    <row r="4" spans="1:16" ht="45" customHeight="1" x14ac:dyDescent="0.25">
      <c r="A4" s="10" t="s">
        <v>0</v>
      </c>
      <c r="B4" s="11" t="s">
        <v>1</v>
      </c>
      <c r="C4" s="12" t="s">
        <v>2</v>
      </c>
      <c r="D4" s="13" t="s">
        <v>3</v>
      </c>
      <c r="E4" s="14"/>
      <c r="F4" s="14"/>
      <c r="G4" s="14" t="s">
        <v>4</v>
      </c>
      <c r="H4" s="19"/>
      <c r="I4" s="19" t="s">
        <v>199</v>
      </c>
      <c r="J4" s="19" t="s">
        <v>202</v>
      </c>
      <c r="K4" s="19" t="s">
        <v>203</v>
      </c>
      <c r="L4" s="19" t="s">
        <v>204</v>
      </c>
      <c r="M4" s="15" t="s">
        <v>5</v>
      </c>
      <c r="N4" s="16" t="s">
        <v>6</v>
      </c>
      <c r="O4" s="17" t="s">
        <v>7</v>
      </c>
      <c r="P4" s="18" t="s">
        <v>8</v>
      </c>
    </row>
    <row r="5" spans="1:16" x14ac:dyDescent="0.25">
      <c r="A5" s="20" t="s">
        <v>10</v>
      </c>
      <c r="B5" s="21" t="s">
        <v>88</v>
      </c>
      <c r="C5" s="3">
        <f t="shared" ref="C5:C36" si="0">D5+G5-M5</f>
        <v>5</v>
      </c>
      <c r="D5" s="4">
        <v>5</v>
      </c>
      <c r="E5" s="6"/>
      <c r="F5" s="6"/>
      <c r="G5" s="6">
        <f>SUM(E5:F5)</f>
        <v>0</v>
      </c>
      <c r="H5" s="7"/>
      <c r="I5" s="7"/>
      <c r="J5" s="7"/>
      <c r="K5" s="7"/>
      <c r="L5" s="7"/>
      <c r="M5" s="7">
        <f>SUM(H5:L5)</f>
        <v>0</v>
      </c>
      <c r="N5" s="25">
        <f>P5*0.65</f>
        <v>973.69350000000009</v>
      </c>
      <c r="O5" s="26">
        <f t="shared" ref="O5:O36" si="1">C5*N5</f>
        <v>4868.4675000000007</v>
      </c>
      <c r="P5" s="23">
        <v>1497.99</v>
      </c>
    </row>
    <row r="6" spans="1:16" x14ac:dyDescent="0.25">
      <c r="A6" s="1" t="s">
        <v>11</v>
      </c>
      <c r="B6" s="22" t="s">
        <v>89</v>
      </c>
      <c r="C6" s="3">
        <f t="shared" si="0"/>
        <v>18</v>
      </c>
      <c r="D6" s="5">
        <v>18</v>
      </c>
      <c r="E6" s="6"/>
      <c r="F6" s="6"/>
      <c r="G6" s="6">
        <f t="shared" ref="G6:G31" si="2">SUM(E6:F6)</f>
        <v>0</v>
      </c>
      <c r="H6" s="7"/>
      <c r="I6" s="7"/>
      <c r="J6" s="7"/>
      <c r="K6" s="7"/>
      <c r="L6" s="7"/>
      <c r="M6" s="7">
        <f>SUM(H6:L6)</f>
        <v>0</v>
      </c>
      <c r="N6" s="25">
        <f>P6*0.65</f>
        <v>1240.8500000000001</v>
      </c>
      <c r="O6" s="26">
        <f t="shared" si="1"/>
        <v>22335.300000000003</v>
      </c>
      <c r="P6" s="24">
        <v>1909</v>
      </c>
    </row>
    <row r="7" spans="1:16" x14ac:dyDescent="0.25">
      <c r="A7" s="1" t="s">
        <v>12</v>
      </c>
      <c r="B7" s="22" t="s">
        <v>90</v>
      </c>
      <c r="C7" s="3">
        <f t="shared" si="0"/>
        <v>5</v>
      </c>
      <c r="D7" s="4">
        <v>5</v>
      </c>
      <c r="E7" s="6"/>
      <c r="F7" s="6"/>
      <c r="G7" s="6">
        <f t="shared" si="2"/>
        <v>0</v>
      </c>
      <c r="H7" s="7"/>
      <c r="I7" s="7"/>
      <c r="J7" s="7"/>
      <c r="K7" s="7"/>
      <c r="L7" s="7"/>
      <c r="M7" s="7">
        <f>SUM(H7:L7)</f>
        <v>0</v>
      </c>
      <c r="N7" s="25">
        <f t="shared" ref="N7:N70" si="3">P7*0.65</f>
        <v>4445.9934999999996</v>
      </c>
      <c r="O7" s="26">
        <f t="shared" si="1"/>
        <v>22229.967499999999</v>
      </c>
      <c r="P7" s="24">
        <v>6839.99</v>
      </c>
    </row>
    <row r="8" spans="1:16" x14ac:dyDescent="0.25">
      <c r="A8" s="1" t="s">
        <v>13</v>
      </c>
      <c r="B8" s="2" t="s">
        <v>91</v>
      </c>
      <c r="C8" s="3">
        <f t="shared" si="0"/>
        <v>5</v>
      </c>
      <c r="D8" s="4">
        <v>5</v>
      </c>
      <c r="E8" s="6"/>
      <c r="F8" s="6"/>
      <c r="G8" s="6">
        <f t="shared" si="2"/>
        <v>0</v>
      </c>
      <c r="H8" s="7"/>
      <c r="I8" s="7"/>
      <c r="J8" s="7"/>
      <c r="K8" s="7"/>
      <c r="L8" s="7"/>
      <c r="M8" s="7">
        <f>SUM(H8:L8)</f>
        <v>0</v>
      </c>
      <c r="N8" s="25">
        <f t="shared" si="3"/>
        <v>162.49350000000001</v>
      </c>
      <c r="O8" s="26">
        <f t="shared" si="1"/>
        <v>812.46750000000009</v>
      </c>
      <c r="P8" s="24">
        <v>249.99</v>
      </c>
    </row>
    <row r="9" spans="1:16" x14ac:dyDescent="0.25">
      <c r="A9" s="1" t="s">
        <v>14</v>
      </c>
      <c r="B9" s="2" t="s">
        <v>15</v>
      </c>
      <c r="C9" s="3">
        <f t="shared" si="0"/>
        <v>1</v>
      </c>
      <c r="D9" s="4">
        <v>1</v>
      </c>
      <c r="E9" s="6"/>
      <c r="F9" s="6"/>
      <c r="G9" s="6">
        <f t="shared" si="2"/>
        <v>0</v>
      </c>
      <c r="H9" s="7"/>
      <c r="I9" s="7"/>
      <c r="J9" s="7"/>
      <c r="K9" s="7"/>
      <c r="L9" s="7"/>
      <c r="M9" s="7">
        <f t="shared" ref="M9:M69" si="4">SUM(H9:L9)</f>
        <v>0</v>
      </c>
      <c r="N9" s="25">
        <f t="shared" si="3"/>
        <v>44.648499999999999</v>
      </c>
      <c r="O9" s="26">
        <f t="shared" si="1"/>
        <v>44.648499999999999</v>
      </c>
      <c r="P9" s="24">
        <v>68.69</v>
      </c>
    </row>
    <row r="10" spans="1:16" x14ac:dyDescent="0.25">
      <c r="A10" s="1" t="s">
        <v>16</v>
      </c>
      <c r="B10" s="2" t="s">
        <v>92</v>
      </c>
      <c r="C10" s="3">
        <f t="shared" si="0"/>
        <v>1</v>
      </c>
      <c r="D10" s="4">
        <v>1</v>
      </c>
      <c r="E10" s="6"/>
      <c r="F10" s="6"/>
      <c r="G10" s="6">
        <f t="shared" si="2"/>
        <v>0</v>
      </c>
      <c r="H10" s="7"/>
      <c r="I10" s="7"/>
      <c r="J10" s="7"/>
      <c r="K10" s="7"/>
      <c r="L10" s="7"/>
      <c r="M10" s="7">
        <f t="shared" si="4"/>
        <v>0</v>
      </c>
      <c r="N10" s="25">
        <f t="shared" si="3"/>
        <v>40.5535</v>
      </c>
      <c r="O10" s="26">
        <f t="shared" si="1"/>
        <v>40.5535</v>
      </c>
      <c r="P10" s="24">
        <v>62.39</v>
      </c>
    </row>
    <row r="11" spans="1:16" x14ac:dyDescent="0.25">
      <c r="A11" s="1" t="s">
        <v>18</v>
      </c>
      <c r="B11" s="2" t="s">
        <v>17</v>
      </c>
      <c r="C11" s="3">
        <f t="shared" si="0"/>
        <v>-20</v>
      </c>
      <c r="D11" s="4">
        <v>5</v>
      </c>
      <c r="E11" s="6"/>
      <c r="F11" s="6"/>
      <c r="G11" s="6">
        <f t="shared" si="2"/>
        <v>0</v>
      </c>
      <c r="H11" s="7"/>
      <c r="I11" s="7">
        <v>1</v>
      </c>
      <c r="J11" s="7"/>
      <c r="K11" s="7">
        <v>24</v>
      </c>
      <c r="L11" s="7"/>
      <c r="M11" s="7">
        <f t="shared" si="4"/>
        <v>25</v>
      </c>
      <c r="N11" s="25">
        <f t="shared" si="3"/>
        <v>29.184999999999999</v>
      </c>
      <c r="O11" s="26">
        <f t="shared" si="1"/>
        <v>-583.69999999999993</v>
      </c>
      <c r="P11" s="24">
        <v>44.9</v>
      </c>
    </row>
    <row r="12" spans="1:16" x14ac:dyDescent="0.25">
      <c r="A12" s="1" t="s">
        <v>24</v>
      </c>
      <c r="B12" s="2" t="s">
        <v>19</v>
      </c>
      <c r="C12" s="3">
        <f t="shared" si="0"/>
        <v>3</v>
      </c>
      <c r="D12" s="4">
        <v>3</v>
      </c>
      <c r="E12" s="6"/>
      <c r="F12" s="6"/>
      <c r="G12" s="6">
        <f t="shared" si="2"/>
        <v>0</v>
      </c>
      <c r="H12" s="7"/>
      <c r="I12" s="7"/>
      <c r="J12" s="7"/>
      <c r="K12" s="7"/>
      <c r="L12" s="7"/>
      <c r="M12" s="7">
        <f t="shared" si="4"/>
        <v>0</v>
      </c>
      <c r="N12" s="25">
        <f t="shared" si="3"/>
        <v>135.13500000000002</v>
      </c>
      <c r="O12" s="26">
        <f t="shared" si="1"/>
        <v>405.40500000000009</v>
      </c>
      <c r="P12" s="24">
        <v>207.9</v>
      </c>
    </row>
    <row r="13" spans="1:16" x14ac:dyDescent="0.25">
      <c r="A13" s="1" t="s">
        <v>25</v>
      </c>
      <c r="B13" s="2" t="s">
        <v>20</v>
      </c>
      <c r="C13" s="3">
        <f t="shared" si="0"/>
        <v>2</v>
      </c>
      <c r="D13" s="4">
        <v>2</v>
      </c>
      <c r="E13" s="6"/>
      <c r="F13" s="6"/>
      <c r="G13" s="6">
        <f t="shared" si="2"/>
        <v>0</v>
      </c>
      <c r="H13" s="7"/>
      <c r="I13" s="7"/>
      <c r="J13" s="7"/>
      <c r="K13" s="7"/>
      <c r="L13" s="7"/>
      <c r="M13" s="7">
        <f t="shared" si="4"/>
        <v>0</v>
      </c>
      <c r="N13" s="25">
        <f t="shared" si="3"/>
        <v>274.82</v>
      </c>
      <c r="O13" s="26">
        <f t="shared" si="1"/>
        <v>549.64</v>
      </c>
      <c r="P13" s="24">
        <v>422.8</v>
      </c>
    </row>
    <row r="14" spans="1:16" x14ac:dyDescent="0.25">
      <c r="A14" s="1" t="s">
        <v>26</v>
      </c>
      <c r="B14" s="2" t="s">
        <v>21</v>
      </c>
      <c r="C14" s="3">
        <f t="shared" si="0"/>
        <v>-415</v>
      </c>
      <c r="D14" s="4">
        <v>5</v>
      </c>
      <c r="E14" s="6"/>
      <c r="F14" s="6"/>
      <c r="G14" s="6">
        <f t="shared" si="2"/>
        <v>0</v>
      </c>
      <c r="H14" s="7"/>
      <c r="I14" s="7"/>
      <c r="J14" s="7">
        <v>420</v>
      </c>
      <c r="K14" s="7"/>
      <c r="L14" s="7"/>
      <c r="M14" s="7">
        <f t="shared" si="4"/>
        <v>420</v>
      </c>
      <c r="N14" s="25">
        <f t="shared" si="3"/>
        <v>101.5625</v>
      </c>
      <c r="O14" s="26">
        <f t="shared" si="1"/>
        <v>-42148.4375</v>
      </c>
      <c r="P14" s="24">
        <v>156.25</v>
      </c>
    </row>
    <row r="15" spans="1:16" x14ac:dyDescent="0.25">
      <c r="A15" s="1" t="s">
        <v>27</v>
      </c>
      <c r="B15" s="2" t="s">
        <v>22</v>
      </c>
      <c r="C15" s="3">
        <f t="shared" si="0"/>
        <v>4</v>
      </c>
      <c r="D15" s="4">
        <v>4</v>
      </c>
      <c r="E15" s="6"/>
      <c r="F15" s="6"/>
      <c r="G15" s="6">
        <f t="shared" si="2"/>
        <v>0</v>
      </c>
      <c r="H15" s="7"/>
      <c r="I15" s="7"/>
      <c r="J15" s="7"/>
      <c r="K15" s="7"/>
      <c r="L15" s="7"/>
      <c r="M15" s="7">
        <f t="shared" si="4"/>
        <v>0</v>
      </c>
      <c r="N15" s="25">
        <f t="shared" si="3"/>
        <v>38.675000000000004</v>
      </c>
      <c r="O15" s="26">
        <f t="shared" si="1"/>
        <v>154.70000000000002</v>
      </c>
      <c r="P15" s="24">
        <v>59.5</v>
      </c>
    </row>
    <row r="16" spans="1:16" x14ac:dyDescent="0.25">
      <c r="A16" s="1" t="s">
        <v>28</v>
      </c>
      <c r="B16" s="2" t="s">
        <v>23</v>
      </c>
      <c r="C16" s="3">
        <f t="shared" si="0"/>
        <v>3</v>
      </c>
      <c r="D16" s="4">
        <v>3</v>
      </c>
      <c r="E16" s="6"/>
      <c r="F16" s="6"/>
      <c r="G16" s="6">
        <f t="shared" si="2"/>
        <v>0</v>
      </c>
      <c r="H16" s="7"/>
      <c r="I16" s="7"/>
      <c r="J16" s="7"/>
      <c r="K16" s="7"/>
      <c r="L16" s="7"/>
      <c r="M16" s="7">
        <f t="shared" si="4"/>
        <v>0</v>
      </c>
      <c r="N16" s="25">
        <f t="shared" si="3"/>
        <v>182.65</v>
      </c>
      <c r="O16" s="26">
        <f t="shared" si="1"/>
        <v>547.95000000000005</v>
      </c>
      <c r="P16" s="24">
        <v>281</v>
      </c>
    </row>
    <row r="17" spans="1:16" x14ac:dyDescent="0.25">
      <c r="A17" s="1" t="s">
        <v>30</v>
      </c>
      <c r="B17" s="2" t="s">
        <v>29</v>
      </c>
      <c r="C17" s="3">
        <f t="shared" si="0"/>
        <v>5</v>
      </c>
      <c r="D17" s="4">
        <v>5</v>
      </c>
      <c r="E17" s="6"/>
      <c r="F17" s="6"/>
      <c r="G17" s="6">
        <f t="shared" si="2"/>
        <v>0</v>
      </c>
      <c r="H17" s="7"/>
      <c r="I17" s="7"/>
      <c r="J17" s="7"/>
      <c r="K17" s="7"/>
      <c r="L17" s="7"/>
      <c r="M17" s="7">
        <f t="shared" si="4"/>
        <v>0</v>
      </c>
      <c r="N17" s="25">
        <f t="shared" si="3"/>
        <v>113.75</v>
      </c>
      <c r="O17" s="26">
        <f t="shared" si="1"/>
        <v>568.75</v>
      </c>
      <c r="P17" s="24">
        <v>175</v>
      </c>
    </row>
    <row r="18" spans="1:16" x14ac:dyDescent="0.25">
      <c r="A18" s="1" t="s">
        <v>32</v>
      </c>
      <c r="B18" s="2" t="s">
        <v>31</v>
      </c>
      <c r="C18" s="3">
        <f t="shared" si="0"/>
        <v>4</v>
      </c>
      <c r="D18" s="4">
        <v>4</v>
      </c>
      <c r="E18" s="6"/>
      <c r="F18" s="6"/>
      <c r="G18" s="6">
        <f t="shared" si="2"/>
        <v>0</v>
      </c>
      <c r="H18" s="7"/>
      <c r="I18" s="7"/>
      <c r="J18" s="7"/>
      <c r="K18" s="7"/>
      <c r="L18" s="7"/>
      <c r="M18" s="7">
        <f t="shared" si="4"/>
        <v>0</v>
      </c>
      <c r="N18" s="25">
        <f t="shared" si="3"/>
        <v>263.12</v>
      </c>
      <c r="O18" s="26">
        <f t="shared" si="1"/>
        <v>1052.48</v>
      </c>
      <c r="P18" s="24">
        <v>404.8</v>
      </c>
    </row>
    <row r="19" spans="1:16" x14ac:dyDescent="0.25">
      <c r="A19" s="1" t="s">
        <v>34</v>
      </c>
      <c r="B19" s="2" t="s">
        <v>33</v>
      </c>
      <c r="C19" s="3">
        <f t="shared" si="0"/>
        <v>5</v>
      </c>
      <c r="D19" s="4">
        <v>5</v>
      </c>
      <c r="E19" s="6"/>
      <c r="F19" s="6"/>
      <c r="G19" s="6">
        <f t="shared" si="2"/>
        <v>0</v>
      </c>
      <c r="H19" s="7"/>
      <c r="I19" s="7"/>
      <c r="J19" s="7"/>
      <c r="K19" s="7"/>
      <c r="L19" s="7"/>
      <c r="M19" s="7">
        <f t="shared" si="4"/>
        <v>0</v>
      </c>
      <c r="N19" s="25">
        <f t="shared" si="3"/>
        <v>324.99350000000004</v>
      </c>
      <c r="O19" s="26">
        <f t="shared" si="1"/>
        <v>1624.9675000000002</v>
      </c>
      <c r="P19" s="24">
        <v>499.99</v>
      </c>
    </row>
    <row r="20" spans="1:16" x14ac:dyDescent="0.25">
      <c r="A20" s="1" t="s">
        <v>35</v>
      </c>
      <c r="B20" s="2" t="s">
        <v>37</v>
      </c>
      <c r="C20" s="3">
        <f t="shared" si="0"/>
        <v>4</v>
      </c>
      <c r="D20" s="4">
        <v>4</v>
      </c>
      <c r="E20" s="6"/>
      <c r="F20" s="6"/>
      <c r="G20" s="6">
        <f t="shared" si="2"/>
        <v>0</v>
      </c>
      <c r="H20" s="7"/>
      <c r="I20" s="7"/>
      <c r="J20" s="7"/>
      <c r="K20" s="7"/>
      <c r="L20" s="7"/>
      <c r="M20" s="7">
        <f t="shared" si="4"/>
        <v>0</v>
      </c>
      <c r="N20" s="25">
        <f t="shared" si="3"/>
        <v>324.99350000000004</v>
      </c>
      <c r="O20" s="26">
        <f t="shared" si="1"/>
        <v>1299.9740000000002</v>
      </c>
      <c r="P20" s="24">
        <v>499.99</v>
      </c>
    </row>
    <row r="21" spans="1:16" x14ac:dyDescent="0.25">
      <c r="A21" s="1" t="s">
        <v>36</v>
      </c>
      <c r="B21" s="2" t="s">
        <v>38</v>
      </c>
      <c r="C21" s="3">
        <f t="shared" si="0"/>
        <v>5</v>
      </c>
      <c r="D21" s="4">
        <v>5</v>
      </c>
      <c r="E21" s="6"/>
      <c r="F21" s="6"/>
      <c r="G21" s="6">
        <f t="shared" si="2"/>
        <v>0</v>
      </c>
      <c r="H21" s="7"/>
      <c r="I21" s="7"/>
      <c r="J21" s="7"/>
      <c r="K21" s="7"/>
      <c r="L21" s="7"/>
      <c r="M21" s="7">
        <f t="shared" si="4"/>
        <v>0</v>
      </c>
      <c r="N21" s="25">
        <f t="shared" si="3"/>
        <v>162.49350000000001</v>
      </c>
      <c r="O21" s="26">
        <f t="shared" si="1"/>
        <v>812.46750000000009</v>
      </c>
      <c r="P21" s="24">
        <v>249.99</v>
      </c>
    </row>
    <row r="22" spans="1:16" x14ac:dyDescent="0.25">
      <c r="A22" s="1" t="s">
        <v>39</v>
      </c>
      <c r="B22" s="2" t="s">
        <v>40</v>
      </c>
      <c r="C22" s="3">
        <f t="shared" si="0"/>
        <v>4</v>
      </c>
      <c r="D22" s="4">
        <v>4</v>
      </c>
      <c r="E22" s="6"/>
      <c r="F22" s="6"/>
      <c r="G22" s="6">
        <f t="shared" si="2"/>
        <v>0</v>
      </c>
      <c r="H22" s="7"/>
      <c r="I22" s="7"/>
      <c r="J22" s="7"/>
      <c r="K22" s="7"/>
      <c r="L22" s="7"/>
      <c r="M22" s="7">
        <f t="shared" si="4"/>
        <v>0</v>
      </c>
      <c r="N22" s="25">
        <f t="shared" si="3"/>
        <v>1949.9934999999998</v>
      </c>
      <c r="O22" s="26">
        <f t="shared" si="1"/>
        <v>7799.9739999999993</v>
      </c>
      <c r="P22" s="24">
        <v>2999.99</v>
      </c>
    </row>
    <row r="23" spans="1:16" x14ac:dyDescent="0.25">
      <c r="A23" s="1" t="s">
        <v>93</v>
      </c>
      <c r="B23" s="2" t="s">
        <v>41</v>
      </c>
      <c r="C23" s="3">
        <f t="shared" si="0"/>
        <v>4</v>
      </c>
      <c r="D23" s="4">
        <v>4</v>
      </c>
      <c r="E23" s="6"/>
      <c r="F23" s="6"/>
      <c r="G23" s="6">
        <f t="shared" si="2"/>
        <v>0</v>
      </c>
      <c r="H23" s="7"/>
      <c r="I23" s="7"/>
      <c r="J23" s="7"/>
      <c r="K23" s="7"/>
      <c r="L23" s="7"/>
      <c r="M23" s="7">
        <f t="shared" si="4"/>
        <v>0</v>
      </c>
      <c r="N23" s="25">
        <f t="shared" si="3"/>
        <v>64.993499999999997</v>
      </c>
      <c r="O23" s="26">
        <f t="shared" si="1"/>
        <v>259.97399999999999</v>
      </c>
      <c r="P23" s="24">
        <v>99.99</v>
      </c>
    </row>
    <row r="24" spans="1:16" x14ac:dyDescent="0.25">
      <c r="A24" s="1" t="s">
        <v>94</v>
      </c>
      <c r="B24" s="2" t="s">
        <v>95</v>
      </c>
      <c r="C24" s="3">
        <f t="shared" si="0"/>
        <v>0</v>
      </c>
      <c r="D24" s="4">
        <v>0</v>
      </c>
      <c r="E24" s="6"/>
      <c r="F24" s="6"/>
      <c r="G24" s="6">
        <f t="shared" si="2"/>
        <v>0</v>
      </c>
      <c r="H24" s="7"/>
      <c r="I24" s="7"/>
      <c r="J24" s="7"/>
      <c r="K24" s="7"/>
      <c r="L24" s="7"/>
      <c r="M24" s="7">
        <f t="shared" si="4"/>
        <v>0</v>
      </c>
      <c r="N24" s="25">
        <f t="shared" si="3"/>
        <v>71.493499999999997</v>
      </c>
      <c r="O24" s="26">
        <f t="shared" si="1"/>
        <v>0</v>
      </c>
      <c r="P24" s="24">
        <v>109.99</v>
      </c>
    </row>
    <row r="25" spans="1:16" x14ac:dyDescent="0.25">
      <c r="A25" s="1" t="s">
        <v>42</v>
      </c>
      <c r="B25" s="2" t="s">
        <v>43</v>
      </c>
      <c r="C25" s="3">
        <f t="shared" si="0"/>
        <v>2</v>
      </c>
      <c r="D25" s="4">
        <v>2</v>
      </c>
      <c r="E25" s="6"/>
      <c r="F25" s="6"/>
      <c r="G25" s="6">
        <f t="shared" si="2"/>
        <v>0</v>
      </c>
      <c r="H25" s="7"/>
      <c r="I25" s="7"/>
      <c r="J25" s="7"/>
      <c r="K25" s="7"/>
      <c r="L25" s="7"/>
      <c r="M25" s="7">
        <f t="shared" si="4"/>
        <v>0</v>
      </c>
      <c r="N25" s="25">
        <f t="shared" si="3"/>
        <v>746.85</v>
      </c>
      <c r="O25" s="26">
        <f t="shared" si="1"/>
        <v>1493.7</v>
      </c>
      <c r="P25" s="24">
        <v>1149</v>
      </c>
    </row>
    <row r="26" spans="1:16" x14ac:dyDescent="0.25">
      <c r="A26" s="1" t="s">
        <v>44</v>
      </c>
      <c r="B26" s="2" t="s">
        <v>45</v>
      </c>
      <c r="C26" s="3">
        <f t="shared" si="0"/>
        <v>4</v>
      </c>
      <c r="D26" s="4">
        <v>4</v>
      </c>
      <c r="E26" s="6"/>
      <c r="F26" s="6"/>
      <c r="G26" s="6">
        <f t="shared" si="2"/>
        <v>0</v>
      </c>
      <c r="H26" s="7"/>
      <c r="I26" s="7"/>
      <c r="J26" s="7"/>
      <c r="K26" s="7"/>
      <c r="L26" s="7"/>
      <c r="M26" s="7">
        <f t="shared" si="4"/>
        <v>0</v>
      </c>
      <c r="N26" s="25">
        <f t="shared" si="3"/>
        <v>1076.075</v>
      </c>
      <c r="O26" s="26">
        <f t="shared" si="1"/>
        <v>4304.3</v>
      </c>
      <c r="P26" s="24">
        <v>1655.5</v>
      </c>
    </row>
    <row r="27" spans="1:16" x14ac:dyDescent="0.25">
      <c r="A27" s="1" t="s">
        <v>46</v>
      </c>
      <c r="B27" s="2" t="s">
        <v>47</v>
      </c>
      <c r="C27" s="3">
        <f t="shared" si="0"/>
        <v>2</v>
      </c>
      <c r="D27" s="4">
        <v>2</v>
      </c>
      <c r="E27" s="6"/>
      <c r="F27" s="6"/>
      <c r="G27" s="6">
        <f t="shared" si="2"/>
        <v>0</v>
      </c>
      <c r="H27" s="7"/>
      <c r="I27" s="7"/>
      <c r="J27" s="7"/>
      <c r="K27" s="7"/>
      <c r="L27" s="7"/>
      <c r="M27" s="7">
        <f t="shared" si="4"/>
        <v>0</v>
      </c>
      <c r="N27" s="25">
        <f t="shared" si="3"/>
        <v>1791.79</v>
      </c>
      <c r="O27" s="26">
        <f t="shared" si="1"/>
        <v>3583.58</v>
      </c>
      <c r="P27" s="24">
        <v>2756.6</v>
      </c>
    </row>
    <row r="28" spans="1:16" x14ac:dyDescent="0.25">
      <c r="A28" s="1" t="s">
        <v>48</v>
      </c>
      <c r="B28" s="2" t="s">
        <v>49</v>
      </c>
      <c r="C28" s="3">
        <f t="shared" si="0"/>
        <v>5</v>
      </c>
      <c r="D28" s="4">
        <v>5</v>
      </c>
      <c r="E28" s="6"/>
      <c r="F28" s="6"/>
      <c r="G28" s="6">
        <f t="shared" si="2"/>
        <v>0</v>
      </c>
      <c r="H28" s="7"/>
      <c r="I28" s="7"/>
      <c r="J28" s="7"/>
      <c r="K28" s="7"/>
      <c r="L28" s="7"/>
      <c r="M28" s="7">
        <f t="shared" si="4"/>
        <v>0</v>
      </c>
      <c r="N28" s="25">
        <f t="shared" si="3"/>
        <v>424.64499999999998</v>
      </c>
      <c r="O28" s="26">
        <f t="shared" si="1"/>
        <v>2123.2249999999999</v>
      </c>
      <c r="P28" s="24">
        <v>653.29999999999995</v>
      </c>
    </row>
    <row r="29" spans="1:16" x14ac:dyDescent="0.25">
      <c r="A29" s="1" t="s">
        <v>50</v>
      </c>
      <c r="B29" s="2" t="s">
        <v>51</v>
      </c>
      <c r="C29" s="3">
        <f t="shared" si="0"/>
        <v>3</v>
      </c>
      <c r="D29" s="4">
        <v>3</v>
      </c>
      <c r="E29" s="6"/>
      <c r="F29" s="6"/>
      <c r="G29" s="6">
        <f t="shared" si="2"/>
        <v>0</v>
      </c>
      <c r="H29" s="7"/>
      <c r="I29" s="7"/>
      <c r="J29" s="7"/>
      <c r="K29" s="7"/>
      <c r="L29" s="7"/>
      <c r="M29" s="7">
        <f t="shared" si="4"/>
        <v>0</v>
      </c>
      <c r="N29" s="25">
        <f t="shared" si="3"/>
        <v>1949.3500000000001</v>
      </c>
      <c r="O29" s="26">
        <f t="shared" si="1"/>
        <v>5848.05</v>
      </c>
      <c r="P29" s="24">
        <v>2999</v>
      </c>
    </row>
    <row r="30" spans="1:16" x14ac:dyDescent="0.25">
      <c r="A30" s="1" t="s">
        <v>52</v>
      </c>
      <c r="B30" s="2" t="s">
        <v>53</v>
      </c>
      <c r="C30" s="3">
        <f t="shared" si="0"/>
        <v>1</v>
      </c>
      <c r="D30" s="4">
        <v>1</v>
      </c>
      <c r="E30" s="6"/>
      <c r="F30" s="6"/>
      <c r="G30" s="6">
        <f t="shared" si="2"/>
        <v>0</v>
      </c>
      <c r="H30" s="7"/>
      <c r="I30" s="7"/>
      <c r="J30" s="7"/>
      <c r="K30" s="7"/>
      <c r="L30" s="7"/>
      <c r="M30" s="7">
        <f t="shared" si="4"/>
        <v>0</v>
      </c>
      <c r="N30" s="25">
        <f t="shared" si="3"/>
        <v>591.5</v>
      </c>
      <c r="O30" s="26">
        <f t="shared" si="1"/>
        <v>591.5</v>
      </c>
      <c r="P30" s="24">
        <v>910</v>
      </c>
    </row>
    <row r="31" spans="1:16" x14ac:dyDescent="0.25">
      <c r="A31" s="1" t="s">
        <v>54</v>
      </c>
      <c r="B31" s="2" t="s">
        <v>55</v>
      </c>
      <c r="C31" s="3">
        <f t="shared" si="0"/>
        <v>5</v>
      </c>
      <c r="D31" s="4">
        <v>5</v>
      </c>
      <c r="E31" s="6"/>
      <c r="F31" s="6"/>
      <c r="G31" s="6">
        <f t="shared" si="2"/>
        <v>0</v>
      </c>
      <c r="H31" s="7"/>
      <c r="I31" s="7"/>
      <c r="J31" s="7"/>
      <c r="K31" s="7"/>
      <c r="L31" s="7"/>
      <c r="M31" s="7">
        <f t="shared" si="4"/>
        <v>0</v>
      </c>
      <c r="N31" s="25">
        <f t="shared" si="3"/>
        <v>41.6</v>
      </c>
      <c r="O31" s="26">
        <f t="shared" si="1"/>
        <v>208</v>
      </c>
      <c r="P31" s="24">
        <v>64</v>
      </c>
    </row>
    <row r="32" spans="1:16" x14ac:dyDescent="0.25">
      <c r="A32" s="1" t="s">
        <v>56</v>
      </c>
      <c r="B32" s="2" t="s">
        <v>57</v>
      </c>
      <c r="C32" s="3">
        <f t="shared" si="0"/>
        <v>5</v>
      </c>
      <c r="D32" s="4">
        <v>5</v>
      </c>
      <c r="E32" s="6"/>
      <c r="F32" s="6"/>
      <c r="G32" s="6">
        <f>SUM(E32:F32)</f>
        <v>0</v>
      </c>
      <c r="H32" s="7"/>
      <c r="I32" s="7"/>
      <c r="J32" s="7"/>
      <c r="K32" s="7"/>
      <c r="L32" s="7"/>
      <c r="M32" s="7">
        <f t="shared" si="4"/>
        <v>0</v>
      </c>
      <c r="N32" s="25">
        <f t="shared" si="3"/>
        <v>57.2</v>
      </c>
      <c r="O32" s="26">
        <f t="shared" si="1"/>
        <v>286</v>
      </c>
      <c r="P32" s="24">
        <v>88</v>
      </c>
    </row>
    <row r="33" spans="1:16" x14ac:dyDescent="0.25">
      <c r="A33" s="1" t="s">
        <v>58</v>
      </c>
      <c r="B33" s="2" t="s">
        <v>59</v>
      </c>
      <c r="C33" s="3">
        <f t="shared" si="0"/>
        <v>5</v>
      </c>
      <c r="D33" s="4">
        <v>5</v>
      </c>
      <c r="E33" s="6"/>
      <c r="F33" s="6"/>
      <c r="G33" s="6">
        <f t="shared" ref="G33:G96" si="5">SUM(E33:F33)</f>
        <v>0</v>
      </c>
      <c r="H33" s="7"/>
      <c r="I33" s="7"/>
      <c r="J33" s="7"/>
      <c r="K33" s="7"/>
      <c r="L33" s="7"/>
      <c r="M33" s="7">
        <f t="shared" si="4"/>
        <v>0</v>
      </c>
      <c r="N33" s="25">
        <f t="shared" si="3"/>
        <v>213.20000000000002</v>
      </c>
      <c r="O33" s="26">
        <f t="shared" si="1"/>
        <v>1066</v>
      </c>
      <c r="P33" s="24">
        <v>328</v>
      </c>
    </row>
    <row r="34" spans="1:16" x14ac:dyDescent="0.25">
      <c r="A34" s="1" t="s">
        <v>60</v>
      </c>
      <c r="B34" s="2" t="s">
        <v>61</v>
      </c>
      <c r="C34" s="3">
        <f t="shared" si="0"/>
        <v>1</v>
      </c>
      <c r="D34" s="4">
        <v>1</v>
      </c>
      <c r="E34" s="6"/>
      <c r="F34" s="6"/>
      <c r="G34" s="6">
        <f t="shared" si="5"/>
        <v>0</v>
      </c>
      <c r="H34" s="7"/>
      <c r="I34" s="7"/>
      <c r="J34" s="7"/>
      <c r="K34" s="7"/>
      <c r="L34" s="7"/>
      <c r="M34" s="7">
        <f t="shared" si="4"/>
        <v>0</v>
      </c>
      <c r="N34" s="25">
        <f t="shared" si="3"/>
        <v>31.200000000000003</v>
      </c>
      <c r="O34" s="26">
        <f t="shared" si="1"/>
        <v>31.200000000000003</v>
      </c>
      <c r="P34" s="24">
        <v>48</v>
      </c>
    </row>
    <row r="35" spans="1:16" x14ac:dyDescent="0.25">
      <c r="A35" s="1" t="s">
        <v>62</v>
      </c>
      <c r="B35" s="2" t="s">
        <v>63</v>
      </c>
      <c r="C35" s="3">
        <f t="shared" si="0"/>
        <v>-4</v>
      </c>
      <c r="D35" s="4">
        <v>-4</v>
      </c>
      <c r="E35" s="6"/>
      <c r="F35" s="6"/>
      <c r="G35" s="6">
        <f t="shared" si="5"/>
        <v>0</v>
      </c>
      <c r="H35" s="7"/>
      <c r="I35" s="7"/>
      <c r="J35" s="7"/>
      <c r="K35" s="7"/>
      <c r="L35" s="7"/>
      <c r="M35" s="7">
        <f t="shared" si="4"/>
        <v>0</v>
      </c>
      <c r="N35" s="25">
        <f t="shared" si="3"/>
        <v>5.0049999999999999</v>
      </c>
      <c r="O35" s="26">
        <f t="shared" si="1"/>
        <v>-20.02</v>
      </c>
      <c r="P35" s="24">
        <v>7.7</v>
      </c>
    </row>
    <row r="36" spans="1:16" x14ac:dyDescent="0.25">
      <c r="A36" s="1" t="s">
        <v>65</v>
      </c>
      <c r="B36" s="2" t="s">
        <v>64</v>
      </c>
      <c r="C36" s="3">
        <f t="shared" si="0"/>
        <v>10</v>
      </c>
      <c r="D36" s="4">
        <v>10</v>
      </c>
      <c r="E36" s="6"/>
      <c r="F36" s="6"/>
      <c r="G36" s="6">
        <f t="shared" si="5"/>
        <v>0</v>
      </c>
      <c r="H36" s="7"/>
      <c r="I36" s="7"/>
      <c r="J36" s="7"/>
      <c r="K36" s="7"/>
      <c r="L36" s="7"/>
      <c r="M36" s="7">
        <f t="shared" si="4"/>
        <v>0</v>
      </c>
      <c r="N36" s="25">
        <f t="shared" si="3"/>
        <v>4.6800000000000006</v>
      </c>
      <c r="O36" s="26">
        <f t="shared" si="1"/>
        <v>46.800000000000004</v>
      </c>
      <c r="P36" s="24">
        <v>7.2</v>
      </c>
    </row>
    <row r="37" spans="1:16" x14ac:dyDescent="0.25">
      <c r="A37" s="1" t="s">
        <v>66</v>
      </c>
      <c r="B37" s="2" t="s">
        <v>67</v>
      </c>
      <c r="C37" s="3">
        <f t="shared" ref="C37:C68" si="6">D37+G37-M37</f>
        <v>9</v>
      </c>
      <c r="D37" s="4">
        <v>9</v>
      </c>
      <c r="E37" s="6"/>
      <c r="F37" s="6"/>
      <c r="G37" s="6">
        <f t="shared" si="5"/>
        <v>0</v>
      </c>
      <c r="H37" s="7"/>
      <c r="I37" s="7"/>
      <c r="J37" s="7"/>
      <c r="K37" s="7"/>
      <c r="L37" s="7"/>
      <c r="M37" s="7">
        <f t="shared" si="4"/>
        <v>0</v>
      </c>
      <c r="N37" s="25">
        <f t="shared" si="3"/>
        <v>119.60000000000001</v>
      </c>
      <c r="O37" s="26">
        <f t="shared" ref="O37:O68" si="7">C37*N37</f>
        <v>1076.4000000000001</v>
      </c>
      <c r="P37" s="24">
        <v>184</v>
      </c>
    </row>
    <row r="38" spans="1:16" x14ac:dyDescent="0.25">
      <c r="A38" s="1" t="s">
        <v>68</v>
      </c>
      <c r="B38" s="2" t="s">
        <v>69</v>
      </c>
      <c r="C38" s="3">
        <f t="shared" si="6"/>
        <v>10</v>
      </c>
      <c r="D38" s="4">
        <v>10</v>
      </c>
      <c r="E38" s="6"/>
      <c r="F38" s="6"/>
      <c r="G38" s="6">
        <f t="shared" si="5"/>
        <v>0</v>
      </c>
      <c r="H38" s="7"/>
      <c r="I38" s="7"/>
      <c r="J38" s="7"/>
      <c r="K38" s="7"/>
      <c r="L38" s="7"/>
      <c r="M38" s="7">
        <f t="shared" si="4"/>
        <v>0</v>
      </c>
      <c r="N38" s="25">
        <f t="shared" si="3"/>
        <v>44.648499999999999</v>
      </c>
      <c r="O38" s="26">
        <f t="shared" si="7"/>
        <v>446.48500000000001</v>
      </c>
      <c r="P38" s="24">
        <v>68.69</v>
      </c>
    </row>
    <row r="39" spans="1:16" x14ac:dyDescent="0.25">
      <c r="A39" s="1" t="s">
        <v>70</v>
      </c>
      <c r="B39" s="2" t="s">
        <v>71</v>
      </c>
      <c r="C39" s="3">
        <f t="shared" si="6"/>
        <v>9</v>
      </c>
      <c r="D39" s="4">
        <v>9</v>
      </c>
      <c r="E39" s="6"/>
      <c r="F39" s="6"/>
      <c r="G39" s="6">
        <f t="shared" si="5"/>
        <v>0</v>
      </c>
      <c r="H39" s="7"/>
      <c r="I39" s="7"/>
      <c r="J39" s="7"/>
      <c r="K39" s="7"/>
      <c r="L39" s="7"/>
      <c r="M39" s="7">
        <f t="shared" si="4"/>
        <v>0</v>
      </c>
      <c r="N39" s="25">
        <f t="shared" si="3"/>
        <v>40.5535</v>
      </c>
      <c r="O39" s="26">
        <f t="shared" si="7"/>
        <v>364.98149999999998</v>
      </c>
      <c r="P39" s="24">
        <v>62.39</v>
      </c>
    </row>
    <row r="40" spans="1:16" x14ac:dyDescent="0.25">
      <c r="A40" s="1" t="s">
        <v>72</v>
      </c>
      <c r="B40" s="2" t="s">
        <v>73</v>
      </c>
      <c r="C40" s="3">
        <f t="shared" si="6"/>
        <v>5</v>
      </c>
      <c r="D40" s="4">
        <v>5</v>
      </c>
      <c r="E40" s="6"/>
      <c r="F40" s="6"/>
      <c r="G40" s="6">
        <f t="shared" si="5"/>
        <v>0</v>
      </c>
      <c r="H40" s="7"/>
      <c r="I40" s="7"/>
      <c r="J40" s="7"/>
      <c r="K40" s="7"/>
      <c r="L40" s="7"/>
      <c r="M40" s="7">
        <f t="shared" si="4"/>
        <v>0</v>
      </c>
      <c r="N40" s="25">
        <f t="shared" si="3"/>
        <v>3314.9935</v>
      </c>
      <c r="O40" s="26">
        <f t="shared" si="7"/>
        <v>16574.967499999999</v>
      </c>
      <c r="P40" s="24">
        <v>5099.99</v>
      </c>
    </row>
    <row r="41" spans="1:16" x14ac:dyDescent="0.25">
      <c r="A41" s="1" t="s">
        <v>74</v>
      </c>
      <c r="B41" s="2" t="s">
        <v>96</v>
      </c>
      <c r="C41" s="3">
        <f t="shared" si="6"/>
        <v>2</v>
      </c>
      <c r="D41" s="4">
        <v>2</v>
      </c>
      <c r="E41" s="6"/>
      <c r="F41" s="6"/>
      <c r="G41" s="6">
        <f t="shared" si="5"/>
        <v>0</v>
      </c>
      <c r="H41" s="7"/>
      <c r="I41" s="7"/>
      <c r="J41" s="7"/>
      <c r="K41" s="7"/>
      <c r="L41" s="7"/>
      <c r="M41" s="7">
        <f t="shared" si="4"/>
        <v>0</v>
      </c>
      <c r="N41" s="25">
        <f t="shared" si="3"/>
        <v>169</v>
      </c>
      <c r="O41" s="26">
        <f t="shared" si="7"/>
        <v>338</v>
      </c>
      <c r="P41" s="24">
        <v>260</v>
      </c>
    </row>
    <row r="42" spans="1:16" x14ac:dyDescent="0.25">
      <c r="A42" s="1" t="s">
        <v>75</v>
      </c>
      <c r="B42" s="2" t="s">
        <v>76</v>
      </c>
      <c r="C42" s="3">
        <f t="shared" si="6"/>
        <v>14</v>
      </c>
      <c r="D42" s="4">
        <v>14</v>
      </c>
      <c r="E42" s="6"/>
      <c r="F42" s="6"/>
      <c r="G42" s="6">
        <f t="shared" si="5"/>
        <v>0</v>
      </c>
      <c r="H42" s="7"/>
      <c r="I42" s="7"/>
      <c r="J42" s="7"/>
      <c r="K42" s="7"/>
      <c r="L42" s="7"/>
      <c r="M42" s="7">
        <f t="shared" si="4"/>
        <v>0</v>
      </c>
      <c r="N42" s="25">
        <f t="shared" si="3"/>
        <v>35.613500000000002</v>
      </c>
      <c r="O42" s="26">
        <f t="shared" si="7"/>
        <v>498.58900000000006</v>
      </c>
      <c r="P42" s="24">
        <v>54.79</v>
      </c>
    </row>
    <row r="43" spans="1:16" x14ac:dyDescent="0.25">
      <c r="A43" s="1" t="s">
        <v>77</v>
      </c>
      <c r="B43" s="2" t="s">
        <v>78</v>
      </c>
      <c r="C43" s="3">
        <f t="shared" si="6"/>
        <v>10</v>
      </c>
      <c r="D43" s="4">
        <v>10</v>
      </c>
      <c r="E43" s="6"/>
      <c r="F43" s="6"/>
      <c r="G43" s="6">
        <f t="shared" si="5"/>
        <v>0</v>
      </c>
      <c r="H43" s="7"/>
      <c r="I43" s="7"/>
      <c r="J43" s="7"/>
      <c r="K43" s="7"/>
      <c r="L43" s="7"/>
      <c r="M43" s="7">
        <f t="shared" si="4"/>
        <v>0</v>
      </c>
      <c r="N43" s="25">
        <f t="shared" si="3"/>
        <v>85.793500000000009</v>
      </c>
      <c r="O43" s="26">
        <f t="shared" si="7"/>
        <v>857.93500000000006</v>
      </c>
      <c r="P43" s="24">
        <v>131.99</v>
      </c>
    </row>
    <row r="44" spans="1:16" x14ac:dyDescent="0.25">
      <c r="A44" s="1" t="s">
        <v>79</v>
      </c>
      <c r="B44" s="2" t="s">
        <v>97</v>
      </c>
      <c r="C44" s="3">
        <f t="shared" si="6"/>
        <v>5</v>
      </c>
      <c r="D44" s="4">
        <v>5</v>
      </c>
      <c r="E44" s="6"/>
      <c r="F44" s="6"/>
      <c r="G44" s="6">
        <f t="shared" si="5"/>
        <v>0</v>
      </c>
      <c r="H44" s="7"/>
      <c r="I44" s="7"/>
      <c r="J44" s="7"/>
      <c r="K44" s="7"/>
      <c r="L44" s="7"/>
      <c r="M44" s="7">
        <f t="shared" si="4"/>
        <v>0</v>
      </c>
      <c r="N44" s="25">
        <f t="shared" si="3"/>
        <v>272.35000000000002</v>
      </c>
      <c r="O44" s="26">
        <f t="shared" si="7"/>
        <v>1361.75</v>
      </c>
      <c r="P44" s="24">
        <v>419</v>
      </c>
    </row>
    <row r="45" spans="1:16" x14ac:dyDescent="0.25">
      <c r="A45" s="1" t="s">
        <v>80</v>
      </c>
      <c r="B45" s="2" t="s">
        <v>98</v>
      </c>
      <c r="C45" s="3">
        <f t="shared" si="6"/>
        <v>5</v>
      </c>
      <c r="D45" s="4">
        <v>5</v>
      </c>
      <c r="E45" s="6"/>
      <c r="F45" s="6"/>
      <c r="G45" s="6">
        <f t="shared" si="5"/>
        <v>0</v>
      </c>
      <c r="H45" s="7"/>
      <c r="I45" s="7"/>
      <c r="J45" s="7"/>
      <c r="K45" s="7"/>
      <c r="L45" s="7"/>
      <c r="M45" s="7">
        <f t="shared" si="4"/>
        <v>0</v>
      </c>
      <c r="N45" s="25">
        <f t="shared" si="3"/>
        <v>812.5</v>
      </c>
      <c r="O45" s="26">
        <f t="shared" si="7"/>
        <v>4062.5</v>
      </c>
      <c r="P45" s="24">
        <v>1250</v>
      </c>
    </row>
    <row r="46" spans="1:16" x14ac:dyDescent="0.25">
      <c r="A46" s="1" t="s">
        <v>81</v>
      </c>
      <c r="B46" s="2" t="s">
        <v>99</v>
      </c>
      <c r="C46" s="3">
        <f t="shared" si="6"/>
        <v>5</v>
      </c>
      <c r="D46" s="4">
        <v>5</v>
      </c>
      <c r="E46" s="6"/>
      <c r="F46" s="6"/>
      <c r="G46" s="6">
        <f t="shared" si="5"/>
        <v>0</v>
      </c>
      <c r="H46" s="7"/>
      <c r="I46" s="7"/>
      <c r="J46" s="7"/>
      <c r="K46" s="7"/>
      <c r="L46" s="7"/>
      <c r="M46" s="7">
        <f t="shared" si="4"/>
        <v>0</v>
      </c>
      <c r="N46" s="25">
        <f t="shared" si="3"/>
        <v>386.75</v>
      </c>
      <c r="O46" s="26">
        <f t="shared" si="7"/>
        <v>1933.75</v>
      </c>
      <c r="P46" s="24">
        <v>595</v>
      </c>
    </row>
    <row r="47" spans="1:16" x14ac:dyDescent="0.25">
      <c r="A47" s="1" t="s">
        <v>82</v>
      </c>
      <c r="B47" s="2" t="s">
        <v>84</v>
      </c>
      <c r="C47" s="3">
        <f t="shared" si="6"/>
        <v>9</v>
      </c>
      <c r="D47" s="4">
        <v>9</v>
      </c>
      <c r="E47" s="6"/>
      <c r="F47" s="6"/>
      <c r="G47" s="6">
        <f t="shared" si="5"/>
        <v>0</v>
      </c>
      <c r="H47" s="7"/>
      <c r="I47" s="7"/>
      <c r="J47" s="7"/>
      <c r="K47" s="7"/>
      <c r="L47" s="7"/>
      <c r="M47" s="7">
        <f t="shared" si="4"/>
        <v>0</v>
      </c>
      <c r="N47" s="25">
        <f t="shared" si="3"/>
        <v>140.39350000000002</v>
      </c>
      <c r="O47" s="26">
        <f t="shared" si="7"/>
        <v>1263.5415000000003</v>
      </c>
      <c r="P47" s="24">
        <v>215.99</v>
      </c>
    </row>
    <row r="48" spans="1:16" x14ac:dyDescent="0.25">
      <c r="A48" s="1" t="s">
        <v>83</v>
      </c>
      <c r="B48" s="2" t="s">
        <v>85</v>
      </c>
      <c r="C48" s="3">
        <f t="shared" si="6"/>
        <v>11</v>
      </c>
      <c r="D48" s="4">
        <v>11</v>
      </c>
      <c r="E48" s="6"/>
      <c r="F48" s="6"/>
      <c r="G48" s="6">
        <f t="shared" si="5"/>
        <v>0</v>
      </c>
      <c r="H48" s="7"/>
      <c r="I48" s="7"/>
      <c r="J48" s="7"/>
      <c r="K48" s="7"/>
      <c r="L48" s="7"/>
      <c r="M48" s="7">
        <f t="shared" si="4"/>
        <v>0</v>
      </c>
      <c r="N48" s="25">
        <f t="shared" si="3"/>
        <v>217.75</v>
      </c>
      <c r="O48" s="26">
        <f t="shared" si="7"/>
        <v>2395.25</v>
      </c>
      <c r="P48" s="24">
        <v>335</v>
      </c>
    </row>
    <row r="49" spans="1:16" x14ac:dyDescent="0.25">
      <c r="A49" s="1" t="s">
        <v>100</v>
      </c>
      <c r="B49" s="2" t="s">
        <v>86</v>
      </c>
      <c r="C49" s="3">
        <f t="shared" si="6"/>
        <v>10</v>
      </c>
      <c r="D49" s="4">
        <v>10</v>
      </c>
      <c r="E49" s="6"/>
      <c r="F49" s="6"/>
      <c r="G49" s="6">
        <f t="shared" si="5"/>
        <v>0</v>
      </c>
      <c r="H49" s="7"/>
      <c r="I49" s="7"/>
      <c r="J49" s="7"/>
      <c r="K49" s="7"/>
      <c r="L49" s="7"/>
      <c r="M49" s="7">
        <f t="shared" si="4"/>
        <v>0</v>
      </c>
      <c r="N49" s="25">
        <f t="shared" si="3"/>
        <v>70.973500000000001</v>
      </c>
      <c r="O49" s="26">
        <f t="shared" si="7"/>
        <v>709.73500000000001</v>
      </c>
      <c r="P49" s="24">
        <v>109.19</v>
      </c>
    </row>
    <row r="50" spans="1:16" x14ac:dyDescent="0.25">
      <c r="A50" s="1" t="s">
        <v>101</v>
      </c>
      <c r="B50" s="2" t="s">
        <v>87</v>
      </c>
      <c r="C50" s="3">
        <f t="shared" si="6"/>
        <v>5</v>
      </c>
      <c r="D50" s="4">
        <v>5</v>
      </c>
      <c r="E50" s="6"/>
      <c r="F50" s="6"/>
      <c r="G50" s="6">
        <f t="shared" si="5"/>
        <v>0</v>
      </c>
      <c r="H50" s="7"/>
      <c r="I50" s="7"/>
      <c r="J50" s="7"/>
      <c r="K50" s="7"/>
      <c r="L50" s="7"/>
      <c r="M50" s="7">
        <f t="shared" si="4"/>
        <v>0</v>
      </c>
      <c r="N50" s="25">
        <f t="shared" si="3"/>
        <v>99.313500000000005</v>
      </c>
      <c r="O50" s="26">
        <f t="shared" si="7"/>
        <v>496.5675</v>
      </c>
      <c r="P50" s="24">
        <v>152.79</v>
      </c>
    </row>
    <row r="51" spans="1:16" x14ac:dyDescent="0.25">
      <c r="A51" s="1" t="s">
        <v>102</v>
      </c>
      <c r="B51" s="2" t="s">
        <v>103</v>
      </c>
      <c r="C51" s="3">
        <f t="shared" si="6"/>
        <v>3</v>
      </c>
      <c r="D51" s="4">
        <v>3</v>
      </c>
      <c r="E51" s="6"/>
      <c r="F51" s="6"/>
      <c r="G51" s="6">
        <f t="shared" si="5"/>
        <v>0</v>
      </c>
      <c r="H51" s="7"/>
      <c r="I51" s="7"/>
      <c r="J51" s="7"/>
      <c r="K51" s="7"/>
      <c r="L51" s="7"/>
      <c r="M51" s="7">
        <f t="shared" si="4"/>
        <v>0</v>
      </c>
      <c r="N51" s="25">
        <f t="shared" si="3"/>
        <v>231.33499999999998</v>
      </c>
      <c r="O51" s="26">
        <f t="shared" si="7"/>
        <v>694.00499999999988</v>
      </c>
      <c r="P51" s="24">
        <v>355.9</v>
      </c>
    </row>
    <row r="52" spans="1:16" x14ac:dyDescent="0.25">
      <c r="A52" s="1" t="s">
        <v>104</v>
      </c>
      <c r="B52" s="2" t="s">
        <v>105</v>
      </c>
      <c r="C52" s="3">
        <f t="shared" si="6"/>
        <v>4</v>
      </c>
      <c r="D52" s="4">
        <v>4</v>
      </c>
      <c r="E52" s="6"/>
      <c r="F52" s="6"/>
      <c r="G52" s="6">
        <f t="shared" si="5"/>
        <v>0</v>
      </c>
      <c r="H52" s="7"/>
      <c r="I52" s="7"/>
      <c r="J52" s="7"/>
      <c r="K52" s="7"/>
      <c r="L52" s="7"/>
      <c r="M52" s="7">
        <f t="shared" si="4"/>
        <v>0</v>
      </c>
      <c r="N52" s="25">
        <f t="shared" si="3"/>
        <v>120.575</v>
      </c>
      <c r="O52" s="26">
        <f t="shared" si="7"/>
        <v>482.3</v>
      </c>
      <c r="P52" s="24">
        <v>185.5</v>
      </c>
    </row>
    <row r="53" spans="1:16" x14ac:dyDescent="0.25">
      <c r="A53" s="1" t="s">
        <v>106</v>
      </c>
      <c r="B53" s="2" t="s">
        <v>107</v>
      </c>
      <c r="C53" s="3">
        <f t="shared" si="6"/>
        <v>3</v>
      </c>
      <c r="D53" s="4">
        <v>3</v>
      </c>
      <c r="E53" s="6"/>
      <c r="F53" s="6"/>
      <c r="G53" s="6">
        <f t="shared" si="5"/>
        <v>0</v>
      </c>
      <c r="H53" s="7"/>
      <c r="I53" s="7"/>
      <c r="J53" s="7"/>
      <c r="K53" s="7"/>
      <c r="L53" s="7"/>
      <c r="M53" s="7">
        <f t="shared" si="4"/>
        <v>0</v>
      </c>
      <c r="N53" s="25">
        <f t="shared" si="3"/>
        <v>74.75</v>
      </c>
      <c r="O53" s="26">
        <f t="shared" si="7"/>
        <v>224.25</v>
      </c>
      <c r="P53" s="24">
        <v>115</v>
      </c>
    </row>
    <row r="54" spans="1:16" x14ac:dyDescent="0.25">
      <c r="A54" s="1" t="s">
        <v>108</v>
      </c>
      <c r="B54" s="2" t="s">
        <v>109</v>
      </c>
      <c r="C54" s="3">
        <f t="shared" si="6"/>
        <v>5</v>
      </c>
      <c r="D54" s="4">
        <v>5</v>
      </c>
      <c r="E54" s="6"/>
      <c r="F54" s="6"/>
      <c r="G54" s="6">
        <f t="shared" si="5"/>
        <v>0</v>
      </c>
      <c r="H54" s="7"/>
      <c r="I54" s="7"/>
      <c r="J54" s="7"/>
      <c r="K54" s="7"/>
      <c r="L54" s="7"/>
      <c r="M54" s="7">
        <f t="shared" si="4"/>
        <v>0</v>
      </c>
      <c r="N54" s="25">
        <f t="shared" si="3"/>
        <v>64.285000000000011</v>
      </c>
      <c r="O54" s="26">
        <f t="shared" si="7"/>
        <v>321.42500000000007</v>
      </c>
      <c r="P54" s="24">
        <v>98.9</v>
      </c>
    </row>
    <row r="55" spans="1:16" x14ac:dyDescent="0.25">
      <c r="A55" s="1" t="s">
        <v>110</v>
      </c>
      <c r="B55" s="2" t="s">
        <v>111</v>
      </c>
      <c r="C55" s="3">
        <f t="shared" si="6"/>
        <v>1</v>
      </c>
      <c r="D55" s="4">
        <v>1</v>
      </c>
      <c r="E55" s="6"/>
      <c r="F55" s="6"/>
      <c r="G55" s="6">
        <f t="shared" si="5"/>
        <v>0</v>
      </c>
      <c r="H55" s="7"/>
      <c r="I55" s="7"/>
      <c r="J55" s="7"/>
      <c r="K55" s="7"/>
      <c r="L55" s="7"/>
      <c r="M55" s="7">
        <f t="shared" si="4"/>
        <v>0</v>
      </c>
      <c r="N55" s="25">
        <f t="shared" si="3"/>
        <v>48.867000000000004</v>
      </c>
      <c r="O55" s="26">
        <f t="shared" si="7"/>
        <v>48.867000000000004</v>
      </c>
      <c r="P55" s="24">
        <v>75.180000000000007</v>
      </c>
    </row>
    <row r="56" spans="1:16" x14ac:dyDescent="0.25">
      <c r="A56" s="1" t="s">
        <v>112</v>
      </c>
      <c r="B56" s="2" t="s">
        <v>113</v>
      </c>
      <c r="C56" s="3">
        <f t="shared" si="6"/>
        <v>5</v>
      </c>
      <c r="D56" s="4">
        <v>5</v>
      </c>
      <c r="E56" s="6"/>
      <c r="F56" s="6"/>
      <c r="G56" s="6">
        <f t="shared" si="5"/>
        <v>0</v>
      </c>
      <c r="H56" s="7"/>
      <c r="I56" s="7"/>
      <c r="J56" s="7"/>
      <c r="K56" s="7"/>
      <c r="L56" s="7"/>
      <c r="M56" s="7">
        <f t="shared" si="4"/>
        <v>0</v>
      </c>
      <c r="N56" s="25">
        <f t="shared" si="3"/>
        <v>24.693500000000004</v>
      </c>
      <c r="O56" s="26">
        <f t="shared" si="7"/>
        <v>123.46750000000002</v>
      </c>
      <c r="P56" s="24">
        <v>37.99</v>
      </c>
    </row>
    <row r="57" spans="1:16" x14ac:dyDescent="0.25">
      <c r="A57" s="1" t="s">
        <v>114</v>
      </c>
      <c r="B57" s="2" t="s">
        <v>115</v>
      </c>
      <c r="C57" s="3">
        <f t="shared" si="6"/>
        <v>10</v>
      </c>
      <c r="D57" s="4">
        <v>10</v>
      </c>
      <c r="E57" s="6"/>
      <c r="F57" s="6"/>
      <c r="G57" s="6">
        <f t="shared" si="5"/>
        <v>0</v>
      </c>
      <c r="H57" s="7"/>
      <c r="I57" s="7"/>
      <c r="J57" s="7"/>
      <c r="K57" s="7"/>
      <c r="L57" s="7"/>
      <c r="M57" s="7">
        <f t="shared" si="4"/>
        <v>0</v>
      </c>
      <c r="N57" s="25">
        <f t="shared" si="3"/>
        <v>96.414500000000018</v>
      </c>
      <c r="O57" s="26">
        <f t="shared" si="7"/>
        <v>964.14500000000021</v>
      </c>
      <c r="P57" s="24">
        <v>148.33000000000001</v>
      </c>
    </row>
    <row r="58" spans="1:16" x14ac:dyDescent="0.25">
      <c r="A58" s="1" t="s">
        <v>116</v>
      </c>
      <c r="B58" s="2" t="s">
        <v>117</v>
      </c>
      <c r="C58" s="3">
        <f t="shared" si="6"/>
        <v>15</v>
      </c>
      <c r="D58" s="4">
        <v>15</v>
      </c>
      <c r="E58" s="6"/>
      <c r="F58" s="6"/>
      <c r="G58" s="6">
        <f t="shared" si="5"/>
        <v>0</v>
      </c>
      <c r="H58" s="7"/>
      <c r="I58" s="7"/>
      <c r="J58" s="7"/>
      <c r="K58" s="7"/>
      <c r="L58" s="7"/>
      <c r="M58" s="7">
        <f t="shared" si="4"/>
        <v>0</v>
      </c>
      <c r="N58" s="25">
        <f t="shared" si="3"/>
        <v>129.99350000000001</v>
      </c>
      <c r="O58" s="26">
        <f t="shared" si="7"/>
        <v>1949.9025000000001</v>
      </c>
      <c r="P58" s="24">
        <v>199.99</v>
      </c>
    </row>
    <row r="59" spans="1:16" x14ac:dyDescent="0.25">
      <c r="A59" s="1" t="s">
        <v>116</v>
      </c>
      <c r="B59" s="2" t="s">
        <v>117</v>
      </c>
      <c r="C59" s="3">
        <f t="shared" si="6"/>
        <v>5</v>
      </c>
      <c r="D59" s="4">
        <v>5</v>
      </c>
      <c r="E59" s="6"/>
      <c r="F59" s="6"/>
      <c r="G59" s="6">
        <f t="shared" si="5"/>
        <v>0</v>
      </c>
      <c r="H59" s="7"/>
      <c r="I59" s="7"/>
      <c r="J59" s="7"/>
      <c r="K59" s="7"/>
      <c r="L59" s="7"/>
      <c r="M59" s="7">
        <f t="shared" si="4"/>
        <v>0</v>
      </c>
      <c r="N59" s="25">
        <f t="shared" si="3"/>
        <v>129.99350000000001</v>
      </c>
      <c r="O59" s="26">
        <f t="shared" si="7"/>
        <v>649.96750000000009</v>
      </c>
      <c r="P59" s="24">
        <v>199.99</v>
      </c>
    </row>
    <row r="60" spans="1:16" x14ac:dyDescent="0.25">
      <c r="A60" s="1" t="s">
        <v>118</v>
      </c>
      <c r="B60" s="2" t="s">
        <v>119</v>
      </c>
      <c r="C60" s="3">
        <f t="shared" si="6"/>
        <v>0</v>
      </c>
      <c r="D60" s="4">
        <v>0</v>
      </c>
      <c r="E60" s="6"/>
      <c r="F60" s="6"/>
      <c r="G60" s="6">
        <f t="shared" si="5"/>
        <v>0</v>
      </c>
      <c r="H60" s="7"/>
      <c r="I60" s="7"/>
      <c r="J60" s="7"/>
      <c r="K60" s="7"/>
      <c r="L60" s="7"/>
      <c r="M60" s="7">
        <f t="shared" si="4"/>
        <v>0</v>
      </c>
      <c r="N60" s="25">
        <f t="shared" si="3"/>
        <v>123.49350000000001</v>
      </c>
      <c r="O60" s="26">
        <f t="shared" si="7"/>
        <v>0</v>
      </c>
      <c r="P60" s="24">
        <v>189.99</v>
      </c>
    </row>
    <row r="61" spans="1:16" x14ac:dyDescent="0.25">
      <c r="A61" s="1" t="s">
        <v>120</v>
      </c>
      <c r="B61" s="2" t="s">
        <v>121</v>
      </c>
      <c r="C61" s="3">
        <f t="shared" si="6"/>
        <v>4</v>
      </c>
      <c r="D61" s="4">
        <v>4</v>
      </c>
      <c r="E61" s="6"/>
      <c r="F61" s="6"/>
      <c r="G61" s="6">
        <f t="shared" si="5"/>
        <v>0</v>
      </c>
      <c r="H61" s="7"/>
      <c r="I61" s="7"/>
      <c r="J61" s="7"/>
      <c r="K61" s="7"/>
      <c r="L61" s="7"/>
      <c r="M61" s="7">
        <f t="shared" si="4"/>
        <v>0</v>
      </c>
      <c r="N61" s="25">
        <f t="shared" si="3"/>
        <v>409.49350000000004</v>
      </c>
      <c r="O61" s="26">
        <f t="shared" si="7"/>
        <v>1637.9740000000002</v>
      </c>
      <c r="P61" s="24">
        <v>629.99</v>
      </c>
    </row>
    <row r="62" spans="1:16" x14ac:dyDescent="0.25">
      <c r="A62" s="1" t="s">
        <v>122</v>
      </c>
      <c r="B62" s="2" t="s">
        <v>123</v>
      </c>
      <c r="C62" s="3">
        <f t="shared" si="6"/>
        <v>5</v>
      </c>
      <c r="D62" s="4">
        <v>5</v>
      </c>
      <c r="E62" s="6"/>
      <c r="F62" s="6"/>
      <c r="G62" s="6">
        <f t="shared" si="5"/>
        <v>0</v>
      </c>
      <c r="H62" s="7"/>
      <c r="I62" s="7"/>
      <c r="J62" s="7"/>
      <c r="K62" s="7"/>
      <c r="L62" s="7"/>
      <c r="M62" s="7">
        <f t="shared" si="4"/>
        <v>0</v>
      </c>
      <c r="N62" s="25">
        <f t="shared" si="3"/>
        <v>974.99350000000004</v>
      </c>
      <c r="O62" s="26">
        <f t="shared" si="7"/>
        <v>4874.9675000000007</v>
      </c>
      <c r="P62" s="24">
        <v>1499.99</v>
      </c>
    </row>
    <row r="63" spans="1:16" x14ac:dyDescent="0.25">
      <c r="A63" s="1" t="s">
        <v>124</v>
      </c>
      <c r="B63" s="2" t="s">
        <v>125</v>
      </c>
      <c r="C63" s="3">
        <f t="shared" si="6"/>
        <v>4</v>
      </c>
      <c r="D63" s="4">
        <v>4</v>
      </c>
      <c r="E63" s="6"/>
      <c r="F63" s="6"/>
      <c r="G63" s="6">
        <f t="shared" si="5"/>
        <v>0</v>
      </c>
      <c r="H63" s="7"/>
      <c r="I63" s="7"/>
      <c r="J63" s="7"/>
      <c r="K63" s="7"/>
      <c r="L63" s="7"/>
      <c r="M63" s="7">
        <f t="shared" si="4"/>
        <v>0</v>
      </c>
      <c r="N63" s="25">
        <f t="shared" si="3"/>
        <v>259.99350000000004</v>
      </c>
      <c r="O63" s="26">
        <f t="shared" si="7"/>
        <v>1039.9740000000002</v>
      </c>
      <c r="P63" s="24">
        <v>399.99</v>
      </c>
    </row>
    <row r="64" spans="1:16" x14ac:dyDescent="0.25">
      <c r="A64" s="1" t="s">
        <v>126</v>
      </c>
      <c r="B64" s="2" t="s">
        <v>127</v>
      </c>
      <c r="C64" s="3">
        <f t="shared" si="6"/>
        <v>5</v>
      </c>
      <c r="D64" s="4">
        <v>5</v>
      </c>
      <c r="E64" s="6"/>
      <c r="F64" s="6"/>
      <c r="G64" s="6">
        <f t="shared" si="5"/>
        <v>0</v>
      </c>
      <c r="H64" s="7"/>
      <c r="I64" s="7"/>
      <c r="J64" s="7"/>
      <c r="K64" s="7"/>
      <c r="L64" s="7"/>
      <c r="M64" s="7">
        <f t="shared" si="4"/>
        <v>0</v>
      </c>
      <c r="N64" s="25">
        <f t="shared" si="3"/>
        <v>552.49350000000004</v>
      </c>
      <c r="O64" s="26">
        <f t="shared" si="7"/>
        <v>2762.4675000000002</v>
      </c>
      <c r="P64" s="24">
        <v>849.99</v>
      </c>
    </row>
    <row r="65" spans="1:16" x14ac:dyDescent="0.25">
      <c r="A65" s="1" t="s">
        <v>128</v>
      </c>
      <c r="B65" s="2" t="s">
        <v>129</v>
      </c>
      <c r="C65" s="3">
        <f t="shared" si="6"/>
        <v>5</v>
      </c>
      <c r="D65" s="4">
        <v>5</v>
      </c>
      <c r="E65" s="6"/>
      <c r="F65" s="6"/>
      <c r="G65" s="6">
        <f t="shared" si="5"/>
        <v>0</v>
      </c>
      <c r="H65" s="7"/>
      <c r="I65" s="7"/>
      <c r="J65" s="7"/>
      <c r="K65" s="7"/>
      <c r="L65" s="7"/>
      <c r="M65" s="7">
        <f t="shared" si="4"/>
        <v>0</v>
      </c>
      <c r="N65" s="25">
        <f t="shared" si="3"/>
        <v>568.74350000000004</v>
      </c>
      <c r="O65" s="26">
        <f t="shared" si="7"/>
        <v>2843.7175000000002</v>
      </c>
      <c r="P65" s="24">
        <v>874.99</v>
      </c>
    </row>
    <row r="66" spans="1:16" x14ac:dyDescent="0.25">
      <c r="A66" s="1" t="s">
        <v>130</v>
      </c>
      <c r="B66" s="2" t="s">
        <v>131</v>
      </c>
      <c r="C66" s="3">
        <f t="shared" si="6"/>
        <v>4</v>
      </c>
      <c r="D66" s="4">
        <v>4</v>
      </c>
      <c r="E66" s="6"/>
      <c r="F66" s="6"/>
      <c r="G66" s="6">
        <f t="shared" si="5"/>
        <v>0</v>
      </c>
      <c r="H66" s="7"/>
      <c r="I66" s="7"/>
      <c r="J66" s="7"/>
      <c r="K66" s="7"/>
      <c r="L66" s="7"/>
      <c r="M66" s="7">
        <f t="shared" si="4"/>
        <v>0</v>
      </c>
      <c r="N66" s="25">
        <f t="shared" si="3"/>
        <v>714.99350000000004</v>
      </c>
      <c r="O66" s="26">
        <f t="shared" si="7"/>
        <v>2859.9740000000002</v>
      </c>
      <c r="P66" s="24">
        <v>1099.99</v>
      </c>
    </row>
    <row r="67" spans="1:16" x14ac:dyDescent="0.25">
      <c r="A67" s="1" t="s">
        <v>132</v>
      </c>
      <c r="B67" s="2" t="s">
        <v>133</v>
      </c>
      <c r="C67" s="3">
        <f t="shared" si="6"/>
        <v>5</v>
      </c>
      <c r="D67" s="4">
        <v>5</v>
      </c>
      <c r="E67" s="6"/>
      <c r="F67" s="6"/>
      <c r="G67" s="6">
        <f t="shared" si="5"/>
        <v>0</v>
      </c>
      <c r="H67" s="7"/>
      <c r="I67" s="7"/>
      <c r="J67" s="7"/>
      <c r="K67" s="7"/>
      <c r="L67" s="7"/>
      <c r="M67" s="7">
        <f t="shared" si="4"/>
        <v>0</v>
      </c>
      <c r="N67" s="25">
        <f t="shared" si="3"/>
        <v>51.993499999999997</v>
      </c>
      <c r="O67" s="26">
        <f t="shared" si="7"/>
        <v>259.96749999999997</v>
      </c>
      <c r="P67" s="24">
        <v>79.989999999999995</v>
      </c>
    </row>
    <row r="68" spans="1:16" x14ac:dyDescent="0.25">
      <c r="A68" s="1" t="s">
        <v>134</v>
      </c>
      <c r="B68" s="2" t="s">
        <v>135</v>
      </c>
      <c r="C68" s="3">
        <f t="shared" si="6"/>
        <v>3</v>
      </c>
      <c r="D68" s="4">
        <v>3</v>
      </c>
      <c r="E68" s="6"/>
      <c r="F68" s="6"/>
      <c r="G68" s="6">
        <f t="shared" si="5"/>
        <v>0</v>
      </c>
      <c r="H68" s="7"/>
      <c r="I68" s="7"/>
      <c r="J68" s="7"/>
      <c r="K68" s="7"/>
      <c r="L68" s="7"/>
      <c r="M68" s="7">
        <f t="shared" si="4"/>
        <v>0</v>
      </c>
      <c r="N68" s="25">
        <f t="shared" si="3"/>
        <v>2.1840000000000002</v>
      </c>
      <c r="O68" s="26">
        <f t="shared" si="7"/>
        <v>6.5520000000000005</v>
      </c>
      <c r="P68" s="24">
        <v>3.36</v>
      </c>
    </row>
    <row r="69" spans="1:16" x14ac:dyDescent="0.25">
      <c r="A69" s="1" t="s">
        <v>136</v>
      </c>
      <c r="B69" s="2" t="s">
        <v>137</v>
      </c>
      <c r="C69" s="3">
        <f t="shared" ref="C69:C100" si="8">D69+G69-M69</f>
        <v>24</v>
      </c>
      <c r="D69" s="4">
        <v>24</v>
      </c>
      <c r="E69" s="6"/>
      <c r="F69" s="6"/>
      <c r="G69" s="6">
        <f t="shared" si="5"/>
        <v>0</v>
      </c>
      <c r="H69" s="7"/>
      <c r="I69" s="7"/>
      <c r="J69" s="7"/>
      <c r="K69" s="7"/>
      <c r="L69" s="7"/>
      <c r="M69" s="7">
        <f t="shared" si="4"/>
        <v>0</v>
      </c>
      <c r="N69" s="25">
        <f t="shared" si="3"/>
        <v>12.22</v>
      </c>
      <c r="O69" s="26">
        <f t="shared" ref="O69:O100" si="9">C69*N69</f>
        <v>293.28000000000003</v>
      </c>
      <c r="P69" s="24">
        <v>18.8</v>
      </c>
    </row>
    <row r="70" spans="1:16" x14ac:dyDescent="0.25">
      <c r="A70" s="1" t="s">
        <v>138</v>
      </c>
      <c r="B70" s="2" t="s">
        <v>139</v>
      </c>
      <c r="C70" s="3">
        <f t="shared" si="8"/>
        <v>4</v>
      </c>
      <c r="D70" s="4">
        <v>4</v>
      </c>
      <c r="E70" s="6"/>
      <c r="F70" s="6"/>
      <c r="G70" s="6">
        <f t="shared" si="5"/>
        <v>0</v>
      </c>
      <c r="H70" s="7"/>
      <c r="I70" s="7"/>
      <c r="J70" s="7"/>
      <c r="K70" s="7"/>
      <c r="L70" s="7"/>
      <c r="M70" s="7">
        <f t="shared" ref="M70:M110" si="10">SUM(H70:L70)</f>
        <v>0</v>
      </c>
      <c r="N70" s="25">
        <f t="shared" si="3"/>
        <v>57.524999999999999</v>
      </c>
      <c r="O70" s="26">
        <f t="shared" si="9"/>
        <v>230.1</v>
      </c>
      <c r="P70" s="24">
        <v>88.5</v>
      </c>
    </row>
    <row r="71" spans="1:16" x14ac:dyDescent="0.25">
      <c r="A71" s="1" t="s">
        <v>140</v>
      </c>
      <c r="B71" s="2" t="s">
        <v>141</v>
      </c>
      <c r="C71" s="3">
        <f t="shared" si="8"/>
        <v>10</v>
      </c>
      <c r="D71" s="4">
        <v>10</v>
      </c>
      <c r="E71" s="6"/>
      <c r="F71" s="6"/>
      <c r="G71" s="6">
        <f t="shared" si="5"/>
        <v>0</v>
      </c>
      <c r="H71" s="7"/>
      <c r="I71" s="7"/>
      <c r="J71" s="7"/>
      <c r="K71" s="7"/>
      <c r="L71" s="7"/>
      <c r="M71" s="7">
        <f t="shared" si="10"/>
        <v>0</v>
      </c>
      <c r="N71" s="25">
        <f t="shared" ref="N71:N97" si="11">P71*0.65</f>
        <v>273.44850000000002</v>
      </c>
      <c r="O71" s="26">
        <f t="shared" si="9"/>
        <v>2734.4850000000001</v>
      </c>
      <c r="P71" s="24">
        <v>420.69</v>
      </c>
    </row>
    <row r="72" spans="1:16" x14ac:dyDescent="0.25">
      <c r="A72" s="1" t="s">
        <v>142</v>
      </c>
      <c r="B72" s="2" t="s">
        <v>143</v>
      </c>
      <c r="C72" s="3">
        <f t="shared" si="8"/>
        <v>10</v>
      </c>
      <c r="D72" s="4">
        <v>10</v>
      </c>
      <c r="E72" s="6"/>
      <c r="F72" s="6"/>
      <c r="G72" s="6">
        <f t="shared" si="5"/>
        <v>0</v>
      </c>
      <c r="H72" s="7"/>
      <c r="I72" s="7"/>
      <c r="J72" s="7"/>
      <c r="K72" s="7"/>
      <c r="L72" s="7"/>
      <c r="M72" s="7">
        <f t="shared" si="10"/>
        <v>0</v>
      </c>
      <c r="N72" s="25">
        <f t="shared" si="11"/>
        <v>337.15500000000003</v>
      </c>
      <c r="O72" s="26">
        <f t="shared" si="9"/>
        <v>3371.55</v>
      </c>
      <c r="P72" s="24">
        <v>518.70000000000005</v>
      </c>
    </row>
    <row r="73" spans="1:16" x14ac:dyDescent="0.25">
      <c r="A73" s="1" t="s">
        <v>144</v>
      </c>
      <c r="B73" s="2" t="s">
        <v>145</v>
      </c>
      <c r="C73" s="3">
        <f t="shared" si="8"/>
        <v>10</v>
      </c>
      <c r="D73" s="4">
        <v>10</v>
      </c>
      <c r="E73" s="6"/>
      <c r="F73" s="6"/>
      <c r="G73" s="6">
        <f t="shared" si="5"/>
        <v>0</v>
      </c>
      <c r="H73" s="7"/>
      <c r="I73" s="7"/>
      <c r="J73" s="7"/>
      <c r="K73" s="7"/>
      <c r="L73" s="7"/>
      <c r="M73" s="7">
        <f t="shared" si="10"/>
        <v>0</v>
      </c>
      <c r="N73" s="25">
        <f t="shared" si="11"/>
        <v>123.5</v>
      </c>
      <c r="O73" s="26">
        <f t="shared" si="9"/>
        <v>1235</v>
      </c>
      <c r="P73" s="24">
        <v>190</v>
      </c>
    </row>
    <row r="74" spans="1:16" x14ac:dyDescent="0.25">
      <c r="A74" s="1" t="s">
        <v>146</v>
      </c>
      <c r="B74" s="2" t="s">
        <v>147</v>
      </c>
      <c r="C74" s="3">
        <f t="shared" si="8"/>
        <v>10</v>
      </c>
      <c r="D74" s="4">
        <v>10</v>
      </c>
      <c r="E74" s="6"/>
      <c r="F74" s="6"/>
      <c r="G74" s="6">
        <f t="shared" si="5"/>
        <v>0</v>
      </c>
      <c r="H74" s="7"/>
      <c r="I74" s="7"/>
      <c r="J74" s="7"/>
      <c r="K74" s="7"/>
      <c r="L74" s="7"/>
      <c r="M74" s="7">
        <f t="shared" si="10"/>
        <v>0</v>
      </c>
      <c r="N74" s="25">
        <f t="shared" si="11"/>
        <v>129.35</v>
      </c>
      <c r="O74" s="26">
        <f t="shared" si="9"/>
        <v>1293.5</v>
      </c>
      <c r="P74" s="24">
        <v>199</v>
      </c>
    </row>
    <row r="75" spans="1:16" x14ac:dyDescent="0.25">
      <c r="A75" s="1" t="s">
        <v>148</v>
      </c>
      <c r="B75" s="2" t="s">
        <v>149</v>
      </c>
      <c r="C75" s="3">
        <f t="shared" si="8"/>
        <v>0</v>
      </c>
      <c r="D75" s="4">
        <v>0</v>
      </c>
      <c r="E75" s="6"/>
      <c r="F75" s="6"/>
      <c r="G75" s="6">
        <f t="shared" si="5"/>
        <v>0</v>
      </c>
      <c r="H75" s="7"/>
      <c r="I75" s="7"/>
      <c r="J75" s="7"/>
      <c r="K75" s="7"/>
      <c r="L75" s="7"/>
      <c r="M75" s="7">
        <f t="shared" si="10"/>
        <v>0</v>
      </c>
      <c r="N75" s="25">
        <f t="shared" si="11"/>
        <v>29.243500000000001</v>
      </c>
      <c r="O75" s="26">
        <f t="shared" si="9"/>
        <v>0</v>
      </c>
      <c r="P75" s="24">
        <v>44.99</v>
      </c>
    </row>
    <row r="76" spans="1:16" x14ac:dyDescent="0.25">
      <c r="A76" s="1" t="s">
        <v>150</v>
      </c>
      <c r="B76" s="2" t="s">
        <v>151</v>
      </c>
      <c r="C76" s="3">
        <f t="shared" si="8"/>
        <v>0</v>
      </c>
      <c r="D76" s="4">
        <v>0</v>
      </c>
      <c r="E76" s="6"/>
      <c r="F76" s="6"/>
      <c r="G76" s="6">
        <f t="shared" si="5"/>
        <v>0</v>
      </c>
      <c r="H76" s="7"/>
      <c r="I76" s="7"/>
      <c r="J76" s="7"/>
      <c r="K76" s="7"/>
      <c r="L76" s="7"/>
      <c r="M76" s="7">
        <f t="shared" si="10"/>
        <v>0</v>
      </c>
      <c r="N76" s="25">
        <f t="shared" si="11"/>
        <v>89.693500000000014</v>
      </c>
      <c r="O76" s="26">
        <f t="shared" si="9"/>
        <v>0</v>
      </c>
      <c r="P76" s="24">
        <v>137.99</v>
      </c>
    </row>
    <row r="77" spans="1:16" x14ac:dyDescent="0.25">
      <c r="A77" s="1" t="s">
        <v>152</v>
      </c>
      <c r="B77" s="2" t="s">
        <v>153</v>
      </c>
      <c r="C77" s="3">
        <f t="shared" si="8"/>
        <v>0</v>
      </c>
      <c r="D77" s="4">
        <v>0</v>
      </c>
      <c r="E77" s="6"/>
      <c r="F77" s="6"/>
      <c r="G77" s="6">
        <f t="shared" si="5"/>
        <v>0</v>
      </c>
      <c r="H77" s="7"/>
      <c r="I77" s="7"/>
      <c r="J77" s="7"/>
      <c r="K77" s="7"/>
      <c r="L77" s="7"/>
      <c r="M77" s="7">
        <f t="shared" si="10"/>
        <v>0</v>
      </c>
      <c r="N77" s="25">
        <f>P77*0.65</f>
        <v>51.993499999999997</v>
      </c>
      <c r="O77" s="26">
        <f t="shared" si="9"/>
        <v>0</v>
      </c>
      <c r="P77" s="24">
        <v>79.989999999999995</v>
      </c>
    </row>
    <row r="78" spans="1:16" x14ac:dyDescent="0.25">
      <c r="A78" s="1" t="s">
        <v>154</v>
      </c>
      <c r="B78" s="2" t="s">
        <v>155</v>
      </c>
      <c r="C78" s="3">
        <f t="shared" si="8"/>
        <v>0</v>
      </c>
      <c r="D78" s="4">
        <v>0</v>
      </c>
      <c r="E78" s="6"/>
      <c r="F78" s="6"/>
      <c r="G78" s="6">
        <f t="shared" si="5"/>
        <v>0</v>
      </c>
      <c r="H78" s="7"/>
      <c r="I78" s="7"/>
      <c r="J78" s="7"/>
      <c r="K78" s="7"/>
      <c r="L78" s="7"/>
      <c r="M78" s="7">
        <f t="shared" si="10"/>
        <v>0</v>
      </c>
      <c r="N78" s="25">
        <f t="shared" si="11"/>
        <v>97.493500000000012</v>
      </c>
      <c r="O78" s="26">
        <f t="shared" si="9"/>
        <v>0</v>
      </c>
      <c r="P78" s="24">
        <v>149.99</v>
      </c>
    </row>
    <row r="79" spans="1:16" x14ac:dyDescent="0.25">
      <c r="A79" s="1" t="s">
        <v>156</v>
      </c>
      <c r="B79" s="2" t="s">
        <v>158</v>
      </c>
      <c r="C79" s="3">
        <f t="shared" si="8"/>
        <v>0</v>
      </c>
      <c r="D79" s="4">
        <v>0</v>
      </c>
      <c r="E79" s="6"/>
      <c r="F79" s="6"/>
      <c r="G79" s="6">
        <f t="shared" si="5"/>
        <v>0</v>
      </c>
      <c r="H79" s="7"/>
      <c r="I79" s="7"/>
      <c r="J79" s="7"/>
      <c r="K79" s="7"/>
      <c r="L79" s="7"/>
      <c r="M79" s="7">
        <f t="shared" si="10"/>
        <v>0</v>
      </c>
      <c r="N79" s="25">
        <f t="shared" si="11"/>
        <v>116.99350000000001</v>
      </c>
      <c r="O79" s="26">
        <f t="shared" si="9"/>
        <v>0</v>
      </c>
      <c r="P79" s="24">
        <v>179.99</v>
      </c>
    </row>
    <row r="80" spans="1:16" x14ac:dyDescent="0.25">
      <c r="A80" s="1" t="s">
        <v>157</v>
      </c>
      <c r="B80" s="2" t="s">
        <v>159</v>
      </c>
      <c r="C80" s="3">
        <f t="shared" si="8"/>
        <v>0</v>
      </c>
      <c r="D80" s="4">
        <v>0</v>
      </c>
      <c r="E80" s="6"/>
      <c r="F80" s="6"/>
      <c r="G80" s="6">
        <f t="shared" si="5"/>
        <v>0</v>
      </c>
      <c r="H80" s="7"/>
      <c r="I80" s="7"/>
      <c r="J80" s="7"/>
      <c r="K80" s="7"/>
      <c r="L80" s="7"/>
      <c r="M80" s="7">
        <f t="shared" si="10"/>
        <v>0</v>
      </c>
      <c r="N80" s="25">
        <f t="shared" si="11"/>
        <v>519.35</v>
      </c>
      <c r="O80" s="26">
        <f t="shared" si="9"/>
        <v>0</v>
      </c>
      <c r="P80" s="24">
        <v>799</v>
      </c>
    </row>
    <row r="81" spans="1:16" x14ac:dyDescent="0.25">
      <c r="A81" s="1" t="s">
        <v>160</v>
      </c>
      <c r="B81" s="2" t="s">
        <v>161</v>
      </c>
      <c r="C81" s="3">
        <f t="shared" si="8"/>
        <v>0</v>
      </c>
      <c r="D81" s="4">
        <v>0</v>
      </c>
      <c r="E81" s="6"/>
      <c r="F81" s="6"/>
      <c r="G81" s="6">
        <f t="shared" si="5"/>
        <v>0</v>
      </c>
      <c r="H81" s="7"/>
      <c r="I81" s="7"/>
      <c r="J81" s="7"/>
      <c r="K81" s="7"/>
      <c r="L81" s="7"/>
      <c r="M81" s="7">
        <f t="shared" si="10"/>
        <v>0</v>
      </c>
      <c r="N81" s="25">
        <f t="shared" si="11"/>
        <v>714.35</v>
      </c>
      <c r="O81" s="26">
        <f t="shared" si="9"/>
        <v>0</v>
      </c>
      <c r="P81" s="24">
        <v>1099</v>
      </c>
    </row>
    <row r="82" spans="1:16" x14ac:dyDescent="0.25">
      <c r="A82" s="1" t="s">
        <v>162</v>
      </c>
      <c r="B82" s="2" t="s">
        <v>163</v>
      </c>
      <c r="C82" s="3">
        <f t="shared" si="8"/>
        <v>0</v>
      </c>
      <c r="D82" s="4">
        <v>0</v>
      </c>
      <c r="E82" s="6"/>
      <c r="F82" s="6"/>
      <c r="G82" s="6">
        <f t="shared" si="5"/>
        <v>0</v>
      </c>
      <c r="H82" s="7"/>
      <c r="I82" s="7"/>
      <c r="J82" s="7"/>
      <c r="K82" s="7"/>
      <c r="L82" s="7"/>
      <c r="M82" s="7">
        <f t="shared" si="10"/>
        <v>0</v>
      </c>
      <c r="N82" s="25">
        <f t="shared" si="11"/>
        <v>584.35</v>
      </c>
      <c r="O82" s="26">
        <f t="shared" si="9"/>
        <v>0</v>
      </c>
      <c r="P82" s="24">
        <v>899</v>
      </c>
    </row>
    <row r="83" spans="1:16" x14ac:dyDescent="0.25">
      <c r="A83" s="1" t="s">
        <v>164</v>
      </c>
      <c r="B83" s="2" t="s">
        <v>165</v>
      </c>
      <c r="C83" s="3">
        <f t="shared" si="8"/>
        <v>0</v>
      </c>
      <c r="D83" s="4">
        <v>0</v>
      </c>
      <c r="E83" s="6"/>
      <c r="F83" s="6"/>
      <c r="G83" s="6">
        <f t="shared" si="5"/>
        <v>0</v>
      </c>
      <c r="H83" s="7"/>
      <c r="I83" s="7"/>
      <c r="J83" s="7"/>
      <c r="K83" s="7"/>
      <c r="L83" s="7"/>
      <c r="M83" s="7">
        <f t="shared" si="10"/>
        <v>0</v>
      </c>
      <c r="N83" s="25">
        <f t="shared" si="11"/>
        <v>650</v>
      </c>
      <c r="O83" s="26">
        <f t="shared" si="9"/>
        <v>0</v>
      </c>
      <c r="P83" s="24">
        <v>1000</v>
      </c>
    </row>
    <row r="84" spans="1:16" x14ac:dyDescent="0.25">
      <c r="A84" s="1" t="s">
        <v>167</v>
      </c>
      <c r="B84" s="2" t="s">
        <v>168</v>
      </c>
      <c r="C84" s="3">
        <f t="shared" si="8"/>
        <v>0</v>
      </c>
      <c r="D84" s="4">
        <v>0</v>
      </c>
      <c r="E84" s="6"/>
      <c r="F84" s="6"/>
      <c r="G84" s="6">
        <f t="shared" si="5"/>
        <v>0</v>
      </c>
      <c r="H84" s="7"/>
      <c r="I84" s="7"/>
      <c r="J84" s="7"/>
      <c r="K84" s="7"/>
      <c r="L84" s="7"/>
      <c r="M84" s="7">
        <f t="shared" si="10"/>
        <v>0</v>
      </c>
      <c r="N84" s="25">
        <f t="shared" si="11"/>
        <v>23.5885</v>
      </c>
      <c r="O84" s="26">
        <f t="shared" si="9"/>
        <v>0</v>
      </c>
      <c r="P84" s="24">
        <v>36.29</v>
      </c>
    </row>
    <row r="85" spans="1:16" x14ac:dyDescent="0.25">
      <c r="A85" s="1" t="s">
        <v>169</v>
      </c>
      <c r="B85" s="2" t="s">
        <v>170</v>
      </c>
      <c r="C85" s="3">
        <f t="shared" si="8"/>
        <v>0</v>
      </c>
      <c r="D85" s="4">
        <v>0</v>
      </c>
      <c r="E85" s="6"/>
      <c r="F85" s="6"/>
      <c r="G85" s="6">
        <f t="shared" si="5"/>
        <v>0</v>
      </c>
      <c r="H85" s="7"/>
      <c r="I85" s="7"/>
      <c r="J85" s="7"/>
      <c r="K85" s="7"/>
      <c r="L85" s="7"/>
      <c r="M85" s="7">
        <f t="shared" si="10"/>
        <v>0</v>
      </c>
      <c r="N85" s="25">
        <f t="shared" si="11"/>
        <v>256.74350000000004</v>
      </c>
      <c r="O85" s="26">
        <f t="shared" si="9"/>
        <v>0</v>
      </c>
      <c r="P85" s="24">
        <v>394.99</v>
      </c>
    </row>
    <row r="86" spans="1:16" x14ac:dyDescent="0.25">
      <c r="A86" s="1" t="s">
        <v>171</v>
      </c>
      <c r="B86" s="2" t="s">
        <v>172</v>
      </c>
      <c r="C86" s="3">
        <f t="shared" si="8"/>
        <v>0</v>
      </c>
      <c r="D86" s="4">
        <v>0</v>
      </c>
      <c r="E86" s="6"/>
      <c r="F86" s="6"/>
      <c r="G86" s="6">
        <f t="shared" si="5"/>
        <v>0</v>
      </c>
      <c r="H86" s="7"/>
      <c r="I86" s="7"/>
      <c r="J86" s="7"/>
      <c r="K86" s="7"/>
      <c r="L86" s="7"/>
      <c r="M86" s="7">
        <f t="shared" si="10"/>
        <v>0</v>
      </c>
      <c r="N86" s="25">
        <f t="shared" si="11"/>
        <v>162.49350000000001</v>
      </c>
      <c r="O86" s="26">
        <f t="shared" si="9"/>
        <v>0</v>
      </c>
      <c r="P86" s="24">
        <v>249.99</v>
      </c>
    </row>
    <row r="87" spans="1:16" x14ac:dyDescent="0.25">
      <c r="A87" s="1" t="s">
        <v>173</v>
      </c>
      <c r="B87" s="2" t="s">
        <v>174</v>
      </c>
      <c r="C87" s="3">
        <f t="shared" si="8"/>
        <v>0</v>
      </c>
      <c r="D87" s="4">
        <v>0</v>
      </c>
      <c r="E87" s="6"/>
      <c r="F87" s="6"/>
      <c r="G87" s="6">
        <f t="shared" si="5"/>
        <v>0</v>
      </c>
      <c r="H87" s="7"/>
      <c r="I87" s="7"/>
      <c r="J87" s="7"/>
      <c r="K87" s="7"/>
      <c r="L87" s="7"/>
      <c r="M87" s="7">
        <f t="shared" si="10"/>
        <v>0</v>
      </c>
      <c r="N87" s="25">
        <f t="shared" si="11"/>
        <v>162.49350000000001</v>
      </c>
      <c r="O87" s="26">
        <f t="shared" si="9"/>
        <v>0</v>
      </c>
      <c r="P87" s="24">
        <v>249.99</v>
      </c>
    </row>
    <row r="88" spans="1:16" x14ac:dyDescent="0.25">
      <c r="A88" s="1" t="s">
        <v>175</v>
      </c>
      <c r="B88" s="2" t="s">
        <v>176</v>
      </c>
      <c r="C88" s="3">
        <f t="shared" si="8"/>
        <v>0</v>
      </c>
      <c r="D88" s="4">
        <v>0</v>
      </c>
      <c r="E88" s="6"/>
      <c r="F88" s="6"/>
      <c r="G88" s="6">
        <f t="shared" si="5"/>
        <v>0</v>
      </c>
      <c r="H88" s="7"/>
      <c r="I88" s="7"/>
      <c r="J88" s="7"/>
      <c r="K88" s="7"/>
      <c r="L88" s="7"/>
      <c r="M88" s="7">
        <f t="shared" si="10"/>
        <v>0</v>
      </c>
      <c r="N88" s="25">
        <f t="shared" si="11"/>
        <v>194.99350000000001</v>
      </c>
      <c r="O88" s="26">
        <f t="shared" si="9"/>
        <v>0</v>
      </c>
      <c r="P88" s="24">
        <v>299.99</v>
      </c>
    </row>
    <row r="89" spans="1:16" x14ac:dyDescent="0.25">
      <c r="A89" s="1" t="s">
        <v>177</v>
      </c>
      <c r="B89" s="2" t="s">
        <v>178</v>
      </c>
      <c r="C89" s="3">
        <f t="shared" si="8"/>
        <v>0</v>
      </c>
      <c r="D89" s="4">
        <v>0</v>
      </c>
      <c r="E89" s="6"/>
      <c r="F89" s="6"/>
      <c r="G89" s="6">
        <f t="shared" si="5"/>
        <v>0</v>
      </c>
      <c r="H89" s="7"/>
      <c r="I89" s="7"/>
      <c r="J89" s="7"/>
      <c r="K89" s="7"/>
      <c r="L89" s="7"/>
      <c r="M89" s="7">
        <f t="shared" si="10"/>
        <v>0</v>
      </c>
      <c r="N89" s="25">
        <f t="shared" si="11"/>
        <v>65</v>
      </c>
      <c r="O89" s="26">
        <f t="shared" si="9"/>
        <v>0</v>
      </c>
      <c r="P89" s="24">
        <v>100</v>
      </c>
    </row>
    <row r="90" spans="1:16" x14ac:dyDescent="0.25">
      <c r="A90" s="1" t="s">
        <v>179</v>
      </c>
      <c r="B90" s="2" t="s">
        <v>180</v>
      </c>
      <c r="C90" s="3">
        <f t="shared" si="8"/>
        <v>0</v>
      </c>
      <c r="D90" s="4">
        <v>0</v>
      </c>
      <c r="E90" s="6"/>
      <c r="F90" s="6"/>
      <c r="G90" s="6">
        <f t="shared" si="5"/>
        <v>0</v>
      </c>
      <c r="H90" s="7"/>
      <c r="I90" s="7"/>
      <c r="J90" s="7"/>
      <c r="K90" s="7"/>
      <c r="L90" s="7"/>
      <c r="M90" s="7">
        <f t="shared" si="10"/>
        <v>0</v>
      </c>
      <c r="N90" s="25">
        <f t="shared" si="11"/>
        <v>97.5</v>
      </c>
      <c r="O90" s="26">
        <f t="shared" si="9"/>
        <v>0</v>
      </c>
      <c r="P90" s="24">
        <v>150</v>
      </c>
    </row>
    <row r="91" spans="1:16" x14ac:dyDescent="0.25">
      <c r="A91" s="1" t="s">
        <v>181</v>
      </c>
      <c r="B91" s="2" t="s">
        <v>182</v>
      </c>
      <c r="C91" s="3">
        <f t="shared" si="8"/>
        <v>0</v>
      </c>
      <c r="D91" s="4">
        <v>0</v>
      </c>
      <c r="E91" s="6"/>
      <c r="F91" s="6"/>
      <c r="G91" s="6">
        <f t="shared" si="5"/>
        <v>0</v>
      </c>
      <c r="H91" s="7"/>
      <c r="I91" s="7"/>
      <c r="J91" s="7"/>
      <c r="K91" s="7"/>
      <c r="L91" s="7"/>
      <c r="M91" s="7">
        <f t="shared" si="10"/>
        <v>0</v>
      </c>
      <c r="N91" s="25">
        <f t="shared" si="11"/>
        <v>45.5</v>
      </c>
      <c r="O91" s="26">
        <f t="shared" si="9"/>
        <v>0</v>
      </c>
      <c r="P91" s="24">
        <v>70</v>
      </c>
    </row>
    <row r="92" spans="1:16" x14ac:dyDescent="0.25">
      <c r="A92" s="1" t="s">
        <v>183</v>
      </c>
      <c r="B92" s="2" t="s">
        <v>184</v>
      </c>
      <c r="C92" s="3">
        <f t="shared" si="8"/>
        <v>0</v>
      </c>
      <c r="D92" s="4">
        <v>0</v>
      </c>
      <c r="E92" s="6"/>
      <c r="F92" s="6"/>
      <c r="G92" s="6">
        <f t="shared" si="5"/>
        <v>0</v>
      </c>
      <c r="H92" s="7"/>
      <c r="I92" s="7"/>
      <c r="J92" s="7"/>
      <c r="K92" s="7"/>
      <c r="L92" s="7"/>
      <c r="M92" s="7">
        <f t="shared" si="10"/>
        <v>0</v>
      </c>
      <c r="N92" s="25">
        <f t="shared" si="11"/>
        <v>79.3</v>
      </c>
      <c r="O92" s="26">
        <f t="shared" si="9"/>
        <v>0</v>
      </c>
      <c r="P92" s="24">
        <v>122</v>
      </c>
    </row>
    <row r="93" spans="1:16" x14ac:dyDescent="0.25">
      <c r="A93" s="1" t="s">
        <v>166</v>
      </c>
      <c r="B93" s="2" t="s">
        <v>185</v>
      </c>
      <c r="C93" s="3">
        <f t="shared" si="8"/>
        <v>0</v>
      </c>
      <c r="D93" s="4">
        <v>0</v>
      </c>
      <c r="E93" s="6"/>
      <c r="F93" s="6"/>
      <c r="G93" s="6">
        <f t="shared" si="5"/>
        <v>0</v>
      </c>
      <c r="H93" s="7"/>
      <c r="I93" s="7"/>
      <c r="J93" s="7"/>
      <c r="K93" s="7"/>
      <c r="L93" s="7"/>
      <c r="M93" s="7">
        <f t="shared" si="10"/>
        <v>0</v>
      </c>
      <c r="N93" s="25">
        <f t="shared" si="11"/>
        <v>292.49350000000004</v>
      </c>
      <c r="O93" s="26">
        <f t="shared" si="9"/>
        <v>0</v>
      </c>
      <c r="P93" s="24">
        <v>449.99</v>
      </c>
    </row>
    <row r="94" spans="1:16" x14ac:dyDescent="0.25">
      <c r="A94" s="1" t="s">
        <v>186</v>
      </c>
      <c r="B94" s="2" t="s">
        <v>187</v>
      </c>
      <c r="C94" s="3">
        <f t="shared" si="8"/>
        <v>0</v>
      </c>
      <c r="D94" s="4">
        <v>0</v>
      </c>
      <c r="E94" s="6"/>
      <c r="F94" s="6"/>
      <c r="G94" s="6">
        <f t="shared" si="5"/>
        <v>0</v>
      </c>
      <c r="H94" s="7"/>
      <c r="I94" s="7"/>
      <c r="J94" s="7"/>
      <c r="K94" s="7"/>
      <c r="L94" s="7"/>
      <c r="M94" s="7">
        <f t="shared" si="10"/>
        <v>0</v>
      </c>
      <c r="N94" s="25">
        <f t="shared" si="11"/>
        <v>259.99350000000004</v>
      </c>
      <c r="O94" s="26">
        <f t="shared" si="9"/>
        <v>0</v>
      </c>
      <c r="P94" s="24">
        <v>399.99</v>
      </c>
    </row>
    <row r="95" spans="1:16" x14ac:dyDescent="0.25">
      <c r="A95" s="1" t="s">
        <v>188</v>
      </c>
      <c r="B95" s="2" t="s">
        <v>189</v>
      </c>
      <c r="C95" s="3">
        <f t="shared" si="8"/>
        <v>0</v>
      </c>
      <c r="D95" s="4">
        <v>0</v>
      </c>
      <c r="E95" s="6"/>
      <c r="F95" s="6"/>
      <c r="G95" s="6">
        <f t="shared" si="5"/>
        <v>0</v>
      </c>
      <c r="H95" s="7"/>
      <c r="I95" s="7"/>
      <c r="J95" s="7"/>
      <c r="K95" s="7"/>
      <c r="L95" s="7"/>
      <c r="M95" s="7">
        <f t="shared" si="10"/>
        <v>0</v>
      </c>
      <c r="N95" s="25">
        <f t="shared" si="11"/>
        <v>357.49350000000004</v>
      </c>
      <c r="O95" s="26">
        <f t="shared" si="9"/>
        <v>0</v>
      </c>
      <c r="P95" s="24">
        <v>549.99</v>
      </c>
    </row>
    <row r="96" spans="1:16" x14ac:dyDescent="0.25">
      <c r="A96" s="1" t="s">
        <v>190</v>
      </c>
      <c r="B96" s="2" t="s">
        <v>191</v>
      </c>
      <c r="C96" s="3">
        <f t="shared" si="8"/>
        <v>0</v>
      </c>
      <c r="D96" s="4">
        <v>0</v>
      </c>
      <c r="E96" s="6"/>
      <c r="F96" s="6"/>
      <c r="G96" s="6">
        <f t="shared" si="5"/>
        <v>0</v>
      </c>
      <c r="H96" s="7"/>
      <c r="I96" s="7"/>
      <c r="J96" s="7"/>
      <c r="K96" s="7"/>
      <c r="L96" s="7"/>
      <c r="M96" s="7">
        <f t="shared" si="10"/>
        <v>0</v>
      </c>
      <c r="N96" s="25">
        <f t="shared" si="11"/>
        <v>454.99350000000004</v>
      </c>
      <c r="O96" s="26">
        <f t="shared" si="9"/>
        <v>0</v>
      </c>
      <c r="P96" s="24">
        <v>699.99</v>
      </c>
    </row>
    <row r="97" spans="1:16" x14ac:dyDescent="0.25">
      <c r="A97" s="1" t="s">
        <v>192</v>
      </c>
      <c r="B97" s="2" t="s">
        <v>193</v>
      </c>
      <c r="C97" s="3">
        <f t="shared" si="8"/>
        <v>0</v>
      </c>
      <c r="D97" s="4">
        <v>0</v>
      </c>
      <c r="E97" s="6"/>
      <c r="F97" s="6"/>
      <c r="G97" s="6">
        <f t="shared" ref="G97:G110" si="12">SUM(E97:F97)</f>
        <v>0</v>
      </c>
      <c r="H97" s="7"/>
      <c r="I97" s="7"/>
      <c r="J97" s="7"/>
      <c r="K97" s="7"/>
      <c r="L97" s="7"/>
      <c r="M97" s="7">
        <f t="shared" si="10"/>
        <v>0</v>
      </c>
      <c r="N97" s="25">
        <f t="shared" si="11"/>
        <v>728</v>
      </c>
      <c r="O97" s="26">
        <f t="shared" si="9"/>
        <v>0</v>
      </c>
      <c r="P97" s="24">
        <v>1120</v>
      </c>
    </row>
    <row r="98" spans="1:16" x14ac:dyDescent="0.25">
      <c r="A98" s="1" t="s">
        <v>194</v>
      </c>
      <c r="B98" s="2" t="s">
        <v>195</v>
      </c>
      <c r="C98" s="3">
        <f t="shared" si="8"/>
        <v>0</v>
      </c>
      <c r="D98" s="4">
        <v>0</v>
      </c>
      <c r="E98" s="6"/>
      <c r="F98" s="6"/>
      <c r="G98" s="6">
        <f t="shared" si="12"/>
        <v>0</v>
      </c>
      <c r="H98" s="7"/>
      <c r="I98" s="7"/>
      <c r="J98" s="7"/>
      <c r="K98" s="7"/>
      <c r="L98" s="7"/>
      <c r="M98" s="7">
        <f t="shared" si="10"/>
        <v>0</v>
      </c>
      <c r="N98" s="25">
        <f>P98*0.65</f>
        <v>64.993499999999997</v>
      </c>
      <c r="O98" s="26">
        <f t="shared" si="9"/>
        <v>0</v>
      </c>
      <c r="P98" s="24">
        <v>99.99</v>
      </c>
    </row>
    <row r="99" spans="1:16" x14ac:dyDescent="0.25">
      <c r="A99" s="1" t="s">
        <v>206</v>
      </c>
      <c r="B99" s="2" t="s">
        <v>205</v>
      </c>
      <c r="C99" s="3">
        <f t="shared" si="8"/>
        <v>-20</v>
      </c>
      <c r="D99" s="4">
        <v>0</v>
      </c>
      <c r="E99" s="6"/>
      <c r="F99" s="6"/>
      <c r="G99" s="6">
        <f t="shared" si="12"/>
        <v>0</v>
      </c>
      <c r="H99" s="7"/>
      <c r="I99" s="7"/>
      <c r="J99" s="7"/>
      <c r="K99" s="7"/>
      <c r="L99" s="7">
        <v>20</v>
      </c>
      <c r="M99" s="7">
        <f t="shared" si="10"/>
        <v>20</v>
      </c>
      <c r="N99" s="25">
        <f t="shared" ref="N99:N110" si="13">P99*0.65</f>
        <v>779.35</v>
      </c>
      <c r="O99" s="26">
        <f t="shared" si="9"/>
        <v>-15587</v>
      </c>
      <c r="P99" s="24">
        <v>1199</v>
      </c>
    </row>
    <row r="100" spans="1:16" x14ac:dyDescent="0.25">
      <c r="A100" s="1" t="s">
        <v>234</v>
      </c>
      <c r="B100" s="2" t="s">
        <v>235</v>
      </c>
      <c r="C100" s="3">
        <f t="shared" si="8"/>
        <v>0</v>
      </c>
      <c r="D100" s="4">
        <v>0</v>
      </c>
      <c r="E100" s="6"/>
      <c r="F100" s="6"/>
      <c r="G100" s="6">
        <f t="shared" si="12"/>
        <v>0</v>
      </c>
      <c r="H100" s="7"/>
      <c r="I100" s="7"/>
      <c r="J100" s="7"/>
      <c r="K100" s="7"/>
      <c r="L100" s="7"/>
      <c r="M100" s="7">
        <f t="shared" si="10"/>
        <v>0</v>
      </c>
      <c r="N100" s="25">
        <f t="shared" si="13"/>
        <v>682.49350000000004</v>
      </c>
      <c r="O100" s="26">
        <f t="shared" si="9"/>
        <v>0</v>
      </c>
      <c r="P100" s="24">
        <v>1049.99</v>
      </c>
    </row>
    <row r="101" spans="1:16" x14ac:dyDescent="0.25">
      <c r="A101" s="1" t="s">
        <v>248</v>
      </c>
      <c r="B101" s="2" t="s">
        <v>251</v>
      </c>
      <c r="C101" s="3">
        <f t="shared" ref="C101:C110" si="14">D101+G101-M101</f>
        <v>0</v>
      </c>
      <c r="D101" s="4">
        <v>0</v>
      </c>
      <c r="E101" s="6"/>
      <c r="F101" s="6"/>
      <c r="G101" s="6">
        <f t="shared" si="12"/>
        <v>0</v>
      </c>
      <c r="H101" s="7"/>
      <c r="I101" s="7"/>
      <c r="J101" s="7"/>
      <c r="K101" s="7"/>
      <c r="L101" s="7"/>
      <c r="M101" s="7">
        <f t="shared" si="10"/>
        <v>0</v>
      </c>
      <c r="N101" s="25">
        <f t="shared" si="13"/>
        <v>1509.2935</v>
      </c>
      <c r="O101" s="26">
        <f t="shared" ref="O101:O110" si="15">C101*N101</f>
        <v>0</v>
      </c>
      <c r="P101" s="24">
        <v>2321.9899999999998</v>
      </c>
    </row>
    <row r="102" spans="1:16" x14ac:dyDescent="0.25">
      <c r="A102" s="1"/>
      <c r="B102" s="2"/>
      <c r="C102" s="3">
        <f t="shared" si="14"/>
        <v>0</v>
      </c>
      <c r="D102" s="4">
        <v>0</v>
      </c>
      <c r="E102" s="6"/>
      <c r="F102" s="6"/>
      <c r="G102" s="6">
        <f t="shared" si="12"/>
        <v>0</v>
      </c>
      <c r="H102" s="7"/>
      <c r="I102" s="7"/>
      <c r="J102" s="7"/>
      <c r="K102" s="7"/>
      <c r="L102" s="7"/>
      <c r="M102" s="7">
        <f t="shared" si="10"/>
        <v>0</v>
      </c>
      <c r="N102" s="25">
        <f t="shared" si="13"/>
        <v>0</v>
      </c>
      <c r="O102" s="26">
        <f t="shared" si="15"/>
        <v>0</v>
      </c>
      <c r="P102" s="24"/>
    </row>
    <row r="103" spans="1:16" x14ac:dyDescent="0.25">
      <c r="A103" s="1"/>
      <c r="B103" s="2"/>
      <c r="C103" s="3">
        <f t="shared" si="14"/>
        <v>0</v>
      </c>
      <c r="D103" s="4">
        <v>0</v>
      </c>
      <c r="E103" s="6"/>
      <c r="F103" s="6"/>
      <c r="G103" s="6">
        <f t="shared" si="12"/>
        <v>0</v>
      </c>
      <c r="H103" s="7"/>
      <c r="I103" s="7"/>
      <c r="J103" s="7"/>
      <c r="K103" s="7"/>
      <c r="L103" s="7"/>
      <c r="M103" s="7">
        <f t="shared" si="10"/>
        <v>0</v>
      </c>
      <c r="N103" s="25">
        <f t="shared" si="13"/>
        <v>0</v>
      </c>
      <c r="O103" s="26">
        <f t="shared" si="15"/>
        <v>0</v>
      </c>
      <c r="P103" s="24"/>
    </row>
    <row r="104" spans="1:16" x14ac:dyDescent="0.25">
      <c r="A104" s="1"/>
      <c r="B104" s="2"/>
      <c r="C104" s="3">
        <f t="shared" si="14"/>
        <v>0</v>
      </c>
      <c r="D104" s="4">
        <v>0</v>
      </c>
      <c r="E104" s="6"/>
      <c r="F104" s="6"/>
      <c r="G104" s="6">
        <f t="shared" si="12"/>
        <v>0</v>
      </c>
      <c r="H104" s="7"/>
      <c r="I104" s="7"/>
      <c r="J104" s="7"/>
      <c r="K104" s="7"/>
      <c r="L104" s="7"/>
      <c r="M104" s="7">
        <f t="shared" si="10"/>
        <v>0</v>
      </c>
      <c r="N104" s="25">
        <f t="shared" si="13"/>
        <v>0</v>
      </c>
      <c r="O104" s="26">
        <f t="shared" si="15"/>
        <v>0</v>
      </c>
      <c r="P104" s="24"/>
    </row>
    <row r="105" spans="1:16" x14ac:dyDescent="0.25">
      <c r="A105" s="1"/>
      <c r="B105" s="2"/>
      <c r="C105" s="3">
        <f t="shared" si="14"/>
        <v>0</v>
      </c>
      <c r="D105" s="4">
        <v>0</v>
      </c>
      <c r="E105" s="6"/>
      <c r="F105" s="6"/>
      <c r="G105" s="6">
        <f t="shared" si="12"/>
        <v>0</v>
      </c>
      <c r="H105" s="7"/>
      <c r="I105" s="7"/>
      <c r="J105" s="7"/>
      <c r="K105" s="7"/>
      <c r="L105" s="7"/>
      <c r="M105" s="7">
        <f t="shared" si="10"/>
        <v>0</v>
      </c>
      <c r="N105" s="25">
        <f t="shared" si="13"/>
        <v>0</v>
      </c>
      <c r="O105" s="26">
        <f t="shared" si="15"/>
        <v>0</v>
      </c>
      <c r="P105" s="24"/>
    </row>
    <row r="106" spans="1:16" x14ac:dyDescent="0.25">
      <c r="A106" s="1"/>
      <c r="B106" s="2"/>
      <c r="C106" s="3">
        <f t="shared" si="14"/>
        <v>0</v>
      </c>
      <c r="D106" s="4">
        <v>0</v>
      </c>
      <c r="E106" s="6"/>
      <c r="F106" s="6"/>
      <c r="G106" s="6">
        <f t="shared" si="12"/>
        <v>0</v>
      </c>
      <c r="H106" s="7"/>
      <c r="I106" s="7"/>
      <c r="J106" s="7"/>
      <c r="K106" s="7"/>
      <c r="L106" s="7"/>
      <c r="M106" s="7">
        <f t="shared" si="10"/>
        <v>0</v>
      </c>
      <c r="N106" s="25">
        <f t="shared" si="13"/>
        <v>0</v>
      </c>
      <c r="O106" s="26">
        <f t="shared" si="15"/>
        <v>0</v>
      </c>
      <c r="P106" s="24"/>
    </row>
    <row r="107" spans="1:16" x14ac:dyDescent="0.25">
      <c r="A107" s="1"/>
      <c r="B107" s="2"/>
      <c r="C107" s="3">
        <f t="shared" si="14"/>
        <v>0</v>
      </c>
      <c r="D107" s="4">
        <v>0</v>
      </c>
      <c r="E107" s="6"/>
      <c r="F107" s="6"/>
      <c r="G107" s="6">
        <f t="shared" si="12"/>
        <v>0</v>
      </c>
      <c r="H107" s="7"/>
      <c r="I107" s="7"/>
      <c r="J107" s="7"/>
      <c r="K107" s="7"/>
      <c r="L107" s="7"/>
      <c r="M107" s="7">
        <f t="shared" si="10"/>
        <v>0</v>
      </c>
      <c r="N107" s="25">
        <f t="shared" si="13"/>
        <v>0</v>
      </c>
      <c r="O107" s="26">
        <f t="shared" si="15"/>
        <v>0</v>
      </c>
      <c r="P107" s="24"/>
    </row>
    <row r="108" spans="1:16" x14ac:dyDescent="0.25">
      <c r="A108" s="1"/>
      <c r="B108" s="2"/>
      <c r="C108" s="3">
        <f t="shared" si="14"/>
        <v>0</v>
      </c>
      <c r="D108" s="4">
        <v>0</v>
      </c>
      <c r="E108" s="6"/>
      <c r="F108" s="6"/>
      <c r="G108" s="6">
        <f t="shared" si="12"/>
        <v>0</v>
      </c>
      <c r="H108" s="7"/>
      <c r="I108" s="7"/>
      <c r="J108" s="7"/>
      <c r="K108" s="7"/>
      <c r="L108" s="7"/>
      <c r="M108" s="7">
        <f t="shared" si="10"/>
        <v>0</v>
      </c>
      <c r="N108" s="25">
        <f t="shared" si="13"/>
        <v>0</v>
      </c>
      <c r="O108" s="26">
        <f t="shared" si="15"/>
        <v>0</v>
      </c>
      <c r="P108" s="24"/>
    </row>
    <row r="109" spans="1:16" x14ac:dyDescent="0.25">
      <c r="A109" s="1"/>
      <c r="B109" s="2"/>
      <c r="C109" s="3">
        <f t="shared" si="14"/>
        <v>0</v>
      </c>
      <c r="D109" s="4">
        <v>0</v>
      </c>
      <c r="E109" s="6"/>
      <c r="F109" s="6"/>
      <c r="G109" s="6">
        <f t="shared" si="12"/>
        <v>0</v>
      </c>
      <c r="H109" s="7"/>
      <c r="I109" s="7"/>
      <c r="J109" s="7"/>
      <c r="K109" s="7"/>
      <c r="L109" s="7"/>
      <c r="M109" s="7">
        <f t="shared" si="10"/>
        <v>0</v>
      </c>
      <c r="N109" s="25">
        <f t="shared" si="13"/>
        <v>0</v>
      </c>
      <c r="O109" s="26">
        <f t="shared" si="15"/>
        <v>0</v>
      </c>
      <c r="P109" s="24"/>
    </row>
    <row r="110" spans="1:16" x14ac:dyDescent="0.25">
      <c r="A110" s="1"/>
      <c r="B110" s="2"/>
      <c r="C110" s="3">
        <f t="shared" si="14"/>
        <v>0</v>
      </c>
      <c r="D110" s="4">
        <v>0</v>
      </c>
      <c r="E110" s="6"/>
      <c r="F110" s="6"/>
      <c r="G110" s="6">
        <f t="shared" si="12"/>
        <v>0</v>
      </c>
      <c r="H110" s="7"/>
      <c r="I110" s="7"/>
      <c r="J110" s="7"/>
      <c r="K110" s="7"/>
      <c r="L110" s="7"/>
      <c r="M110" s="7">
        <f t="shared" si="10"/>
        <v>0</v>
      </c>
      <c r="N110" s="25">
        <f t="shared" si="13"/>
        <v>0</v>
      </c>
      <c r="O110" s="26">
        <f t="shared" si="15"/>
        <v>0</v>
      </c>
      <c r="P110" s="24"/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3C68E-FB19-4F30-9610-D3EC79A9BF9D}">
  <dimension ref="A1:AH110"/>
  <sheetViews>
    <sheetView zoomScale="85" zoomScaleNormal="85" workbookViewId="0">
      <selection activeCell="AD110" sqref="AD110"/>
    </sheetView>
  </sheetViews>
  <sheetFormatPr baseColWidth="10" defaultColWidth="9.140625" defaultRowHeight="15" outlineLevelCol="1" x14ac:dyDescent="0.25"/>
  <cols>
    <col min="1" max="1" width="25" customWidth="1"/>
    <col min="2" max="2" width="47.140625" customWidth="1"/>
    <col min="3" max="4" width="28.5703125" customWidth="1"/>
    <col min="5" max="6" width="18.5703125" hidden="1" customWidth="1" outlineLevel="1"/>
    <col min="7" max="7" width="18.5703125" customWidth="1" collapsed="1"/>
    <col min="8" max="30" width="18.5703125" customWidth="1" outlineLevel="1"/>
    <col min="31" max="34" width="18.5703125" customWidth="1"/>
  </cols>
  <sheetData>
    <row r="1" spans="1:34" ht="72" customHeight="1" x14ac:dyDescent="0.25">
      <c r="A1" s="8"/>
      <c r="B1" s="9" t="s">
        <v>196</v>
      </c>
    </row>
    <row r="4" spans="1:34" ht="45" customHeight="1" x14ac:dyDescent="0.25">
      <c r="A4" s="10" t="s">
        <v>0</v>
      </c>
      <c r="B4" s="11" t="s">
        <v>1</v>
      </c>
      <c r="C4" s="12" t="s">
        <v>2</v>
      </c>
      <c r="D4" s="13" t="s">
        <v>3</v>
      </c>
      <c r="E4" s="14"/>
      <c r="F4" s="14"/>
      <c r="G4" s="14" t="s">
        <v>4</v>
      </c>
      <c r="H4" s="19"/>
      <c r="I4" s="19"/>
      <c r="J4" s="19"/>
      <c r="K4" s="19"/>
      <c r="L4" s="19"/>
      <c r="M4" s="19" t="s">
        <v>263</v>
      </c>
      <c r="N4" s="19" t="s">
        <v>200</v>
      </c>
      <c r="O4" s="19" t="s">
        <v>207</v>
      </c>
      <c r="P4" s="19" t="s">
        <v>209</v>
      </c>
      <c r="Q4" s="19" t="s">
        <v>211</v>
      </c>
      <c r="R4" s="19" t="s">
        <v>212</v>
      </c>
      <c r="S4" s="19" t="s">
        <v>213</v>
      </c>
      <c r="T4" s="19" t="s">
        <v>214</v>
      </c>
      <c r="U4" s="19" t="s">
        <v>216</v>
      </c>
      <c r="V4" s="19" t="s">
        <v>217</v>
      </c>
      <c r="W4" s="19" t="s">
        <v>221</v>
      </c>
      <c r="X4" s="19" t="s">
        <v>220</v>
      </c>
      <c r="Y4" s="19" t="s">
        <v>216</v>
      </c>
      <c r="Z4" s="19" t="s">
        <v>215</v>
      </c>
      <c r="AA4" s="19" t="s">
        <v>219</v>
      </c>
      <c r="AB4" s="19" t="s">
        <v>218</v>
      </c>
      <c r="AC4" s="19" t="s">
        <v>201</v>
      </c>
      <c r="AD4" s="19" t="s">
        <v>198</v>
      </c>
      <c r="AE4" s="15" t="s">
        <v>5</v>
      </c>
      <c r="AF4" s="16" t="s">
        <v>6</v>
      </c>
      <c r="AG4" s="17" t="s">
        <v>7</v>
      </c>
      <c r="AH4" s="18" t="s">
        <v>8</v>
      </c>
    </row>
    <row r="5" spans="1:34" x14ac:dyDescent="0.25">
      <c r="A5" s="20" t="s">
        <v>10</v>
      </c>
      <c r="B5" s="21" t="s">
        <v>88</v>
      </c>
      <c r="C5" s="3">
        <f t="shared" ref="C5:C36" si="0">D5+G5-AE5</f>
        <v>5</v>
      </c>
      <c r="D5" s="4">
        <f>'Oktober 24'!C5</f>
        <v>5</v>
      </c>
      <c r="E5" s="6"/>
      <c r="F5" s="6"/>
      <c r="G5" s="6">
        <f t="shared" ref="G5:G36" si="1">SUM(E5:F5)</f>
        <v>0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>
        <f t="shared" ref="AE5:AE36" si="2">SUM(H5:AD5)</f>
        <v>0</v>
      </c>
      <c r="AF5" s="25">
        <f>AH5*0.65</f>
        <v>973.69350000000009</v>
      </c>
      <c r="AG5" s="26">
        <f t="shared" ref="AG5:AG36" si="3">C5*AF5</f>
        <v>4868.4675000000007</v>
      </c>
      <c r="AH5" s="23">
        <v>1497.99</v>
      </c>
    </row>
    <row r="6" spans="1:34" x14ac:dyDescent="0.25">
      <c r="A6" s="1" t="s">
        <v>11</v>
      </c>
      <c r="B6" s="22" t="s">
        <v>89</v>
      </c>
      <c r="C6" s="3">
        <f t="shared" si="0"/>
        <v>18</v>
      </c>
      <c r="D6" s="4">
        <f>'Oktober 24'!C6</f>
        <v>18</v>
      </c>
      <c r="E6" s="6"/>
      <c r="F6" s="6"/>
      <c r="G6" s="6">
        <f t="shared" si="1"/>
        <v>0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>
        <f t="shared" si="2"/>
        <v>0</v>
      </c>
      <c r="AF6" s="25">
        <f>AH6*0.65</f>
        <v>1240.8500000000001</v>
      </c>
      <c r="AG6" s="26">
        <f t="shared" si="3"/>
        <v>22335.300000000003</v>
      </c>
      <c r="AH6" s="24">
        <v>1909</v>
      </c>
    </row>
    <row r="7" spans="1:34" x14ac:dyDescent="0.25">
      <c r="A7" s="1" t="s">
        <v>12</v>
      </c>
      <c r="B7" s="22" t="s">
        <v>90</v>
      </c>
      <c r="C7" s="3">
        <f t="shared" si="0"/>
        <v>5</v>
      </c>
      <c r="D7" s="4">
        <f>'Oktober 24'!C7</f>
        <v>5</v>
      </c>
      <c r="E7" s="6"/>
      <c r="F7" s="6"/>
      <c r="G7" s="6">
        <f t="shared" si="1"/>
        <v>0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>
        <f t="shared" si="2"/>
        <v>0</v>
      </c>
      <c r="AF7" s="25">
        <f t="shared" ref="AF7:AF70" si="4">AH7*0.65</f>
        <v>4445.9934999999996</v>
      </c>
      <c r="AG7" s="26">
        <f t="shared" si="3"/>
        <v>22229.967499999999</v>
      </c>
      <c r="AH7" s="24">
        <v>6839.99</v>
      </c>
    </row>
    <row r="8" spans="1:34" x14ac:dyDescent="0.25">
      <c r="A8" s="1" t="s">
        <v>13</v>
      </c>
      <c r="B8" s="2" t="s">
        <v>91</v>
      </c>
      <c r="C8" s="3">
        <f t="shared" si="0"/>
        <v>5</v>
      </c>
      <c r="D8" s="4">
        <f>'Oktober 24'!C8</f>
        <v>5</v>
      </c>
      <c r="E8" s="6"/>
      <c r="F8" s="6"/>
      <c r="G8" s="6">
        <f t="shared" si="1"/>
        <v>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>
        <f t="shared" si="2"/>
        <v>0</v>
      </c>
      <c r="AF8" s="25">
        <f t="shared" si="4"/>
        <v>162.49350000000001</v>
      </c>
      <c r="AG8" s="26">
        <f t="shared" si="3"/>
        <v>812.46750000000009</v>
      </c>
      <c r="AH8" s="24">
        <v>249.99</v>
      </c>
    </row>
    <row r="9" spans="1:34" x14ac:dyDescent="0.25">
      <c r="A9" s="1" t="s">
        <v>14</v>
      </c>
      <c r="B9" s="2" t="s">
        <v>15</v>
      </c>
      <c r="C9" s="3">
        <f t="shared" si="0"/>
        <v>1</v>
      </c>
      <c r="D9" s="4">
        <f>'Oktober 24'!C9</f>
        <v>1</v>
      </c>
      <c r="E9" s="6"/>
      <c r="F9" s="6"/>
      <c r="G9" s="6">
        <f t="shared" si="1"/>
        <v>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>
        <f t="shared" si="2"/>
        <v>0</v>
      </c>
      <c r="AF9" s="25">
        <f t="shared" si="4"/>
        <v>44.648499999999999</v>
      </c>
      <c r="AG9" s="26">
        <f t="shared" si="3"/>
        <v>44.648499999999999</v>
      </c>
      <c r="AH9" s="24">
        <v>68.69</v>
      </c>
    </row>
    <row r="10" spans="1:34" x14ac:dyDescent="0.25">
      <c r="A10" s="1" t="s">
        <v>16</v>
      </c>
      <c r="B10" s="2" t="s">
        <v>92</v>
      </c>
      <c r="C10" s="3">
        <f t="shared" si="0"/>
        <v>1</v>
      </c>
      <c r="D10" s="4">
        <f>'Oktober 24'!C10</f>
        <v>1</v>
      </c>
      <c r="E10" s="6"/>
      <c r="F10" s="6"/>
      <c r="G10" s="6">
        <f t="shared" si="1"/>
        <v>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>
        <f t="shared" si="2"/>
        <v>0</v>
      </c>
      <c r="AF10" s="25">
        <f t="shared" si="4"/>
        <v>40.5535</v>
      </c>
      <c r="AG10" s="26">
        <f t="shared" si="3"/>
        <v>40.5535</v>
      </c>
      <c r="AH10" s="24">
        <v>62.39</v>
      </c>
    </row>
    <row r="11" spans="1:34" x14ac:dyDescent="0.25">
      <c r="A11" s="1" t="s">
        <v>18</v>
      </c>
      <c r="B11" s="2" t="s">
        <v>17</v>
      </c>
      <c r="C11" s="3">
        <f t="shared" si="0"/>
        <v>-48</v>
      </c>
      <c r="D11" s="4">
        <f>'Oktober 24'!C11</f>
        <v>-20</v>
      </c>
      <c r="E11" s="6"/>
      <c r="F11" s="6"/>
      <c r="G11" s="6">
        <f t="shared" si="1"/>
        <v>0</v>
      </c>
      <c r="H11" s="7"/>
      <c r="I11" s="7"/>
      <c r="J11" s="7"/>
      <c r="K11" s="7"/>
      <c r="L11" s="7"/>
      <c r="M11" s="7"/>
      <c r="N11" s="7"/>
      <c r="O11" s="7"/>
      <c r="P11" s="7">
        <v>2</v>
      </c>
      <c r="Q11" s="7">
        <v>24</v>
      </c>
      <c r="R11" s="7"/>
      <c r="S11" s="7"/>
      <c r="T11" s="7"/>
      <c r="U11" s="7"/>
      <c r="V11" s="7">
        <v>2</v>
      </c>
      <c r="W11" s="7"/>
      <c r="X11" s="7"/>
      <c r="Y11" s="7"/>
      <c r="Z11" s="7"/>
      <c r="AA11" s="7"/>
      <c r="AB11" s="7"/>
      <c r="AC11" s="7"/>
      <c r="AD11" s="7"/>
      <c r="AE11" s="7">
        <f t="shared" si="2"/>
        <v>28</v>
      </c>
      <c r="AF11" s="25">
        <f t="shared" si="4"/>
        <v>29.184999999999999</v>
      </c>
      <c r="AG11" s="26">
        <f t="shared" si="3"/>
        <v>-1400.8799999999999</v>
      </c>
      <c r="AH11" s="24">
        <v>44.9</v>
      </c>
    </row>
    <row r="12" spans="1:34" x14ac:dyDescent="0.25">
      <c r="A12" s="1" t="s">
        <v>24</v>
      </c>
      <c r="B12" s="2" t="s">
        <v>19</v>
      </c>
      <c r="C12" s="3">
        <f t="shared" si="0"/>
        <v>2</v>
      </c>
      <c r="D12" s="4">
        <f>'Oktober 24'!C12</f>
        <v>3</v>
      </c>
      <c r="E12" s="6"/>
      <c r="F12" s="6"/>
      <c r="G12" s="6">
        <f t="shared" si="1"/>
        <v>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>
        <v>1</v>
      </c>
      <c r="AE12" s="7">
        <f t="shared" si="2"/>
        <v>1</v>
      </c>
      <c r="AF12" s="25">
        <f t="shared" si="4"/>
        <v>135.13500000000002</v>
      </c>
      <c r="AG12" s="26">
        <f t="shared" si="3"/>
        <v>270.27000000000004</v>
      </c>
      <c r="AH12" s="24">
        <v>207.9</v>
      </c>
    </row>
    <row r="13" spans="1:34" x14ac:dyDescent="0.25">
      <c r="A13" s="1" t="s">
        <v>25</v>
      </c>
      <c r="B13" s="2" t="s">
        <v>20</v>
      </c>
      <c r="C13" s="3">
        <f t="shared" si="0"/>
        <v>2</v>
      </c>
      <c r="D13" s="4">
        <f>'Oktober 24'!C13</f>
        <v>2</v>
      </c>
      <c r="E13" s="6"/>
      <c r="F13" s="6"/>
      <c r="G13" s="6">
        <f t="shared" si="1"/>
        <v>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>
        <f t="shared" si="2"/>
        <v>0</v>
      </c>
      <c r="AF13" s="25">
        <f t="shared" si="4"/>
        <v>274.82</v>
      </c>
      <c r="AG13" s="26">
        <f t="shared" si="3"/>
        <v>549.64</v>
      </c>
      <c r="AH13" s="24">
        <v>422.8</v>
      </c>
    </row>
    <row r="14" spans="1:34" x14ac:dyDescent="0.25">
      <c r="A14" s="1" t="s">
        <v>26</v>
      </c>
      <c r="B14" s="2" t="s">
        <v>21</v>
      </c>
      <c r="C14" s="3">
        <f t="shared" si="0"/>
        <v>-444</v>
      </c>
      <c r="D14" s="4">
        <f>'Oktober 24'!C14</f>
        <v>-415</v>
      </c>
      <c r="E14" s="6"/>
      <c r="F14" s="6"/>
      <c r="G14" s="6">
        <f t="shared" si="1"/>
        <v>0</v>
      </c>
      <c r="H14" s="7"/>
      <c r="I14" s="7"/>
      <c r="J14" s="7"/>
      <c r="K14" s="7"/>
      <c r="L14" s="7"/>
      <c r="M14" s="7"/>
      <c r="N14" s="7"/>
      <c r="O14" s="7">
        <v>10</v>
      </c>
      <c r="P14" s="7"/>
      <c r="Q14" s="7"/>
      <c r="R14" s="7"/>
      <c r="S14" s="7">
        <v>6</v>
      </c>
      <c r="T14" s="7"/>
      <c r="U14" s="7">
        <v>1</v>
      </c>
      <c r="V14" s="7"/>
      <c r="W14" s="7"/>
      <c r="X14" s="7"/>
      <c r="Y14" s="7">
        <v>1</v>
      </c>
      <c r="Z14" s="7"/>
      <c r="AA14" s="7"/>
      <c r="AB14" s="7">
        <v>1</v>
      </c>
      <c r="AC14" s="7">
        <v>10</v>
      </c>
      <c r="AD14" s="7"/>
      <c r="AE14" s="7">
        <f t="shared" si="2"/>
        <v>29</v>
      </c>
      <c r="AF14" s="25">
        <f t="shared" si="4"/>
        <v>101.5625</v>
      </c>
      <c r="AG14" s="26">
        <f t="shared" si="3"/>
        <v>-45093.75</v>
      </c>
      <c r="AH14" s="24">
        <v>156.25</v>
      </c>
    </row>
    <row r="15" spans="1:34" x14ac:dyDescent="0.25">
      <c r="A15" s="1" t="s">
        <v>27</v>
      </c>
      <c r="B15" s="2" t="s">
        <v>22</v>
      </c>
      <c r="C15" s="3">
        <f t="shared" si="0"/>
        <v>4</v>
      </c>
      <c r="D15" s="4">
        <f>'Oktober 24'!C15</f>
        <v>4</v>
      </c>
      <c r="E15" s="6"/>
      <c r="F15" s="6"/>
      <c r="G15" s="6">
        <f t="shared" si="1"/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>
        <f t="shared" si="2"/>
        <v>0</v>
      </c>
      <c r="AF15" s="25">
        <f t="shared" si="4"/>
        <v>38.675000000000004</v>
      </c>
      <c r="AG15" s="26">
        <f t="shared" si="3"/>
        <v>154.70000000000002</v>
      </c>
      <c r="AH15" s="24">
        <v>59.5</v>
      </c>
    </row>
    <row r="16" spans="1:34" x14ac:dyDescent="0.25">
      <c r="A16" s="1" t="s">
        <v>28</v>
      </c>
      <c r="B16" s="2" t="s">
        <v>23</v>
      </c>
      <c r="C16" s="3">
        <f t="shared" si="0"/>
        <v>3</v>
      </c>
      <c r="D16" s="4">
        <f>'Oktober 24'!C16</f>
        <v>3</v>
      </c>
      <c r="E16" s="6"/>
      <c r="F16" s="6"/>
      <c r="G16" s="6">
        <f t="shared" si="1"/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>
        <f t="shared" si="2"/>
        <v>0</v>
      </c>
      <c r="AF16" s="25">
        <f t="shared" si="4"/>
        <v>182.65</v>
      </c>
      <c r="AG16" s="26">
        <f t="shared" si="3"/>
        <v>547.95000000000005</v>
      </c>
      <c r="AH16" s="24">
        <v>281</v>
      </c>
    </row>
    <row r="17" spans="1:34" x14ac:dyDescent="0.25">
      <c r="A17" s="1" t="s">
        <v>30</v>
      </c>
      <c r="B17" s="2" t="s">
        <v>29</v>
      </c>
      <c r="C17" s="3">
        <f t="shared" si="0"/>
        <v>5</v>
      </c>
      <c r="D17" s="4">
        <f>'Oktober 24'!C17</f>
        <v>5</v>
      </c>
      <c r="E17" s="6"/>
      <c r="F17" s="6"/>
      <c r="G17" s="6">
        <f t="shared" si="1"/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>
        <f t="shared" si="2"/>
        <v>0</v>
      </c>
      <c r="AF17" s="25">
        <f t="shared" si="4"/>
        <v>113.75</v>
      </c>
      <c r="AG17" s="26">
        <f t="shared" si="3"/>
        <v>568.75</v>
      </c>
      <c r="AH17" s="24">
        <v>175</v>
      </c>
    </row>
    <row r="18" spans="1:34" x14ac:dyDescent="0.25">
      <c r="A18" s="1" t="s">
        <v>32</v>
      </c>
      <c r="B18" s="2" t="s">
        <v>31</v>
      </c>
      <c r="C18" s="3">
        <f t="shared" si="0"/>
        <v>4</v>
      </c>
      <c r="D18" s="4">
        <f>'Oktober 24'!C18</f>
        <v>4</v>
      </c>
      <c r="E18" s="6"/>
      <c r="F18" s="6"/>
      <c r="G18" s="6">
        <f t="shared" si="1"/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>
        <f t="shared" si="2"/>
        <v>0</v>
      </c>
      <c r="AF18" s="25">
        <f t="shared" si="4"/>
        <v>263.12</v>
      </c>
      <c r="AG18" s="26">
        <f t="shared" si="3"/>
        <v>1052.48</v>
      </c>
      <c r="AH18" s="24">
        <v>404.8</v>
      </c>
    </row>
    <row r="19" spans="1:34" x14ac:dyDescent="0.25">
      <c r="A19" s="1" t="s">
        <v>34</v>
      </c>
      <c r="B19" s="2" t="s">
        <v>33</v>
      </c>
      <c r="C19" s="3">
        <f t="shared" si="0"/>
        <v>0</v>
      </c>
      <c r="D19" s="4">
        <f>'Oktober 24'!C19</f>
        <v>5</v>
      </c>
      <c r="E19" s="6"/>
      <c r="F19" s="6"/>
      <c r="G19" s="6">
        <f t="shared" si="1"/>
        <v>0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>
        <v>1</v>
      </c>
      <c r="S19" s="7"/>
      <c r="T19" s="7"/>
      <c r="U19" s="7"/>
      <c r="V19" s="7"/>
      <c r="W19" s="7"/>
      <c r="X19" s="7">
        <v>4</v>
      </c>
      <c r="Y19" s="7"/>
      <c r="Z19" s="7"/>
      <c r="AA19" s="7"/>
      <c r="AB19" s="7"/>
      <c r="AC19" s="7"/>
      <c r="AD19" s="7"/>
      <c r="AE19" s="7">
        <f t="shared" si="2"/>
        <v>5</v>
      </c>
      <c r="AF19" s="25">
        <f t="shared" si="4"/>
        <v>324.99350000000004</v>
      </c>
      <c r="AG19" s="26">
        <f t="shared" si="3"/>
        <v>0</v>
      </c>
      <c r="AH19" s="24">
        <v>499.99</v>
      </c>
    </row>
    <row r="20" spans="1:34" x14ac:dyDescent="0.25">
      <c r="A20" s="1" t="s">
        <v>35</v>
      </c>
      <c r="B20" s="2" t="s">
        <v>37</v>
      </c>
      <c r="C20" s="3">
        <f t="shared" si="0"/>
        <v>-6</v>
      </c>
      <c r="D20" s="4">
        <f>'Oktober 24'!C20</f>
        <v>4</v>
      </c>
      <c r="E20" s="6"/>
      <c r="F20" s="6"/>
      <c r="G20" s="6">
        <f t="shared" si="1"/>
        <v>0</v>
      </c>
      <c r="H20" s="7"/>
      <c r="I20" s="7"/>
      <c r="J20" s="7"/>
      <c r="K20" s="7"/>
      <c r="L20" s="7"/>
      <c r="M20" s="7"/>
      <c r="N20" s="7">
        <v>10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>
        <f t="shared" si="2"/>
        <v>10</v>
      </c>
      <c r="AF20" s="25">
        <f t="shared" si="4"/>
        <v>324.99350000000004</v>
      </c>
      <c r="AG20" s="26">
        <f t="shared" si="3"/>
        <v>-1949.9610000000002</v>
      </c>
      <c r="AH20" s="24">
        <v>499.99</v>
      </c>
    </row>
    <row r="21" spans="1:34" x14ac:dyDescent="0.25">
      <c r="A21" s="1" t="s">
        <v>36</v>
      </c>
      <c r="B21" s="2" t="s">
        <v>38</v>
      </c>
      <c r="C21" s="3">
        <f t="shared" si="0"/>
        <v>5</v>
      </c>
      <c r="D21" s="4">
        <f>'Oktober 24'!C21</f>
        <v>5</v>
      </c>
      <c r="E21" s="6"/>
      <c r="F21" s="6"/>
      <c r="G21" s="6">
        <f t="shared" si="1"/>
        <v>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>
        <f t="shared" si="2"/>
        <v>0</v>
      </c>
      <c r="AF21" s="25">
        <f t="shared" si="4"/>
        <v>162.49350000000001</v>
      </c>
      <c r="AG21" s="26">
        <f t="shared" si="3"/>
        <v>812.46750000000009</v>
      </c>
      <c r="AH21" s="24">
        <v>249.99</v>
      </c>
    </row>
    <row r="22" spans="1:34" x14ac:dyDescent="0.25">
      <c r="A22" s="1" t="s">
        <v>39</v>
      </c>
      <c r="B22" s="2" t="s">
        <v>40</v>
      </c>
      <c r="C22" s="3">
        <f t="shared" si="0"/>
        <v>4</v>
      </c>
      <c r="D22" s="4">
        <f>'Oktober 24'!C22</f>
        <v>4</v>
      </c>
      <c r="E22" s="6"/>
      <c r="F22" s="6"/>
      <c r="G22" s="6">
        <f t="shared" si="1"/>
        <v>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>
        <f t="shared" si="2"/>
        <v>0</v>
      </c>
      <c r="AF22" s="25">
        <f t="shared" si="4"/>
        <v>1949.9934999999998</v>
      </c>
      <c r="AG22" s="26">
        <f t="shared" si="3"/>
        <v>7799.9739999999993</v>
      </c>
      <c r="AH22" s="24">
        <v>2999.99</v>
      </c>
    </row>
    <row r="23" spans="1:34" x14ac:dyDescent="0.25">
      <c r="A23" s="1" t="s">
        <v>93</v>
      </c>
      <c r="B23" s="2" t="s">
        <v>41</v>
      </c>
      <c r="C23" s="3">
        <f t="shared" si="0"/>
        <v>4</v>
      </c>
      <c r="D23" s="4">
        <f>'Oktober 24'!C23</f>
        <v>4</v>
      </c>
      <c r="E23" s="6"/>
      <c r="F23" s="6"/>
      <c r="G23" s="6">
        <f t="shared" si="1"/>
        <v>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>
        <f t="shared" si="2"/>
        <v>0</v>
      </c>
      <c r="AF23" s="25">
        <f t="shared" si="4"/>
        <v>64.993499999999997</v>
      </c>
      <c r="AG23" s="26">
        <f t="shared" si="3"/>
        <v>259.97399999999999</v>
      </c>
      <c r="AH23" s="24">
        <v>99.99</v>
      </c>
    </row>
    <row r="24" spans="1:34" x14ac:dyDescent="0.25">
      <c r="A24" s="1" t="s">
        <v>94</v>
      </c>
      <c r="B24" s="2" t="s">
        <v>95</v>
      </c>
      <c r="C24" s="3">
        <f t="shared" si="0"/>
        <v>0</v>
      </c>
      <c r="D24" s="4">
        <f>'Oktober 24'!C24</f>
        <v>0</v>
      </c>
      <c r="E24" s="6"/>
      <c r="F24" s="6"/>
      <c r="G24" s="6">
        <f t="shared" si="1"/>
        <v>0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>
        <f t="shared" si="2"/>
        <v>0</v>
      </c>
      <c r="AF24" s="25">
        <f t="shared" si="4"/>
        <v>71.493499999999997</v>
      </c>
      <c r="AG24" s="26">
        <f t="shared" si="3"/>
        <v>0</v>
      </c>
      <c r="AH24" s="24">
        <v>109.99</v>
      </c>
    </row>
    <row r="25" spans="1:34" x14ac:dyDescent="0.25">
      <c r="A25" s="1" t="s">
        <v>42</v>
      </c>
      <c r="B25" s="2" t="s">
        <v>43</v>
      </c>
      <c r="C25" s="3">
        <f t="shared" si="0"/>
        <v>2</v>
      </c>
      <c r="D25" s="4">
        <f>'Oktober 24'!C25</f>
        <v>2</v>
      </c>
      <c r="E25" s="6"/>
      <c r="F25" s="6"/>
      <c r="G25" s="6">
        <f t="shared" si="1"/>
        <v>0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>
        <f t="shared" si="2"/>
        <v>0</v>
      </c>
      <c r="AF25" s="25">
        <f t="shared" si="4"/>
        <v>746.85</v>
      </c>
      <c r="AG25" s="26">
        <f t="shared" si="3"/>
        <v>1493.7</v>
      </c>
      <c r="AH25" s="24">
        <v>1149</v>
      </c>
    </row>
    <row r="26" spans="1:34" x14ac:dyDescent="0.25">
      <c r="A26" s="1" t="s">
        <v>44</v>
      </c>
      <c r="B26" s="2" t="s">
        <v>45</v>
      </c>
      <c r="C26" s="3">
        <f t="shared" si="0"/>
        <v>4</v>
      </c>
      <c r="D26" s="4">
        <f>'Oktober 24'!C26</f>
        <v>4</v>
      </c>
      <c r="E26" s="6"/>
      <c r="F26" s="6"/>
      <c r="G26" s="6">
        <f t="shared" si="1"/>
        <v>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>
        <f t="shared" si="2"/>
        <v>0</v>
      </c>
      <c r="AF26" s="25">
        <f t="shared" si="4"/>
        <v>1076.075</v>
      </c>
      <c r="AG26" s="26">
        <f t="shared" si="3"/>
        <v>4304.3</v>
      </c>
      <c r="AH26" s="24">
        <v>1655.5</v>
      </c>
    </row>
    <row r="27" spans="1:34" x14ac:dyDescent="0.25">
      <c r="A27" s="1" t="s">
        <v>46</v>
      </c>
      <c r="B27" s="2" t="s">
        <v>47</v>
      </c>
      <c r="C27" s="3">
        <f t="shared" si="0"/>
        <v>2</v>
      </c>
      <c r="D27" s="4">
        <f>'Oktober 24'!C27</f>
        <v>2</v>
      </c>
      <c r="E27" s="6"/>
      <c r="F27" s="6"/>
      <c r="G27" s="6">
        <f t="shared" si="1"/>
        <v>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>
        <f t="shared" si="2"/>
        <v>0</v>
      </c>
      <c r="AF27" s="25">
        <f t="shared" si="4"/>
        <v>1791.79</v>
      </c>
      <c r="AG27" s="26">
        <f t="shared" si="3"/>
        <v>3583.58</v>
      </c>
      <c r="AH27" s="24">
        <v>2756.6</v>
      </c>
    </row>
    <row r="28" spans="1:34" x14ac:dyDescent="0.25">
      <c r="A28" s="1" t="s">
        <v>48</v>
      </c>
      <c r="B28" s="2" t="s">
        <v>49</v>
      </c>
      <c r="C28" s="3">
        <f t="shared" si="0"/>
        <v>5</v>
      </c>
      <c r="D28" s="4">
        <f>'Oktober 24'!C28</f>
        <v>5</v>
      </c>
      <c r="E28" s="6"/>
      <c r="F28" s="6"/>
      <c r="G28" s="6">
        <f t="shared" si="1"/>
        <v>0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>
        <f t="shared" si="2"/>
        <v>0</v>
      </c>
      <c r="AF28" s="25">
        <f t="shared" si="4"/>
        <v>424.64499999999998</v>
      </c>
      <c r="AG28" s="26">
        <f t="shared" si="3"/>
        <v>2123.2249999999999</v>
      </c>
      <c r="AH28" s="24">
        <v>653.29999999999995</v>
      </c>
    </row>
    <row r="29" spans="1:34" x14ac:dyDescent="0.25">
      <c r="A29" s="1" t="s">
        <v>50</v>
      </c>
      <c r="B29" s="2" t="s">
        <v>51</v>
      </c>
      <c r="C29" s="3">
        <f t="shared" si="0"/>
        <v>3</v>
      </c>
      <c r="D29" s="4">
        <f>'Oktober 24'!C29</f>
        <v>3</v>
      </c>
      <c r="E29" s="6"/>
      <c r="F29" s="6"/>
      <c r="G29" s="6">
        <f t="shared" si="1"/>
        <v>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>
        <f t="shared" si="2"/>
        <v>0</v>
      </c>
      <c r="AF29" s="25">
        <f t="shared" si="4"/>
        <v>1949.3500000000001</v>
      </c>
      <c r="AG29" s="26">
        <f t="shared" si="3"/>
        <v>5848.05</v>
      </c>
      <c r="AH29" s="24">
        <v>2999</v>
      </c>
    </row>
    <row r="30" spans="1:34" x14ac:dyDescent="0.25">
      <c r="A30" s="1" t="s">
        <v>52</v>
      </c>
      <c r="B30" s="2" t="s">
        <v>53</v>
      </c>
      <c r="C30" s="3">
        <f t="shared" si="0"/>
        <v>1</v>
      </c>
      <c r="D30" s="4">
        <f>'Oktober 24'!C30</f>
        <v>1</v>
      </c>
      <c r="E30" s="6"/>
      <c r="F30" s="6"/>
      <c r="G30" s="6">
        <f t="shared" si="1"/>
        <v>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>
        <f t="shared" si="2"/>
        <v>0</v>
      </c>
      <c r="AF30" s="25">
        <f t="shared" si="4"/>
        <v>591.5</v>
      </c>
      <c r="AG30" s="26">
        <f t="shared" si="3"/>
        <v>591.5</v>
      </c>
      <c r="AH30" s="24">
        <v>910</v>
      </c>
    </row>
    <row r="31" spans="1:34" x14ac:dyDescent="0.25">
      <c r="A31" s="1" t="s">
        <v>54</v>
      </c>
      <c r="B31" s="2" t="s">
        <v>55</v>
      </c>
      <c r="C31" s="3">
        <f t="shared" si="0"/>
        <v>5</v>
      </c>
      <c r="D31" s="4">
        <f>'Oktober 24'!C31</f>
        <v>5</v>
      </c>
      <c r="E31" s="6"/>
      <c r="F31" s="6"/>
      <c r="G31" s="6">
        <f t="shared" si="1"/>
        <v>0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>
        <f t="shared" si="2"/>
        <v>0</v>
      </c>
      <c r="AF31" s="25">
        <f t="shared" si="4"/>
        <v>41.6</v>
      </c>
      <c r="AG31" s="26">
        <f t="shared" si="3"/>
        <v>208</v>
      </c>
      <c r="AH31" s="24">
        <v>64</v>
      </c>
    </row>
    <row r="32" spans="1:34" x14ac:dyDescent="0.25">
      <c r="A32" s="1" t="s">
        <v>56</v>
      </c>
      <c r="B32" s="2" t="s">
        <v>57</v>
      </c>
      <c r="C32" s="3">
        <f t="shared" si="0"/>
        <v>5</v>
      </c>
      <c r="D32" s="4">
        <f>'Oktober 24'!C32</f>
        <v>5</v>
      </c>
      <c r="E32" s="6"/>
      <c r="F32" s="6"/>
      <c r="G32" s="6">
        <f t="shared" si="1"/>
        <v>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>
        <f t="shared" si="2"/>
        <v>0</v>
      </c>
      <c r="AF32" s="25">
        <f t="shared" si="4"/>
        <v>57.2</v>
      </c>
      <c r="AG32" s="26">
        <f t="shared" si="3"/>
        <v>286</v>
      </c>
      <c r="AH32" s="24">
        <v>88</v>
      </c>
    </row>
    <row r="33" spans="1:34" x14ac:dyDescent="0.25">
      <c r="A33" s="1" t="s">
        <v>58</v>
      </c>
      <c r="B33" s="2" t="s">
        <v>59</v>
      </c>
      <c r="C33" s="3">
        <f t="shared" si="0"/>
        <v>2</v>
      </c>
      <c r="D33" s="4">
        <f>'Oktober 24'!C33</f>
        <v>5</v>
      </c>
      <c r="E33" s="6"/>
      <c r="F33" s="6"/>
      <c r="G33" s="6">
        <f t="shared" si="1"/>
        <v>0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>
        <v>1</v>
      </c>
      <c r="V33" s="7"/>
      <c r="W33" s="7"/>
      <c r="X33" s="7"/>
      <c r="Y33" s="7">
        <v>1</v>
      </c>
      <c r="Z33" s="7">
        <v>1</v>
      </c>
      <c r="AA33" s="7"/>
      <c r="AB33" s="7"/>
      <c r="AC33" s="7"/>
      <c r="AD33" s="7"/>
      <c r="AE33" s="7">
        <f t="shared" si="2"/>
        <v>3</v>
      </c>
      <c r="AF33" s="25">
        <f t="shared" si="4"/>
        <v>213.20000000000002</v>
      </c>
      <c r="AG33" s="26">
        <f t="shared" si="3"/>
        <v>426.40000000000003</v>
      </c>
      <c r="AH33" s="24">
        <v>328</v>
      </c>
    </row>
    <row r="34" spans="1:34" x14ac:dyDescent="0.25">
      <c r="A34" s="1" t="s">
        <v>60</v>
      </c>
      <c r="B34" s="2" t="s">
        <v>61</v>
      </c>
      <c r="C34" s="3">
        <f t="shared" si="0"/>
        <v>1</v>
      </c>
      <c r="D34" s="4">
        <f>'Oktober 24'!C34</f>
        <v>1</v>
      </c>
      <c r="E34" s="6"/>
      <c r="F34" s="6"/>
      <c r="G34" s="6">
        <f t="shared" si="1"/>
        <v>0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>
        <f t="shared" si="2"/>
        <v>0</v>
      </c>
      <c r="AF34" s="25">
        <f t="shared" si="4"/>
        <v>31.200000000000003</v>
      </c>
      <c r="AG34" s="26">
        <f t="shared" si="3"/>
        <v>31.200000000000003</v>
      </c>
      <c r="AH34" s="24">
        <v>48</v>
      </c>
    </row>
    <row r="35" spans="1:34" x14ac:dyDescent="0.25">
      <c r="A35" s="1" t="s">
        <v>62</v>
      </c>
      <c r="B35" s="2" t="s">
        <v>63</v>
      </c>
      <c r="C35" s="3">
        <f t="shared" si="0"/>
        <v>-24</v>
      </c>
      <c r="D35" s="4">
        <f>'Oktober 24'!C35</f>
        <v>-4</v>
      </c>
      <c r="E35" s="6"/>
      <c r="F35" s="6"/>
      <c r="G35" s="6">
        <f t="shared" si="1"/>
        <v>0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>
        <v>10</v>
      </c>
      <c r="X35" s="7"/>
      <c r="Y35" s="7"/>
      <c r="Z35" s="7"/>
      <c r="AA35" s="7">
        <v>10</v>
      </c>
      <c r="AB35" s="7"/>
      <c r="AC35" s="7"/>
      <c r="AD35" s="7"/>
      <c r="AE35" s="7">
        <f t="shared" si="2"/>
        <v>20</v>
      </c>
      <c r="AF35" s="25">
        <f t="shared" si="4"/>
        <v>5.0049999999999999</v>
      </c>
      <c r="AG35" s="26">
        <f t="shared" si="3"/>
        <v>-120.12</v>
      </c>
      <c r="AH35" s="24">
        <v>7.7</v>
      </c>
    </row>
    <row r="36" spans="1:34" x14ac:dyDescent="0.25">
      <c r="A36" s="1" t="s">
        <v>65</v>
      </c>
      <c r="B36" s="2" t="s">
        <v>64</v>
      </c>
      <c r="C36" s="3">
        <f t="shared" si="0"/>
        <v>10</v>
      </c>
      <c r="D36" s="4">
        <f>'Oktober 24'!C36</f>
        <v>10</v>
      </c>
      <c r="E36" s="6"/>
      <c r="F36" s="6"/>
      <c r="G36" s="6">
        <f t="shared" si="1"/>
        <v>0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>
        <f t="shared" si="2"/>
        <v>0</v>
      </c>
      <c r="AF36" s="25">
        <f t="shared" si="4"/>
        <v>4.6800000000000006</v>
      </c>
      <c r="AG36" s="26">
        <f t="shared" si="3"/>
        <v>46.800000000000004</v>
      </c>
      <c r="AH36" s="24">
        <v>7.2</v>
      </c>
    </row>
    <row r="37" spans="1:34" x14ac:dyDescent="0.25">
      <c r="A37" s="1" t="s">
        <v>66</v>
      </c>
      <c r="B37" s="2" t="s">
        <v>67</v>
      </c>
      <c r="C37" s="3">
        <f t="shared" ref="C37:C68" si="5">D37+G37-AE37</f>
        <v>9</v>
      </c>
      <c r="D37" s="4">
        <f>'Oktober 24'!C37</f>
        <v>9</v>
      </c>
      <c r="E37" s="6"/>
      <c r="F37" s="6"/>
      <c r="G37" s="6">
        <f t="shared" ref="G37:G68" si="6">SUM(E37:F37)</f>
        <v>0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>
        <f t="shared" ref="AE37:AE68" si="7">SUM(H37:AD37)</f>
        <v>0</v>
      </c>
      <c r="AF37" s="25">
        <f t="shared" si="4"/>
        <v>119.60000000000001</v>
      </c>
      <c r="AG37" s="26">
        <f t="shared" ref="AG37:AG68" si="8">C37*AF37</f>
        <v>1076.4000000000001</v>
      </c>
      <c r="AH37" s="24">
        <v>184</v>
      </c>
    </row>
    <row r="38" spans="1:34" x14ac:dyDescent="0.25">
      <c r="A38" s="1" t="s">
        <v>68</v>
      </c>
      <c r="B38" s="2" t="s">
        <v>69</v>
      </c>
      <c r="C38" s="3">
        <f t="shared" si="5"/>
        <v>10</v>
      </c>
      <c r="D38" s="4">
        <f>'Oktober 24'!C38</f>
        <v>10</v>
      </c>
      <c r="E38" s="6"/>
      <c r="F38" s="6"/>
      <c r="G38" s="6">
        <f t="shared" si="6"/>
        <v>0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>
        <f t="shared" si="7"/>
        <v>0</v>
      </c>
      <c r="AF38" s="25">
        <f t="shared" si="4"/>
        <v>44.648499999999999</v>
      </c>
      <c r="AG38" s="26">
        <f t="shared" si="8"/>
        <v>446.48500000000001</v>
      </c>
      <c r="AH38" s="24">
        <v>68.69</v>
      </c>
    </row>
    <row r="39" spans="1:34" x14ac:dyDescent="0.25">
      <c r="A39" s="1" t="s">
        <v>70</v>
      </c>
      <c r="B39" s="2" t="s">
        <v>71</v>
      </c>
      <c r="C39" s="3">
        <f t="shared" si="5"/>
        <v>9</v>
      </c>
      <c r="D39" s="4">
        <f>'Oktober 24'!C39</f>
        <v>9</v>
      </c>
      <c r="E39" s="6"/>
      <c r="F39" s="6"/>
      <c r="G39" s="6">
        <f t="shared" si="6"/>
        <v>0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>
        <f t="shared" si="7"/>
        <v>0</v>
      </c>
      <c r="AF39" s="25">
        <f t="shared" si="4"/>
        <v>40.5535</v>
      </c>
      <c r="AG39" s="26">
        <f t="shared" si="8"/>
        <v>364.98149999999998</v>
      </c>
      <c r="AH39" s="24">
        <v>62.39</v>
      </c>
    </row>
    <row r="40" spans="1:34" x14ac:dyDescent="0.25">
      <c r="A40" s="1" t="s">
        <v>72</v>
      </c>
      <c r="B40" s="2" t="s">
        <v>73</v>
      </c>
      <c r="C40" s="3">
        <f t="shared" si="5"/>
        <v>5</v>
      </c>
      <c r="D40" s="4">
        <f>'Oktober 24'!C40</f>
        <v>5</v>
      </c>
      <c r="E40" s="6"/>
      <c r="F40" s="6"/>
      <c r="G40" s="6">
        <f t="shared" si="6"/>
        <v>0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>
        <f t="shared" si="7"/>
        <v>0</v>
      </c>
      <c r="AF40" s="25">
        <f t="shared" si="4"/>
        <v>3314.9935</v>
      </c>
      <c r="AG40" s="26">
        <f t="shared" si="8"/>
        <v>16574.967499999999</v>
      </c>
      <c r="AH40" s="24">
        <v>5099.99</v>
      </c>
    </row>
    <row r="41" spans="1:34" x14ac:dyDescent="0.25">
      <c r="A41" s="1" t="s">
        <v>74</v>
      </c>
      <c r="B41" s="2" t="s">
        <v>96</v>
      </c>
      <c r="C41" s="3">
        <f t="shared" si="5"/>
        <v>2</v>
      </c>
      <c r="D41" s="4">
        <f>'Oktober 24'!C41</f>
        <v>2</v>
      </c>
      <c r="E41" s="6"/>
      <c r="F41" s="6"/>
      <c r="G41" s="6">
        <f t="shared" si="6"/>
        <v>0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>
        <f t="shared" si="7"/>
        <v>0</v>
      </c>
      <c r="AF41" s="25">
        <f t="shared" si="4"/>
        <v>169</v>
      </c>
      <c r="AG41" s="26">
        <f t="shared" si="8"/>
        <v>338</v>
      </c>
      <c r="AH41" s="24">
        <v>260</v>
      </c>
    </row>
    <row r="42" spans="1:34" x14ac:dyDescent="0.25">
      <c r="A42" s="1" t="s">
        <v>75</v>
      </c>
      <c r="B42" s="2" t="s">
        <v>76</v>
      </c>
      <c r="C42" s="3">
        <f t="shared" si="5"/>
        <v>14</v>
      </c>
      <c r="D42" s="4">
        <f>'Oktober 24'!C42</f>
        <v>14</v>
      </c>
      <c r="E42" s="6"/>
      <c r="F42" s="6"/>
      <c r="G42" s="6">
        <f t="shared" si="6"/>
        <v>0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>
        <f t="shared" si="7"/>
        <v>0</v>
      </c>
      <c r="AF42" s="25">
        <f t="shared" si="4"/>
        <v>35.613500000000002</v>
      </c>
      <c r="AG42" s="26">
        <f t="shared" si="8"/>
        <v>498.58900000000006</v>
      </c>
      <c r="AH42" s="24">
        <v>54.79</v>
      </c>
    </row>
    <row r="43" spans="1:34" x14ac:dyDescent="0.25">
      <c r="A43" s="1" t="s">
        <v>77</v>
      </c>
      <c r="B43" s="2" t="s">
        <v>78</v>
      </c>
      <c r="C43" s="3">
        <f t="shared" si="5"/>
        <v>10</v>
      </c>
      <c r="D43" s="4">
        <f>'Oktober 24'!C43</f>
        <v>10</v>
      </c>
      <c r="E43" s="6"/>
      <c r="F43" s="6"/>
      <c r="G43" s="6">
        <f t="shared" si="6"/>
        <v>0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>
        <f t="shared" si="7"/>
        <v>0</v>
      </c>
      <c r="AF43" s="25">
        <f t="shared" si="4"/>
        <v>85.793500000000009</v>
      </c>
      <c r="AG43" s="26">
        <f t="shared" si="8"/>
        <v>857.93500000000006</v>
      </c>
      <c r="AH43" s="24">
        <v>131.99</v>
      </c>
    </row>
    <row r="44" spans="1:34" x14ac:dyDescent="0.25">
      <c r="A44" s="1" t="s">
        <v>79</v>
      </c>
      <c r="B44" s="2" t="s">
        <v>97</v>
      </c>
      <c r="C44" s="3">
        <f t="shared" si="5"/>
        <v>5</v>
      </c>
      <c r="D44" s="4">
        <f>'Oktober 24'!C44</f>
        <v>5</v>
      </c>
      <c r="E44" s="6"/>
      <c r="F44" s="6"/>
      <c r="G44" s="6">
        <f t="shared" si="6"/>
        <v>0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>
        <f t="shared" si="7"/>
        <v>0</v>
      </c>
      <c r="AF44" s="25">
        <f t="shared" si="4"/>
        <v>272.35000000000002</v>
      </c>
      <c r="AG44" s="26">
        <f t="shared" si="8"/>
        <v>1361.75</v>
      </c>
      <c r="AH44" s="24">
        <v>419</v>
      </c>
    </row>
    <row r="45" spans="1:34" x14ac:dyDescent="0.25">
      <c r="A45" s="1" t="s">
        <v>80</v>
      </c>
      <c r="B45" s="2" t="s">
        <v>98</v>
      </c>
      <c r="C45" s="3">
        <f t="shared" si="5"/>
        <v>5</v>
      </c>
      <c r="D45" s="4">
        <f>'Oktober 24'!C45</f>
        <v>5</v>
      </c>
      <c r="E45" s="6"/>
      <c r="F45" s="6"/>
      <c r="G45" s="6">
        <f t="shared" si="6"/>
        <v>0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>
        <f t="shared" si="7"/>
        <v>0</v>
      </c>
      <c r="AF45" s="25">
        <f t="shared" si="4"/>
        <v>812.5</v>
      </c>
      <c r="AG45" s="26">
        <f t="shared" si="8"/>
        <v>4062.5</v>
      </c>
      <c r="AH45" s="24">
        <v>1250</v>
      </c>
    </row>
    <row r="46" spans="1:34" x14ac:dyDescent="0.25">
      <c r="A46" s="1" t="s">
        <v>81</v>
      </c>
      <c r="B46" s="2" t="s">
        <v>99</v>
      </c>
      <c r="C46" s="3">
        <f t="shared" si="5"/>
        <v>5</v>
      </c>
      <c r="D46" s="4">
        <f>'Oktober 24'!C46</f>
        <v>5</v>
      </c>
      <c r="E46" s="6"/>
      <c r="F46" s="6"/>
      <c r="G46" s="6">
        <f t="shared" si="6"/>
        <v>0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>
        <f t="shared" si="7"/>
        <v>0</v>
      </c>
      <c r="AF46" s="25">
        <f t="shared" si="4"/>
        <v>386.75</v>
      </c>
      <c r="AG46" s="26">
        <f t="shared" si="8"/>
        <v>1933.75</v>
      </c>
      <c r="AH46" s="24">
        <v>595</v>
      </c>
    </row>
    <row r="47" spans="1:34" x14ac:dyDescent="0.25">
      <c r="A47" s="1" t="s">
        <v>82</v>
      </c>
      <c r="B47" s="2" t="s">
        <v>84</v>
      </c>
      <c r="C47" s="3">
        <f t="shared" si="5"/>
        <v>9</v>
      </c>
      <c r="D47" s="4">
        <f>'Oktober 24'!C47</f>
        <v>9</v>
      </c>
      <c r="E47" s="6"/>
      <c r="F47" s="6"/>
      <c r="G47" s="6">
        <f t="shared" si="6"/>
        <v>0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>
        <f t="shared" si="7"/>
        <v>0</v>
      </c>
      <c r="AF47" s="25">
        <f t="shared" si="4"/>
        <v>140.39350000000002</v>
      </c>
      <c r="AG47" s="26">
        <f t="shared" si="8"/>
        <v>1263.5415000000003</v>
      </c>
      <c r="AH47" s="24">
        <v>215.99</v>
      </c>
    </row>
    <row r="48" spans="1:34" x14ac:dyDescent="0.25">
      <c r="A48" s="1" t="s">
        <v>83</v>
      </c>
      <c r="B48" s="2" t="s">
        <v>85</v>
      </c>
      <c r="C48" s="3">
        <f t="shared" si="5"/>
        <v>11</v>
      </c>
      <c r="D48" s="4">
        <f>'Oktober 24'!C48</f>
        <v>11</v>
      </c>
      <c r="E48" s="6"/>
      <c r="F48" s="6"/>
      <c r="G48" s="6">
        <f t="shared" si="6"/>
        <v>0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>
        <f t="shared" si="7"/>
        <v>0</v>
      </c>
      <c r="AF48" s="25">
        <f t="shared" si="4"/>
        <v>217.75</v>
      </c>
      <c r="AG48" s="26">
        <f t="shared" si="8"/>
        <v>2395.25</v>
      </c>
      <c r="AH48" s="24">
        <v>335</v>
      </c>
    </row>
    <row r="49" spans="1:34" x14ac:dyDescent="0.25">
      <c r="A49" s="1" t="s">
        <v>100</v>
      </c>
      <c r="B49" s="2" t="s">
        <v>86</v>
      </c>
      <c r="C49" s="3">
        <f t="shared" si="5"/>
        <v>10</v>
      </c>
      <c r="D49" s="4">
        <f>'Oktober 24'!C49</f>
        <v>10</v>
      </c>
      <c r="E49" s="6"/>
      <c r="F49" s="6"/>
      <c r="G49" s="6">
        <f t="shared" si="6"/>
        <v>0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>
        <f t="shared" si="7"/>
        <v>0</v>
      </c>
      <c r="AF49" s="25">
        <f t="shared" si="4"/>
        <v>70.973500000000001</v>
      </c>
      <c r="AG49" s="26">
        <f t="shared" si="8"/>
        <v>709.73500000000001</v>
      </c>
      <c r="AH49" s="24">
        <v>109.19</v>
      </c>
    </row>
    <row r="50" spans="1:34" x14ac:dyDescent="0.25">
      <c r="A50" s="1" t="s">
        <v>101</v>
      </c>
      <c r="B50" s="2" t="s">
        <v>87</v>
      </c>
      <c r="C50" s="3">
        <f t="shared" si="5"/>
        <v>5</v>
      </c>
      <c r="D50" s="4">
        <f>'Oktober 24'!C50</f>
        <v>5</v>
      </c>
      <c r="E50" s="6"/>
      <c r="F50" s="6"/>
      <c r="G50" s="6">
        <f t="shared" si="6"/>
        <v>0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>
        <f t="shared" si="7"/>
        <v>0</v>
      </c>
      <c r="AF50" s="25">
        <f t="shared" si="4"/>
        <v>99.313500000000005</v>
      </c>
      <c r="AG50" s="26">
        <f t="shared" si="8"/>
        <v>496.5675</v>
      </c>
      <c r="AH50" s="24">
        <v>152.79</v>
      </c>
    </row>
    <row r="51" spans="1:34" x14ac:dyDescent="0.25">
      <c r="A51" s="1" t="s">
        <v>102</v>
      </c>
      <c r="B51" s="2" t="s">
        <v>103</v>
      </c>
      <c r="C51" s="3">
        <f t="shared" si="5"/>
        <v>3</v>
      </c>
      <c r="D51" s="4">
        <f>'Oktober 24'!C51</f>
        <v>3</v>
      </c>
      <c r="E51" s="6"/>
      <c r="F51" s="6"/>
      <c r="G51" s="6">
        <f t="shared" si="6"/>
        <v>0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>
        <f t="shared" si="7"/>
        <v>0</v>
      </c>
      <c r="AF51" s="25">
        <f t="shared" si="4"/>
        <v>231.33499999999998</v>
      </c>
      <c r="AG51" s="26">
        <f t="shared" si="8"/>
        <v>694.00499999999988</v>
      </c>
      <c r="AH51" s="24">
        <v>355.9</v>
      </c>
    </row>
    <row r="52" spans="1:34" x14ac:dyDescent="0.25">
      <c r="A52" s="1" t="s">
        <v>104</v>
      </c>
      <c r="B52" s="2" t="s">
        <v>105</v>
      </c>
      <c r="C52" s="3">
        <f t="shared" si="5"/>
        <v>4</v>
      </c>
      <c r="D52" s="4">
        <f>'Oktober 24'!C52</f>
        <v>4</v>
      </c>
      <c r="E52" s="6"/>
      <c r="F52" s="6"/>
      <c r="G52" s="6">
        <f t="shared" si="6"/>
        <v>0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>
        <f t="shared" si="7"/>
        <v>0</v>
      </c>
      <c r="AF52" s="25">
        <f t="shared" si="4"/>
        <v>120.575</v>
      </c>
      <c r="AG52" s="26">
        <f t="shared" si="8"/>
        <v>482.3</v>
      </c>
      <c r="AH52" s="24">
        <v>185.5</v>
      </c>
    </row>
    <row r="53" spans="1:34" x14ac:dyDescent="0.25">
      <c r="A53" s="1" t="s">
        <v>106</v>
      </c>
      <c r="B53" s="2" t="s">
        <v>107</v>
      </c>
      <c r="C53" s="3">
        <f t="shared" si="5"/>
        <v>3</v>
      </c>
      <c r="D53" s="4">
        <f>'Oktober 24'!C53</f>
        <v>3</v>
      </c>
      <c r="E53" s="6"/>
      <c r="F53" s="6"/>
      <c r="G53" s="6">
        <f t="shared" si="6"/>
        <v>0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>
        <f t="shared" si="7"/>
        <v>0</v>
      </c>
      <c r="AF53" s="25">
        <f t="shared" si="4"/>
        <v>74.75</v>
      </c>
      <c r="AG53" s="26">
        <f t="shared" si="8"/>
        <v>224.25</v>
      </c>
      <c r="AH53" s="24">
        <v>115</v>
      </c>
    </row>
    <row r="54" spans="1:34" x14ac:dyDescent="0.25">
      <c r="A54" s="1" t="s">
        <v>108</v>
      </c>
      <c r="B54" s="2" t="s">
        <v>109</v>
      </c>
      <c r="C54" s="3">
        <f t="shared" si="5"/>
        <v>5</v>
      </c>
      <c r="D54" s="4">
        <f>'Oktober 24'!C54</f>
        <v>5</v>
      </c>
      <c r="E54" s="6"/>
      <c r="F54" s="6"/>
      <c r="G54" s="6">
        <f t="shared" si="6"/>
        <v>0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>
        <f t="shared" si="7"/>
        <v>0</v>
      </c>
      <c r="AF54" s="25">
        <f t="shared" si="4"/>
        <v>64.285000000000011</v>
      </c>
      <c r="AG54" s="26">
        <f t="shared" si="8"/>
        <v>321.42500000000007</v>
      </c>
      <c r="AH54" s="24">
        <v>98.9</v>
      </c>
    </row>
    <row r="55" spans="1:34" x14ac:dyDescent="0.25">
      <c r="A55" s="1" t="s">
        <v>110</v>
      </c>
      <c r="B55" s="2" t="s">
        <v>111</v>
      </c>
      <c r="C55" s="3">
        <f t="shared" si="5"/>
        <v>1</v>
      </c>
      <c r="D55" s="4">
        <f>'Oktober 24'!C55</f>
        <v>1</v>
      </c>
      <c r="E55" s="6"/>
      <c r="F55" s="6"/>
      <c r="G55" s="6">
        <f t="shared" si="6"/>
        <v>0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>
        <f t="shared" si="7"/>
        <v>0</v>
      </c>
      <c r="AF55" s="25">
        <f t="shared" si="4"/>
        <v>48.867000000000004</v>
      </c>
      <c r="AG55" s="26">
        <f t="shared" si="8"/>
        <v>48.867000000000004</v>
      </c>
      <c r="AH55" s="24">
        <v>75.180000000000007</v>
      </c>
    </row>
    <row r="56" spans="1:34" x14ac:dyDescent="0.25">
      <c r="A56" s="1" t="s">
        <v>112</v>
      </c>
      <c r="B56" s="2" t="s">
        <v>113</v>
      </c>
      <c r="C56" s="3">
        <f t="shared" si="5"/>
        <v>5</v>
      </c>
      <c r="D56" s="4">
        <f>'Oktober 24'!C56</f>
        <v>5</v>
      </c>
      <c r="E56" s="6"/>
      <c r="F56" s="6"/>
      <c r="G56" s="6">
        <f t="shared" si="6"/>
        <v>0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>
        <f t="shared" si="7"/>
        <v>0</v>
      </c>
      <c r="AF56" s="25">
        <f t="shared" si="4"/>
        <v>24.693500000000004</v>
      </c>
      <c r="AG56" s="26">
        <f t="shared" si="8"/>
        <v>123.46750000000002</v>
      </c>
      <c r="AH56" s="24">
        <v>37.99</v>
      </c>
    </row>
    <row r="57" spans="1:34" x14ac:dyDescent="0.25">
      <c r="A57" s="1" t="s">
        <v>114</v>
      </c>
      <c r="B57" s="2" t="s">
        <v>115</v>
      </c>
      <c r="C57" s="3">
        <f t="shared" si="5"/>
        <v>10</v>
      </c>
      <c r="D57" s="4">
        <f>'Oktober 24'!C57</f>
        <v>10</v>
      </c>
      <c r="E57" s="6"/>
      <c r="F57" s="6"/>
      <c r="G57" s="6">
        <f t="shared" si="6"/>
        <v>0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>
        <f t="shared" si="7"/>
        <v>0</v>
      </c>
      <c r="AF57" s="25">
        <f t="shared" si="4"/>
        <v>96.414500000000018</v>
      </c>
      <c r="AG57" s="26">
        <f t="shared" si="8"/>
        <v>964.14500000000021</v>
      </c>
      <c r="AH57" s="24">
        <v>148.33000000000001</v>
      </c>
    </row>
    <row r="58" spans="1:34" x14ac:dyDescent="0.25">
      <c r="A58" s="1" t="s">
        <v>116</v>
      </c>
      <c r="B58" s="2" t="s">
        <v>117</v>
      </c>
      <c r="C58" s="3">
        <f t="shared" si="5"/>
        <v>15</v>
      </c>
      <c r="D58" s="4">
        <f>'Oktober 24'!C58</f>
        <v>15</v>
      </c>
      <c r="E58" s="6"/>
      <c r="F58" s="6"/>
      <c r="G58" s="6">
        <f t="shared" si="6"/>
        <v>0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>
        <f t="shared" si="7"/>
        <v>0</v>
      </c>
      <c r="AF58" s="25">
        <f t="shared" si="4"/>
        <v>129.99350000000001</v>
      </c>
      <c r="AG58" s="26">
        <f t="shared" si="8"/>
        <v>1949.9025000000001</v>
      </c>
      <c r="AH58" s="24">
        <v>199.99</v>
      </c>
    </row>
    <row r="59" spans="1:34" x14ac:dyDescent="0.25">
      <c r="A59" s="1" t="s">
        <v>116</v>
      </c>
      <c r="B59" s="2" t="s">
        <v>117</v>
      </c>
      <c r="C59" s="3">
        <f t="shared" si="5"/>
        <v>5</v>
      </c>
      <c r="D59" s="4">
        <f>'Oktober 24'!C59</f>
        <v>5</v>
      </c>
      <c r="E59" s="6"/>
      <c r="F59" s="6"/>
      <c r="G59" s="6">
        <f t="shared" si="6"/>
        <v>0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>
        <f t="shared" si="7"/>
        <v>0</v>
      </c>
      <c r="AF59" s="25">
        <f t="shared" si="4"/>
        <v>129.99350000000001</v>
      </c>
      <c r="AG59" s="26">
        <f t="shared" si="8"/>
        <v>649.96750000000009</v>
      </c>
      <c r="AH59" s="24">
        <v>199.99</v>
      </c>
    </row>
    <row r="60" spans="1:34" x14ac:dyDescent="0.25">
      <c r="A60" s="1" t="s">
        <v>118</v>
      </c>
      <c r="B60" s="2" t="s">
        <v>119</v>
      </c>
      <c r="C60" s="3">
        <f t="shared" si="5"/>
        <v>0</v>
      </c>
      <c r="D60" s="4">
        <f>'Oktober 24'!C60</f>
        <v>0</v>
      </c>
      <c r="E60" s="6"/>
      <c r="F60" s="6"/>
      <c r="G60" s="6">
        <f t="shared" si="6"/>
        <v>0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>
        <f t="shared" si="7"/>
        <v>0</v>
      </c>
      <c r="AF60" s="25">
        <f t="shared" si="4"/>
        <v>123.49350000000001</v>
      </c>
      <c r="AG60" s="26">
        <f t="shared" si="8"/>
        <v>0</v>
      </c>
      <c r="AH60" s="24">
        <v>189.99</v>
      </c>
    </row>
    <row r="61" spans="1:34" x14ac:dyDescent="0.25">
      <c r="A61" s="1" t="s">
        <v>120</v>
      </c>
      <c r="B61" s="2" t="s">
        <v>121</v>
      </c>
      <c r="C61" s="3">
        <f t="shared" si="5"/>
        <v>4</v>
      </c>
      <c r="D61" s="4">
        <f>'Oktober 24'!C61</f>
        <v>4</v>
      </c>
      <c r="E61" s="6"/>
      <c r="F61" s="6"/>
      <c r="G61" s="6">
        <f t="shared" si="6"/>
        <v>0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>
        <f t="shared" si="7"/>
        <v>0</v>
      </c>
      <c r="AF61" s="25">
        <f t="shared" si="4"/>
        <v>409.49350000000004</v>
      </c>
      <c r="AG61" s="26">
        <f t="shared" si="8"/>
        <v>1637.9740000000002</v>
      </c>
      <c r="AH61" s="24">
        <v>629.99</v>
      </c>
    </row>
    <row r="62" spans="1:34" x14ac:dyDescent="0.25">
      <c r="A62" s="1" t="s">
        <v>122</v>
      </c>
      <c r="B62" s="2" t="s">
        <v>123</v>
      </c>
      <c r="C62" s="3">
        <f t="shared" si="5"/>
        <v>5</v>
      </c>
      <c r="D62" s="4">
        <f>'Oktober 24'!C62</f>
        <v>5</v>
      </c>
      <c r="E62" s="6"/>
      <c r="F62" s="6"/>
      <c r="G62" s="6">
        <f t="shared" si="6"/>
        <v>0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>
        <f t="shared" si="7"/>
        <v>0</v>
      </c>
      <c r="AF62" s="25">
        <f t="shared" si="4"/>
        <v>974.99350000000004</v>
      </c>
      <c r="AG62" s="26">
        <f t="shared" si="8"/>
        <v>4874.9675000000007</v>
      </c>
      <c r="AH62" s="24">
        <v>1499.99</v>
      </c>
    </row>
    <row r="63" spans="1:34" x14ac:dyDescent="0.25">
      <c r="A63" s="1" t="s">
        <v>124</v>
      </c>
      <c r="B63" s="2" t="s">
        <v>125</v>
      </c>
      <c r="C63" s="3">
        <f t="shared" si="5"/>
        <v>4</v>
      </c>
      <c r="D63" s="4">
        <f>'Oktober 24'!C63</f>
        <v>4</v>
      </c>
      <c r="E63" s="6"/>
      <c r="F63" s="6"/>
      <c r="G63" s="6">
        <f t="shared" si="6"/>
        <v>0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>
        <f t="shared" si="7"/>
        <v>0</v>
      </c>
      <c r="AF63" s="25">
        <f t="shared" si="4"/>
        <v>259.99350000000004</v>
      </c>
      <c r="AG63" s="26">
        <f t="shared" si="8"/>
        <v>1039.9740000000002</v>
      </c>
      <c r="AH63" s="24">
        <v>399.99</v>
      </c>
    </row>
    <row r="64" spans="1:34" x14ac:dyDescent="0.25">
      <c r="A64" s="1" t="s">
        <v>126</v>
      </c>
      <c r="B64" s="2" t="s">
        <v>127</v>
      </c>
      <c r="C64" s="3">
        <f t="shared" si="5"/>
        <v>5</v>
      </c>
      <c r="D64" s="4">
        <f>'Oktober 24'!C64</f>
        <v>5</v>
      </c>
      <c r="E64" s="6"/>
      <c r="F64" s="6"/>
      <c r="G64" s="6">
        <f t="shared" si="6"/>
        <v>0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>
        <f t="shared" si="7"/>
        <v>0</v>
      </c>
      <c r="AF64" s="25">
        <f t="shared" si="4"/>
        <v>552.49350000000004</v>
      </c>
      <c r="AG64" s="26">
        <f t="shared" si="8"/>
        <v>2762.4675000000002</v>
      </c>
      <c r="AH64" s="24">
        <v>849.99</v>
      </c>
    </row>
    <row r="65" spans="1:34" x14ac:dyDescent="0.25">
      <c r="A65" s="1" t="s">
        <v>128</v>
      </c>
      <c r="B65" s="2" t="s">
        <v>129</v>
      </c>
      <c r="C65" s="3">
        <f t="shared" si="5"/>
        <v>5</v>
      </c>
      <c r="D65" s="4">
        <f>'Oktober 24'!C65</f>
        <v>5</v>
      </c>
      <c r="E65" s="6"/>
      <c r="F65" s="6"/>
      <c r="G65" s="6">
        <f t="shared" si="6"/>
        <v>0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>
        <f t="shared" si="7"/>
        <v>0</v>
      </c>
      <c r="AF65" s="25">
        <f t="shared" si="4"/>
        <v>568.74350000000004</v>
      </c>
      <c r="AG65" s="26">
        <f t="shared" si="8"/>
        <v>2843.7175000000002</v>
      </c>
      <c r="AH65" s="24">
        <v>874.99</v>
      </c>
    </row>
    <row r="66" spans="1:34" x14ac:dyDescent="0.25">
      <c r="A66" s="1" t="s">
        <v>130</v>
      </c>
      <c r="B66" s="2" t="s">
        <v>131</v>
      </c>
      <c r="C66" s="3">
        <f t="shared" si="5"/>
        <v>4</v>
      </c>
      <c r="D66" s="4">
        <f>'Oktober 24'!C66</f>
        <v>4</v>
      </c>
      <c r="E66" s="6"/>
      <c r="F66" s="6"/>
      <c r="G66" s="6">
        <f t="shared" si="6"/>
        <v>0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>
        <f t="shared" si="7"/>
        <v>0</v>
      </c>
      <c r="AF66" s="25">
        <f t="shared" si="4"/>
        <v>714.99350000000004</v>
      </c>
      <c r="AG66" s="26">
        <f t="shared" si="8"/>
        <v>2859.9740000000002</v>
      </c>
      <c r="AH66" s="24">
        <v>1099.99</v>
      </c>
    </row>
    <row r="67" spans="1:34" x14ac:dyDescent="0.25">
      <c r="A67" s="1" t="s">
        <v>132</v>
      </c>
      <c r="B67" s="2" t="s">
        <v>133</v>
      </c>
      <c r="C67" s="3">
        <f t="shared" si="5"/>
        <v>5</v>
      </c>
      <c r="D67" s="4">
        <f>'Oktober 24'!C67</f>
        <v>5</v>
      </c>
      <c r="E67" s="6"/>
      <c r="F67" s="6"/>
      <c r="G67" s="6">
        <f t="shared" si="6"/>
        <v>0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>
        <f t="shared" si="7"/>
        <v>0</v>
      </c>
      <c r="AF67" s="25">
        <f t="shared" si="4"/>
        <v>51.993499999999997</v>
      </c>
      <c r="AG67" s="26">
        <f t="shared" si="8"/>
        <v>259.96749999999997</v>
      </c>
      <c r="AH67" s="24">
        <v>79.989999999999995</v>
      </c>
    </row>
    <row r="68" spans="1:34" x14ac:dyDescent="0.25">
      <c r="A68" s="1" t="s">
        <v>134</v>
      </c>
      <c r="B68" s="2" t="s">
        <v>135</v>
      </c>
      <c r="C68" s="3">
        <f t="shared" si="5"/>
        <v>-6</v>
      </c>
      <c r="D68" s="4">
        <f>'Oktober 24'!C68</f>
        <v>3</v>
      </c>
      <c r="E68" s="6"/>
      <c r="F68" s="6"/>
      <c r="G68" s="6">
        <f t="shared" si="6"/>
        <v>0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>
        <v>9</v>
      </c>
      <c r="U68" s="7"/>
      <c r="V68" s="7"/>
      <c r="W68" s="7"/>
      <c r="X68" s="7"/>
      <c r="Y68" s="7"/>
      <c r="Z68" s="7"/>
      <c r="AA68" s="7"/>
      <c r="AB68" s="7"/>
      <c r="AC68" s="7"/>
      <c r="AD68" s="7"/>
      <c r="AE68" s="7">
        <f t="shared" si="7"/>
        <v>9</v>
      </c>
      <c r="AF68" s="25">
        <f t="shared" si="4"/>
        <v>2.1840000000000002</v>
      </c>
      <c r="AG68" s="26">
        <f t="shared" si="8"/>
        <v>-13.104000000000001</v>
      </c>
      <c r="AH68" s="24">
        <v>3.36</v>
      </c>
    </row>
    <row r="69" spans="1:34" x14ac:dyDescent="0.25">
      <c r="A69" s="1" t="s">
        <v>136</v>
      </c>
      <c r="B69" s="2" t="s">
        <v>137</v>
      </c>
      <c r="C69" s="3">
        <f t="shared" ref="C69:C100" si="9">D69+G69-AE69</f>
        <v>24</v>
      </c>
      <c r="D69" s="4">
        <f>'Oktober 24'!C69</f>
        <v>24</v>
      </c>
      <c r="E69" s="6"/>
      <c r="F69" s="6"/>
      <c r="G69" s="6">
        <f t="shared" ref="G69:G100" si="10">SUM(E69:F69)</f>
        <v>0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>
        <f t="shared" ref="AE69:AE100" si="11">SUM(H69:AD69)</f>
        <v>0</v>
      </c>
      <c r="AF69" s="25">
        <f t="shared" si="4"/>
        <v>12.22</v>
      </c>
      <c r="AG69" s="26">
        <f t="shared" ref="AG69:AG100" si="12">C69*AF69</f>
        <v>293.28000000000003</v>
      </c>
      <c r="AH69" s="24">
        <v>18.8</v>
      </c>
    </row>
    <row r="70" spans="1:34" x14ac:dyDescent="0.25">
      <c r="A70" s="1" t="s">
        <v>138</v>
      </c>
      <c r="B70" s="2" t="s">
        <v>139</v>
      </c>
      <c r="C70" s="3">
        <f t="shared" si="9"/>
        <v>4</v>
      </c>
      <c r="D70" s="4">
        <f>'Oktober 24'!C70</f>
        <v>4</v>
      </c>
      <c r="E70" s="6"/>
      <c r="F70" s="6"/>
      <c r="G70" s="6">
        <f t="shared" si="10"/>
        <v>0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>
        <f t="shared" si="11"/>
        <v>0</v>
      </c>
      <c r="AF70" s="25">
        <f t="shared" si="4"/>
        <v>57.524999999999999</v>
      </c>
      <c r="AG70" s="26">
        <f t="shared" si="12"/>
        <v>230.1</v>
      </c>
      <c r="AH70" s="24">
        <v>88.5</v>
      </c>
    </row>
    <row r="71" spans="1:34" x14ac:dyDescent="0.25">
      <c r="A71" s="1" t="s">
        <v>140</v>
      </c>
      <c r="B71" s="2" t="s">
        <v>141</v>
      </c>
      <c r="C71" s="3">
        <f t="shared" si="9"/>
        <v>10</v>
      </c>
      <c r="D71" s="4">
        <f>'Oktober 24'!C71</f>
        <v>10</v>
      </c>
      <c r="E71" s="6"/>
      <c r="F71" s="6"/>
      <c r="G71" s="6">
        <f t="shared" si="10"/>
        <v>0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>
        <f t="shared" si="11"/>
        <v>0</v>
      </c>
      <c r="AF71" s="25">
        <f t="shared" ref="AF71:AF98" si="13">AH71*0.65</f>
        <v>273.44850000000002</v>
      </c>
      <c r="AG71" s="26">
        <f t="shared" si="12"/>
        <v>2734.4850000000001</v>
      </c>
      <c r="AH71" s="24">
        <v>420.69</v>
      </c>
    </row>
    <row r="72" spans="1:34" x14ac:dyDescent="0.25">
      <c r="A72" s="1" t="s">
        <v>142</v>
      </c>
      <c r="B72" s="2" t="s">
        <v>143</v>
      </c>
      <c r="C72" s="3">
        <f t="shared" si="9"/>
        <v>10</v>
      </c>
      <c r="D72" s="4">
        <f>'Oktober 24'!C72</f>
        <v>10</v>
      </c>
      <c r="E72" s="6"/>
      <c r="F72" s="6"/>
      <c r="G72" s="6">
        <f t="shared" si="10"/>
        <v>0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>
        <f t="shared" si="11"/>
        <v>0</v>
      </c>
      <c r="AF72" s="25">
        <f t="shared" si="13"/>
        <v>337.15500000000003</v>
      </c>
      <c r="AG72" s="26">
        <f t="shared" si="12"/>
        <v>3371.55</v>
      </c>
      <c r="AH72" s="24">
        <v>518.70000000000005</v>
      </c>
    </row>
    <row r="73" spans="1:34" x14ac:dyDescent="0.25">
      <c r="A73" s="1" t="s">
        <v>144</v>
      </c>
      <c r="B73" s="2" t="s">
        <v>145</v>
      </c>
      <c r="C73" s="3">
        <f t="shared" si="9"/>
        <v>10</v>
      </c>
      <c r="D73" s="4">
        <f>'Oktober 24'!C73</f>
        <v>10</v>
      </c>
      <c r="E73" s="6"/>
      <c r="F73" s="6"/>
      <c r="G73" s="6">
        <f t="shared" si="10"/>
        <v>0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>
        <f t="shared" si="11"/>
        <v>0</v>
      </c>
      <c r="AF73" s="25">
        <f t="shared" si="13"/>
        <v>123.5</v>
      </c>
      <c r="AG73" s="26">
        <f t="shared" si="12"/>
        <v>1235</v>
      </c>
      <c r="AH73" s="24">
        <v>190</v>
      </c>
    </row>
    <row r="74" spans="1:34" x14ac:dyDescent="0.25">
      <c r="A74" s="1" t="s">
        <v>146</v>
      </c>
      <c r="B74" s="2" t="s">
        <v>147</v>
      </c>
      <c r="C74" s="3">
        <f t="shared" si="9"/>
        <v>10</v>
      </c>
      <c r="D74" s="4">
        <f>'Oktober 24'!C74</f>
        <v>10</v>
      </c>
      <c r="E74" s="6"/>
      <c r="F74" s="6"/>
      <c r="G74" s="6">
        <f t="shared" si="10"/>
        <v>0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>
        <f t="shared" si="11"/>
        <v>0</v>
      </c>
      <c r="AF74" s="25">
        <f t="shared" si="13"/>
        <v>129.35</v>
      </c>
      <c r="AG74" s="26">
        <f t="shared" si="12"/>
        <v>1293.5</v>
      </c>
      <c r="AH74" s="24">
        <v>199</v>
      </c>
    </row>
    <row r="75" spans="1:34" x14ac:dyDescent="0.25">
      <c r="A75" s="1" t="s">
        <v>148</v>
      </c>
      <c r="B75" s="2" t="s">
        <v>149</v>
      </c>
      <c r="C75" s="3">
        <f t="shared" si="9"/>
        <v>-892</v>
      </c>
      <c r="D75" s="4">
        <f>'Oktober 24'!C75</f>
        <v>0</v>
      </c>
      <c r="E75" s="6"/>
      <c r="F75" s="6"/>
      <c r="G75" s="6">
        <f t="shared" si="10"/>
        <v>0</v>
      </c>
      <c r="H75" s="7"/>
      <c r="I75" s="7"/>
      <c r="J75" s="7"/>
      <c r="K75" s="7"/>
      <c r="L75" s="7"/>
      <c r="M75" s="7">
        <v>892</v>
      </c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>
        <f t="shared" si="11"/>
        <v>892</v>
      </c>
      <c r="AF75" s="25">
        <f t="shared" si="13"/>
        <v>29.243500000000001</v>
      </c>
      <c r="AG75" s="26">
        <f t="shared" si="12"/>
        <v>-26085.202000000001</v>
      </c>
      <c r="AH75" s="27">
        <v>44.99</v>
      </c>
    </row>
    <row r="76" spans="1:34" x14ac:dyDescent="0.25">
      <c r="A76" s="1" t="s">
        <v>150</v>
      </c>
      <c r="B76" s="2" t="s">
        <v>151</v>
      </c>
      <c r="C76" s="3">
        <f t="shared" si="9"/>
        <v>-498</v>
      </c>
      <c r="D76" s="4">
        <f>'Oktober 24'!C76</f>
        <v>0</v>
      </c>
      <c r="E76" s="6"/>
      <c r="F76" s="6"/>
      <c r="G76" s="6">
        <f t="shared" si="10"/>
        <v>0</v>
      </c>
      <c r="H76" s="7"/>
      <c r="I76" s="7"/>
      <c r="J76" s="7"/>
      <c r="K76" s="7"/>
      <c r="L76" s="7"/>
      <c r="M76" s="7">
        <v>498</v>
      </c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>
        <f t="shared" si="11"/>
        <v>498</v>
      </c>
      <c r="AF76" s="25">
        <f t="shared" si="13"/>
        <v>89.693500000000014</v>
      </c>
      <c r="AG76" s="26">
        <f t="shared" si="12"/>
        <v>-44667.363000000005</v>
      </c>
      <c r="AH76" s="24">
        <v>137.99</v>
      </c>
    </row>
    <row r="77" spans="1:34" x14ac:dyDescent="0.25">
      <c r="A77" s="1" t="s">
        <v>152</v>
      </c>
      <c r="B77" s="2" t="s">
        <v>153</v>
      </c>
      <c r="C77" s="3">
        <f t="shared" si="9"/>
        <v>-750</v>
      </c>
      <c r="D77" s="4">
        <f>'Oktober 24'!C77</f>
        <v>0</v>
      </c>
      <c r="E77" s="6"/>
      <c r="F77" s="6"/>
      <c r="G77" s="6">
        <f t="shared" si="10"/>
        <v>0</v>
      </c>
      <c r="H77" s="7"/>
      <c r="I77" s="7"/>
      <c r="J77" s="7"/>
      <c r="K77" s="7"/>
      <c r="L77" s="7"/>
      <c r="M77" s="7">
        <v>750</v>
      </c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>
        <f t="shared" si="11"/>
        <v>750</v>
      </c>
      <c r="AF77" s="25">
        <f>AH77*0.65</f>
        <v>51.993499999999997</v>
      </c>
      <c r="AG77" s="26">
        <f t="shared" si="12"/>
        <v>-38995.125</v>
      </c>
      <c r="AH77" s="24">
        <v>79.989999999999995</v>
      </c>
    </row>
    <row r="78" spans="1:34" x14ac:dyDescent="0.25">
      <c r="A78" s="1" t="s">
        <v>154</v>
      </c>
      <c r="B78" s="2" t="s">
        <v>155</v>
      </c>
      <c r="C78" s="3">
        <f t="shared" si="9"/>
        <v>-3</v>
      </c>
      <c r="D78" s="4">
        <f>'Oktober 24'!C78</f>
        <v>0</v>
      </c>
      <c r="E78" s="6"/>
      <c r="F78" s="6"/>
      <c r="G78" s="6">
        <f t="shared" si="10"/>
        <v>0</v>
      </c>
      <c r="H78" s="7"/>
      <c r="I78" s="7"/>
      <c r="J78" s="7"/>
      <c r="K78" s="7"/>
      <c r="L78" s="7"/>
      <c r="M78" s="7">
        <v>3</v>
      </c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>
        <f t="shared" si="11"/>
        <v>3</v>
      </c>
      <c r="AF78" s="25">
        <f t="shared" si="13"/>
        <v>97.493500000000012</v>
      </c>
      <c r="AG78" s="26">
        <f t="shared" si="12"/>
        <v>-292.48050000000001</v>
      </c>
      <c r="AH78" s="24">
        <v>149.99</v>
      </c>
    </row>
    <row r="79" spans="1:34" x14ac:dyDescent="0.25">
      <c r="A79" s="1" t="s">
        <v>156</v>
      </c>
      <c r="B79" s="2" t="s">
        <v>158</v>
      </c>
      <c r="C79" s="3">
        <f t="shared" si="9"/>
        <v>-200</v>
      </c>
      <c r="D79" s="4">
        <f>'Oktober 24'!C79</f>
        <v>0</v>
      </c>
      <c r="E79" s="6"/>
      <c r="F79" s="6"/>
      <c r="G79" s="6">
        <f t="shared" si="10"/>
        <v>0</v>
      </c>
      <c r="H79" s="7"/>
      <c r="I79" s="7"/>
      <c r="J79" s="7"/>
      <c r="K79" s="7"/>
      <c r="L79" s="7"/>
      <c r="M79" s="7">
        <v>200</v>
      </c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>
        <f t="shared" si="11"/>
        <v>200</v>
      </c>
      <c r="AF79" s="25">
        <f t="shared" si="13"/>
        <v>116.99350000000001</v>
      </c>
      <c r="AG79" s="26">
        <f t="shared" si="12"/>
        <v>-23398.7</v>
      </c>
      <c r="AH79" s="24">
        <v>179.99</v>
      </c>
    </row>
    <row r="80" spans="1:34" x14ac:dyDescent="0.25">
      <c r="A80" s="1" t="s">
        <v>157</v>
      </c>
      <c r="B80" s="2" t="s">
        <v>159</v>
      </c>
      <c r="C80" s="3">
        <f t="shared" si="9"/>
        <v>-5000</v>
      </c>
      <c r="D80" s="4">
        <f>'Oktober 24'!C80</f>
        <v>0</v>
      </c>
      <c r="E80" s="6"/>
      <c r="F80" s="6"/>
      <c r="G80" s="6">
        <f t="shared" si="10"/>
        <v>0</v>
      </c>
      <c r="H80" s="7"/>
      <c r="I80" s="7"/>
      <c r="J80" s="7"/>
      <c r="K80" s="7"/>
      <c r="L80" s="7"/>
      <c r="M80" s="7">
        <v>5000</v>
      </c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>
        <f t="shared" si="11"/>
        <v>5000</v>
      </c>
      <c r="AF80" s="25">
        <f t="shared" si="13"/>
        <v>519.35</v>
      </c>
      <c r="AG80" s="26">
        <f t="shared" si="12"/>
        <v>-2596750</v>
      </c>
      <c r="AH80" s="24">
        <v>799</v>
      </c>
    </row>
    <row r="81" spans="1:34" x14ac:dyDescent="0.25">
      <c r="A81" s="1" t="s">
        <v>160</v>
      </c>
      <c r="B81" s="2" t="s">
        <v>161</v>
      </c>
      <c r="C81" s="3">
        <f t="shared" si="9"/>
        <v>-5070</v>
      </c>
      <c r="D81" s="4">
        <f>'Oktober 24'!C81</f>
        <v>0</v>
      </c>
      <c r="E81" s="6"/>
      <c r="F81" s="6"/>
      <c r="G81" s="6">
        <f t="shared" si="10"/>
        <v>0</v>
      </c>
      <c r="H81" s="7"/>
      <c r="I81" s="7"/>
      <c r="J81" s="7"/>
      <c r="K81" s="7"/>
      <c r="L81" s="7"/>
      <c r="M81" s="7">
        <v>5070</v>
      </c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>
        <f t="shared" si="11"/>
        <v>5070</v>
      </c>
      <c r="AF81" s="25">
        <f t="shared" si="13"/>
        <v>714.35</v>
      </c>
      <c r="AG81" s="26">
        <f t="shared" si="12"/>
        <v>-3621754.5</v>
      </c>
      <c r="AH81" s="24">
        <v>1099</v>
      </c>
    </row>
    <row r="82" spans="1:34" x14ac:dyDescent="0.25">
      <c r="A82" s="1" t="s">
        <v>162</v>
      </c>
      <c r="B82" s="2" t="s">
        <v>163</v>
      </c>
      <c r="C82" s="3">
        <f t="shared" si="9"/>
        <v>0</v>
      </c>
      <c r="D82" s="4">
        <f>'Oktober 24'!C82</f>
        <v>0</v>
      </c>
      <c r="E82" s="6"/>
      <c r="F82" s="6"/>
      <c r="G82" s="6">
        <f t="shared" si="10"/>
        <v>0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>
        <f t="shared" si="11"/>
        <v>0</v>
      </c>
      <c r="AF82" s="25">
        <f t="shared" si="13"/>
        <v>584.35</v>
      </c>
      <c r="AG82" s="26">
        <f t="shared" si="12"/>
        <v>0</v>
      </c>
      <c r="AH82" s="24">
        <v>899</v>
      </c>
    </row>
    <row r="83" spans="1:34" x14ac:dyDescent="0.25">
      <c r="A83" s="1" t="s">
        <v>164</v>
      </c>
      <c r="B83" s="2" t="s">
        <v>165</v>
      </c>
      <c r="C83" s="3">
        <f t="shared" si="9"/>
        <v>0</v>
      </c>
      <c r="D83" s="4">
        <f>'Oktober 24'!C83</f>
        <v>0</v>
      </c>
      <c r="E83" s="6"/>
      <c r="F83" s="6"/>
      <c r="G83" s="6">
        <f t="shared" si="10"/>
        <v>0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>
        <f t="shared" si="11"/>
        <v>0</v>
      </c>
      <c r="AF83" s="25">
        <f t="shared" si="13"/>
        <v>650</v>
      </c>
      <c r="AG83" s="26">
        <f t="shared" si="12"/>
        <v>0</v>
      </c>
      <c r="AH83" s="24">
        <v>1000</v>
      </c>
    </row>
    <row r="84" spans="1:34" x14ac:dyDescent="0.25">
      <c r="A84" s="1" t="s">
        <v>167</v>
      </c>
      <c r="B84" s="2" t="s">
        <v>168</v>
      </c>
      <c r="C84" s="3">
        <f t="shared" si="9"/>
        <v>-9</v>
      </c>
      <c r="D84" s="4">
        <f>'Oktober 24'!C84</f>
        <v>0</v>
      </c>
      <c r="E84" s="6"/>
      <c r="F84" s="6"/>
      <c r="G84" s="6">
        <f t="shared" si="10"/>
        <v>0</v>
      </c>
      <c r="H84" s="7"/>
      <c r="I84" s="7"/>
      <c r="J84" s="7"/>
      <c r="K84" s="7"/>
      <c r="L84" s="7"/>
      <c r="M84" s="7">
        <v>9</v>
      </c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>
        <f t="shared" si="11"/>
        <v>9</v>
      </c>
      <c r="AF84" s="25">
        <f t="shared" si="13"/>
        <v>23.5885</v>
      </c>
      <c r="AG84" s="26">
        <f t="shared" si="12"/>
        <v>-212.29650000000001</v>
      </c>
      <c r="AH84" s="24">
        <v>36.29</v>
      </c>
    </row>
    <row r="85" spans="1:34" x14ac:dyDescent="0.25">
      <c r="A85" s="1" t="s">
        <v>169</v>
      </c>
      <c r="B85" s="2" t="s">
        <v>170</v>
      </c>
      <c r="C85" s="3">
        <f t="shared" si="9"/>
        <v>-21</v>
      </c>
      <c r="D85" s="4">
        <f>'Oktober 24'!C85</f>
        <v>0</v>
      </c>
      <c r="E85" s="6"/>
      <c r="F85" s="6"/>
      <c r="G85" s="6">
        <f t="shared" si="10"/>
        <v>0</v>
      </c>
      <c r="H85" s="7"/>
      <c r="I85" s="7"/>
      <c r="J85" s="7"/>
      <c r="K85" s="7"/>
      <c r="L85" s="7"/>
      <c r="M85" s="7">
        <v>21</v>
      </c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>
        <f t="shared" si="11"/>
        <v>21</v>
      </c>
      <c r="AF85" s="25">
        <f t="shared" si="13"/>
        <v>256.74350000000004</v>
      </c>
      <c r="AG85" s="26">
        <f t="shared" si="12"/>
        <v>-5391.6135000000013</v>
      </c>
      <c r="AH85" s="24">
        <v>394.99</v>
      </c>
    </row>
    <row r="86" spans="1:34" x14ac:dyDescent="0.25">
      <c r="A86" s="1" t="s">
        <v>171</v>
      </c>
      <c r="B86" s="2" t="s">
        <v>172</v>
      </c>
      <c r="C86" s="3">
        <f t="shared" si="9"/>
        <v>-15</v>
      </c>
      <c r="D86" s="4">
        <f>'Oktober 24'!C86</f>
        <v>0</v>
      </c>
      <c r="E86" s="6"/>
      <c r="F86" s="6"/>
      <c r="G86" s="6">
        <f t="shared" si="10"/>
        <v>0</v>
      </c>
      <c r="H86" s="7"/>
      <c r="I86" s="7"/>
      <c r="J86" s="7"/>
      <c r="K86" s="7"/>
      <c r="L86" s="7"/>
      <c r="M86" s="7">
        <v>15</v>
      </c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>
        <f t="shared" si="11"/>
        <v>15</v>
      </c>
      <c r="AF86" s="25">
        <f t="shared" si="13"/>
        <v>162.49350000000001</v>
      </c>
      <c r="AG86" s="26">
        <f t="shared" si="12"/>
        <v>-2437.4025000000001</v>
      </c>
      <c r="AH86" s="24">
        <v>249.99</v>
      </c>
    </row>
    <row r="87" spans="1:34" x14ac:dyDescent="0.25">
      <c r="A87" s="1" t="s">
        <v>173</v>
      </c>
      <c r="B87" s="2" t="s">
        <v>174</v>
      </c>
      <c r="C87" s="3">
        <f t="shared" si="9"/>
        <v>-500</v>
      </c>
      <c r="D87" s="4">
        <f>'Oktober 24'!C87</f>
        <v>0</v>
      </c>
      <c r="E87" s="6"/>
      <c r="F87" s="6"/>
      <c r="G87" s="6">
        <f t="shared" si="10"/>
        <v>0</v>
      </c>
      <c r="H87" s="7"/>
      <c r="I87" s="7"/>
      <c r="J87" s="7"/>
      <c r="K87" s="7"/>
      <c r="L87" s="7"/>
      <c r="M87" s="7">
        <v>500</v>
      </c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>
        <f t="shared" si="11"/>
        <v>500</v>
      </c>
      <c r="AF87" s="25">
        <f t="shared" si="13"/>
        <v>162.49350000000001</v>
      </c>
      <c r="AG87" s="26">
        <f t="shared" si="12"/>
        <v>-81246.75</v>
      </c>
      <c r="AH87" s="24">
        <v>249.99</v>
      </c>
    </row>
    <row r="88" spans="1:34" x14ac:dyDescent="0.25">
      <c r="A88" s="1" t="s">
        <v>175</v>
      </c>
      <c r="B88" s="2" t="s">
        <v>176</v>
      </c>
      <c r="C88" s="3">
        <f t="shared" si="9"/>
        <v>0</v>
      </c>
      <c r="D88" s="4">
        <f>'Oktober 24'!C88</f>
        <v>0</v>
      </c>
      <c r="E88" s="6"/>
      <c r="F88" s="6"/>
      <c r="G88" s="6">
        <f t="shared" si="10"/>
        <v>0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>
        <f t="shared" si="11"/>
        <v>0</v>
      </c>
      <c r="AF88" s="25">
        <f t="shared" si="13"/>
        <v>194.99350000000001</v>
      </c>
      <c r="AG88" s="26">
        <f t="shared" si="12"/>
        <v>0</v>
      </c>
      <c r="AH88" s="24">
        <v>299.99</v>
      </c>
    </row>
    <row r="89" spans="1:34" x14ac:dyDescent="0.25">
      <c r="A89" s="1" t="s">
        <v>177</v>
      </c>
      <c r="B89" s="2" t="s">
        <v>178</v>
      </c>
      <c r="C89" s="3">
        <f t="shared" si="9"/>
        <v>0</v>
      </c>
      <c r="D89" s="4">
        <f>'Oktober 24'!C89</f>
        <v>0</v>
      </c>
      <c r="E89" s="6"/>
      <c r="F89" s="6"/>
      <c r="G89" s="6">
        <f t="shared" si="10"/>
        <v>0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>
        <f t="shared" si="11"/>
        <v>0</v>
      </c>
      <c r="AF89" s="25">
        <f t="shared" si="13"/>
        <v>65</v>
      </c>
      <c r="AG89" s="26">
        <f t="shared" si="12"/>
        <v>0</v>
      </c>
      <c r="AH89" s="24">
        <v>100</v>
      </c>
    </row>
    <row r="90" spans="1:34" x14ac:dyDescent="0.25">
      <c r="A90" s="1" t="s">
        <v>179</v>
      </c>
      <c r="B90" s="2" t="s">
        <v>180</v>
      </c>
      <c r="C90" s="3">
        <f t="shared" si="9"/>
        <v>-185</v>
      </c>
      <c r="D90" s="4">
        <f>'Oktober 24'!C90</f>
        <v>0</v>
      </c>
      <c r="E90" s="6"/>
      <c r="F90" s="6"/>
      <c r="G90" s="6">
        <f t="shared" si="10"/>
        <v>0</v>
      </c>
      <c r="H90" s="7"/>
      <c r="I90" s="7"/>
      <c r="J90" s="7"/>
      <c r="K90" s="7"/>
      <c r="L90" s="7"/>
      <c r="M90" s="7">
        <v>185</v>
      </c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>
        <f t="shared" si="11"/>
        <v>185</v>
      </c>
      <c r="AF90" s="25">
        <f t="shared" si="13"/>
        <v>97.5</v>
      </c>
      <c r="AG90" s="26">
        <f t="shared" si="12"/>
        <v>-18037.5</v>
      </c>
      <c r="AH90" s="24">
        <v>150</v>
      </c>
    </row>
    <row r="91" spans="1:34" x14ac:dyDescent="0.25">
      <c r="A91" s="1" t="s">
        <v>181</v>
      </c>
      <c r="B91" s="2" t="s">
        <v>182</v>
      </c>
      <c r="C91" s="3">
        <f t="shared" si="9"/>
        <v>0</v>
      </c>
      <c r="D91" s="4">
        <f>'Oktober 24'!C91</f>
        <v>0</v>
      </c>
      <c r="E91" s="6"/>
      <c r="F91" s="6"/>
      <c r="G91" s="6">
        <f t="shared" si="10"/>
        <v>0</v>
      </c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>
        <f t="shared" si="11"/>
        <v>0</v>
      </c>
      <c r="AF91" s="25">
        <f t="shared" si="13"/>
        <v>45.5</v>
      </c>
      <c r="AG91" s="26">
        <f t="shared" si="12"/>
        <v>0</v>
      </c>
      <c r="AH91" s="24">
        <v>70</v>
      </c>
    </row>
    <row r="92" spans="1:34" x14ac:dyDescent="0.25">
      <c r="A92" s="1" t="s">
        <v>183</v>
      </c>
      <c r="B92" s="2" t="s">
        <v>184</v>
      </c>
      <c r="C92" s="3">
        <f t="shared" si="9"/>
        <v>-2</v>
      </c>
      <c r="D92" s="4">
        <f>'Oktober 24'!C92</f>
        <v>0</v>
      </c>
      <c r="E92" s="6"/>
      <c r="F92" s="6"/>
      <c r="G92" s="6">
        <f t="shared" si="10"/>
        <v>0</v>
      </c>
      <c r="H92" s="7"/>
      <c r="I92" s="7"/>
      <c r="J92" s="7"/>
      <c r="K92" s="7"/>
      <c r="L92" s="7"/>
      <c r="M92" s="7">
        <v>2</v>
      </c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>
        <f t="shared" si="11"/>
        <v>2</v>
      </c>
      <c r="AF92" s="25">
        <f t="shared" si="13"/>
        <v>79.3</v>
      </c>
      <c r="AG92" s="26">
        <f t="shared" si="12"/>
        <v>-158.6</v>
      </c>
      <c r="AH92" s="24">
        <v>122</v>
      </c>
    </row>
    <row r="93" spans="1:34" x14ac:dyDescent="0.25">
      <c r="A93" s="1" t="s">
        <v>166</v>
      </c>
      <c r="B93" s="2" t="s">
        <v>265</v>
      </c>
      <c r="C93" s="3">
        <f t="shared" si="9"/>
        <v>-20</v>
      </c>
      <c r="D93" s="4">
        <f>'Oktober 24'!C93</f>
        <v>0</v>
      </c>
      <c r="E93" s="6"/>
      <c r="F93" s="6"/>
      <c r="G93" s="6">
        <f t="shared" si="10"/>
        <v>0</v>
      </c>
      <c r="H93" s="7"/>
      <c r="I93" s="7"/>
      <c r="J93" s="7"/>
      <c r="K93" s="7"/>
      <c r="L93" s="7"/>
      <c r="M93" s="7">
        <v>20</v>
      </c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>
        <f t="shared" si="11"/>
        <v>20</v>
      </c>
      <c r="AF93" s="25">
        <f t="shared" si="13"/>
        <v>292.49350000000004</v>
      </c>
      <c r="AG93" s="26">
        <f t="shared" si="12"/>
        <v>-5849.8700000000008</v>
      </c>
      <c r="AH93" s="24">
        <v>449.99</v>
      </c>
    </row>
    <row r="94" spans="1:34" x14ac:dyDescent="0.25">
      <c r="A94" s="1" t="s">
        <v>186</v>
      </c>
      <c r="B94" s="2" t="s">
        <v>187</v>
      </c>
      <c r="C94" s="3">
        <f t="shared" si="9"/>
        <v>0</v>
      </c>
      <c r="D94" s="4">
        <f>'Oktober 24'!C94</f>
        <v>0</v>
      </c>
      <c r="E94" s="6"/>
      <c r="F94" s="6"/>
      <c r="G94" s="6">
        <f t="shared" si="10"/>
        <v>0</v>
      </c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>
        <f t="shared" si="11"/>
        <v>0</v>
      </c>
      <c r="AF94" s="25">
        <f t="shared" si="13"/>
        <v>259.99350000000004</v>
      </c>
      <c r="AG94" s="26">
        <f t="shared" si="12"/>
        <v>0</v>
      </c>
      <c r="AH94" s="24">
        <v>399.99</v>
      </c>
    </row>
    <row r="95" spans="1:34" x14ac:dyDescent="0.25">
      <c r="A95" s="1" t="s">
        <v>188</v>
      </c>
      <c r="B95" s="2" t="s">
        <v>189</v>
      </c>
      <c r="C95" s="3">
        <f t="shared" si="9"/>
        <v>0</v>
      </c>
      <c r="D95" s="4">
        <f>'Oktober 24'!C95</f>
        <v>0</v>
      </c>
      <c r="E95" s="6"/>
      <c r="F95" s="6"/>
      <c r="G95" s="6">
        <f t="shared" si="10"/>
        <v>0</v>
      </c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>
        <f t="shared" si="11"/>
        <v>0</v>
      </c>
      <c r="AF95" s="25">
        <f t="shared" si="13"/>
        <v>357.49350000000004</v>
      </c>
      <c r="AG95" s="26">
        <f t="shared" si="12"/>
        <v>0</v>
      </c>
      <c r="AH95" s="24">
        <v>549.99</v>
      </c>
    </row>
    <row r="96" spans="1:34" x14ac:dyDescent="0.25">
      <c r="A96" s="1" t="s">
        <v>190</v>
      </c>
      <c r="B96" s="2" t="s">
        <v>191</v>
      </c>
      <c r="C96" s="3">
        <f t="shared" si="9"/>
        <v>0</v>
      </c>
      <c r="D96" s="4">
        <f>'Oktober 24'!C96</f>
        <v>0</v>
      </c>
      <c r="E96" s="6"/>
      <c r="F96" s="6"/>
      <c r="G96" s="6">
        <f t="shared" si="10"/>
        <v>0</v>
      </c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>
        <f t="shared" si="11"/>
        <v>0</v>
      </c>
      <c r="AF96" s="25">
        <f t="shared" si="13"/>
        <v>454.99350000000004</v>
      </c>
      <c r="AG96" s="26">
        <f t="shared" si="12"/>
        <v>0</v>
      </c>
      <c r="AH96" s="24">
        <v>699.99</v>
      </c>
    </row>
    <row r="97" spans="1:34" x14ac:dyDescent="0.25">
      <c r="A97" s="1" t="s">
        <v>192</v>
      </c>
      <c r="B97" s="2" t="s">
        <v>193</v>
      </c>
      <c r="C97" s="3">
        <f t="shared" si="9"/>
        <v>0</v>
      </c>
      <c r="D97" s="4">
        <f>'Oktober 24'!C97</f>
        <v>0</v>
      </c>
      <c r="E97" s="6"/>
      <c r="F97" s="6"/>
      <c r="G97" s="6">
        <f t="shared" si="10"/>
        <v>0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>
        <f t="shared" si="11"/>
        <v>0</v>
      </c>
      <c r="AF97" s="25">
        <f t="shared" si="13"/>
        <v>728</v>
      </c>
      <c r="AG97" s="26">
        <f t="shared" si="12"/>
        <v>0</v>
      </c>
      <c r="AH97" s="24">
        <v>1120</v>
      </c>
    </row>
    <row r="98" spans="1:34" x14ac:dyDescent="0.25">
      <c r="A98" s="1" t="s">
        <v>194</v>
      </c>
      <c r="B98" s="2" t="s">
        <v>195</v>
      </c>
      <c r="C98" s="3">
        <f t="shared" si="9"/>
        <v>-2001</v>
      </c>
      <c r="D98" s="4">
        <f>'Oktober 24'!C98</f>
        <v>0</v>
      </c>
      <c r="E98" s="6"/>
      <c r="F98" s="6"/>
      <c r="G98" s="6">
        <f t="shared" si="10"/>
        <v>0</v>
      </c>
      <c r="H98" s="7"/>
      <c r="I98" s="7"/>
      <c r="J98" s="7"/>
      <c r="K98" s="7"/>
      <c r="L98" s="7"/>
      <c r="M98" s="7">
        <v>2001</v>
      </c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>
        <f t="shared" si="11"/>
        <v>2001</v>
      </c>
      <c r="AF98" s="25">
        <f t="shared" si="13"/>
        <v>64.993499999999997</v>
      </c>
      <c r="AG98" s="26">
        <f t="shared" si="12"/>
        <v>-130051.9935</v>
      </c>
      <c r="AH98" s="24">
        <v>99.99</v>
      </c>
    </row>
    <row r="99" spans="1:34" x14ac:dyDescent="0.25">
      <c r="A99" s="1" t="s">
        <v>206</v>
      </c>
      <c r="B99" s="2" t="s">
        <v>205</v>
      </c>
      <c r="C99" s="3">
        <f t="shared" si="9"/>
        <v>-20</v>
      </c>
      <c r="D99" s="4">
        <f>'Oktober 24'!C99</f>
        <v>-20</v>
      </c>
      <c r="E99" s="6"/>
      <c r="F99" s="6"/>
      <c r="G99" s="6">
        <f t="shared" si="10"/>
        <v>0</v>
      </c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>
        <f t="shared" si="11"/>
        <v>0</v>
      </c>
      <c r="AF99" s="25">
        <f t="shared" ref="AF99:AF110" si="14">AH99*0.65</f>
        <v>779.35</v>
      </c>
      <c r="AG99" s="26">
        <f t="shared" si="12"/>
        <v>-15587</v>
      </c>
      <c r="AH99" s="24">
        <v>1199</v>
      </c>
    </row>
    <row r="100" spans="1:34" x14ac:dyDescent="0.25">
      <c r="A100" s="1" t="s">
        <v>234</v>
      </c>
      <c r="B100" s="2" t="s">
        <v>235</v>
      </c>
      <c r="C100" s="3">
        <f t="shared" si="9"/>
        <v>0</v>
      </c>
      <c r="D100" s="4">
        <f>'Oktober 24'!C100</f>
        <v>0</v>
      </c>
      <c r="E100" s="6"/>
      <c r="F100" s="6"/>
      <c r="G100" s="6">
        <f t="shared" si="10"/>
        <v>0</v>
      </c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>
        <f t="shared" si="11"/>
        <v>0</v>
      </c>
      <c r="AF100" s="25">
        <f t="shared" si="14"/>
        <v>682.49350000000004</v>
      </c>
      <c r="AG100" s="26">
        <f t="shared" si="12"/>
        <v>0</v>
      </c>
      <c r="AH100" s="24">
        <v>1049.99</v>
      </c>
    </row>
    <row r="101" spans="1:34" x14ac:dyDescent="0.25">
      <c r="A101" s="1" t="s">
        <v>248</v>
      </c>
      <c r="B101" s="2" t="s">
        <v>251</v>
      </c>
      <c r="C101" s="3">
        <f t="shared" ref="C101:C110" si="15">D101+G101-AE101</f>
        <v>0</v>
      </c>
      <c r="D101" s="4">
        <f>'Oktober 24'!C101</f>
        <v>0</v>
      </c>
      <c r="E101" s="6"/>
      <c r="F101" s="6"/>
      <c r="G101" s="6">
        <f t="shared" ref="G101:G110" si="16">SUM(E101:F101)</f>
        <v>0</v>
      </c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>
        <f t="shared" ref="AE101:AE110" si="17">SUM(H101:AD101)</f>
        <v>0</v>
      </c>
      <c r="AF101" s="25">
        <f t="shared" si="14"/>
        <v>1509.2935</v>
      </c>
      <c r="AG101" s="26">
        <f t="shared" ref="AG101:AG110" si="18">C101*AF101</f>
        <v>0</v>
      </c>
      <c r="AH101" s="24">
        <v>2321.9899999999998</v>
      </c>
    </row>
    <row r="102" spans="1:34" x14ac:dyDescent="0.25">
      <c r="A102" s="1"/>
      <c r="B102" s="2"/>
      <c r="C102" s="3">
        <f t="shared" si="15"/>
        <v>0</v>
      </c>
      <c r="D102" s="4">
        <f>'Oktober 24'!C102</f>
        <v>0</v>
      </c>
      <c r="E102" s="6"/>
      <c r="F102" s="6"/>
      <c r="G102" s="6">
        <f t="shared" si="16"/>
        <v>0</v>
      </c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>
        <f t="shared" si="17"/>
        <v>0</v>
      </c>
      <c r="AF102" s="25">
        <f t="shared" si="14"/>
        <v>0</v>
      </c>
      <c r="AG102" s="26">
        <f t="shared" si="18"/>
        <v>0</v>
      </c>
      <c r="AH102" s="24"/>
    </row>
    <row r="103" spans="1:34" x14ac:dyDescent="0.25">
      <c r="A103" s="1"/>
      <c r="B103" s="2"/>
      <c r="C103" s="3">
        <f t="shared" si="15"/>
        <v>0</v>
      </c>
      <c r="D103" s="4">
        <f>'Oktober 24'!C103</f>
        <v>0</v>
      </c>
      <c r="E103" s="6"/>
      <c r="F103" s="6"/>
      <c r="G103" s="6">
        <f t="shared" si="16"/>
        <v>0</v>
      </c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>
        <f t="shared" si="17"/>
        <v>0</v>
      </c>
      <c r="AF103" s="25">
        <f t="shared" si="14"/>
        <v>0</v>
      </c>
      <c r="AG103" s="26">
        <f t="shared" si="18"/>
        <v>0</v>
      </c>
      <c r="AH103" s="24"/>
    </row>
    <row r="104" spans="1:34" x14ac:dyDescent="0.25">
      <c r="A104" s="1"/>
      <c r="B104" s="2"/>
      <c r="C104" s="3">
        <f t="shared" si="15"/>
        <v>0</v>
      </c>
      <c r="D104" s="4">
        <f>'Oktober 24'!C104</f>
        <v>0</v>
      </c>
      <c r="E104" s="6"/>
      <c r="F104" s="6"/>
      <c r="G104" s="6">
        <f t="shared" si="16"/>
        <v>0</v>
      </c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>
        <f t="shared" si="17"/>
        <v>0</v>
      </c>
      <c r="AF104" s="25">
        <f t="shared" si="14"/>
        <v>0</v>
      </c>
      <c r="AG104" s="26">
        <f t="shared" si="18"/>
        <v>0</v>
      </c>
      <c r="AH104" s="24"/>
    </row>
    <row r="105" spans="1:34" x14ac:dyDescent="0.25">
      <c r="A105" s="1"/>
      <c r="B105" s="2"/>
      <c r="C105" s="3">
        <f t="shared" si="15"/>
        <v>0</v>
      </c>
      <c r="D105" s="4">
        <f>'Oktober 24'!C105</f>
        <v>0</v>
      </c>
      <c r="E105" s="6"/>
      <c r="F105" s="6"/>
      <c r="G105" s="6">
        <f t="shared" si="16"/>
        <v>0</v>
      </c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>
        <f t="shared" si="17"/>
        <v>0</v>
      </c>
      <c r="AF105" s="25">
        <f t="shared" si="14"/>
        <v>0</v>
      </c>
      <c r="AG105" s="26">
        <f t="shared" si="18"/>
        <v>0</v>
      </c>
      <c r="AH105" s="24"/>
    </row>
    <row r="106" spans="1:34" x14ac:dyDescent="0.25">
      <c r="A106" s="1"/>
      <c r="B106" s="2"/>
      <c r="C106" s="3">
        <f t="shared" si="15"/>
        <v>0</v>
      </c>
      <c r="D106" s="4">
        <f>'Oktober 24'!C106</f>
        <v>0</v>
      </c>
      <c r="E106" s="6"/>
      <c r="F106" s="6"/>
      <c r="G106" s="6">
        <f t="shared" si="16"/>
        <v>0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>
        <f t="shared" si="17"/>
        <v>0</v>
      </c>
      <c r="AF106" s="25">
        <f t="shared" si="14"/>
        <v>0</v>
      </c>
      <c r="AG106" s="26">
        <f t="shared" si="18"/>
        <v>0</v>
      </c>
      <c r="AH106" s="24"/>
    </row>
    <row r="107" spans="1:34" x14ac:dyDescent="0.25">
      <c r="A107" s="1"/>
      <c r="B107" s="2"/>
      <c r="C107" s="3">
        <f t="shared" si="15"/>
        <v>0</v>
      </c>
      <c r="D107" s="4">
        <f>'Oktober 24'!C107</f>
        <v>0</v>
      </c>
      <c r="E107" s="6"/>
      <c r="F107" s="6"/>
      <c r="G107" s="6">
        <f t="shared" si="16"/>
        <v>0</v>
      </c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>
        <f t="shared" si="17"/>
        <v>0</v>
      </c>
      <c r="AF107" s="25">
        <f t="shared" si="14"/>
        <v>0</v>
      </c>
      <c r="AG107" s="26">
        <f t="shared" si="18"/>
        <v>0</v>
      </c>
      <c r="AH107" s="24"/>
    </row>
    <row r="108" spans="1:34" x14ac:dyDescent="0.25">
      <c r="A108" s="1"/>
      <c r="B108" s="2"/>
      <c r="C108" s="3">
        <f t="shared" si="15"/>
        <v>0</v>
      </c>
      <c r="D108" s="4">
        <f>'Oktober 24'!C108</f>
        <v>0</v>
      </c>
      <c r="E108" s="6"/>
      <c r="F108" s="6"/>
      <c r="G108" s="6">
        <f t="shared" si="16"/>
        <v>0</v>
      </c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>
        <f t="shared" si="17"/>
        <v>0</v>
      </c>
      <c r="AF108" s="25">
        <f t="shared" si="14"/>
        <v>0</v>
      </c>
      <c r="AG108" s="26">
        <f t="shared" si="18"/>
        <v>0</v>
      </c>
      <c r="AH108" s="24"/>
    </row>
    <row r="109" spans="1:34" x14ac:dyDescent="0.25">
      <c r="A109" s="1"/>
      <c r="B109" s="2"/>
      <c r="C109" s="3">
        <f t="shared" si="15"/>
        <v>0</v>
      </c>
      <c r="D109" s="4">
        <f>'Oktober 24'!C109</f>
        <v>0</v>
      </c>
      <c r="E109" s="6"/>
      <c r="F109" s="6"/>
      <c r="G109" s="6">
        <f t="shared" si="16"/>
        <v>0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>
        <f t="shared" si="17"/>
        <v>0</v>
      </c>
      <c r="AF109" s="25">
        <f t="shared" si="14"/>
        <v>0</v>
      </c>
      <c r="AG109" s="26">
        <f t="shared" si="18"/>
        <v>0</v>
      </c>
      <c r="AH109" s="24"/>
    </row>
    <row r="110" spans="1:34" x14ac:dyDescent="0.25">
      <c r="A110" s="1"/>
      <c r="B110" s="2"/>
      <c r="C110" s="3">
        <f t="shared" si="15"/>
        <v>0</v>
      </c>
      <c r="D110" s="4">
        <f>'Oktober 24'!C110</f>
        <v>0</v>
      </c>
      <c r="E110" s="6"/>
      <c r="F110" s="6"/>
      <c r="G110" s="6">
        <f t="shared" si="16"/>
        <v>0</v>
      </c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>
        <f t="shared" si="17"/>
        <v>0</v>
      </c>
      <c r="AF110" s="25">
        <f t="shared" si="14"/>
        <v>0</v>
      </c>
      <c r="AG110" s="26">
        <f t="shared" si="18"/>
        <v>0</v>
      </c>
      <c r="AH110" s="24"/>
    </row>
  </sheetData>
  <pageMargins left="0.7" right="0.7" top="0.78740157499999996" bottom="0.78740157499999996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32D81-0FB0-4F29-9199-120EF481E98C}">
  <sheetPr>
    <pageSetUpPr fitToPage="1"/>
  </sheetPr>
  <dimension ref="A1:AE111"/>
  <sheetViews>
    <sheetView zoomScale="115" zoomScaleNormal="115" workbookViewId="0">
      <selection activeCell="A102" sqref="A102"/>
    </sheetView>
  </sheetViews>
  <sheetFormatPr baseColWidth="10" defaultColWidth="9.140625" defaultRowHeight="15" outlineLevelCol="1" x14ac:dyDescent="0.25"/>
  <cols>
    <col min="1" max="1" width="25" customWidth="1"/>
    <col min="2" max="2" width="47.140625" customWidth="1"/>
    <col min="3" max="4" width="28.5703125" customWidth="1"/>
    <col min="5" max="7" width="18.5703125" hidden="1" customWidth="1" outlineLevel="1"/>
    <col min="8" max="8" width="18.5703125" customWidth="1" collapsed="1"/>
    <col min="9" max="27" width="18.5703125" hidden="1" customWidth="1" outlineLevel="1"/>
    <col min="28" max="28" width="18.5703125" customWidth="1" collapsed="1"/>
    <col min="29" max="31" width="18.5703125" customWidth="1"/>
  </cols>
  <sheetData>
    <row r="1" spans="1:31" ht="72" customHeight="1" x14ac:dyDescent="0.25">
      <c r="A1" s="8"/>
      <c r="B1" s="9" t="s">
        <v>197</v>
      </c>
    </row>
    <row r="4" spans="1:31" ht="45" customHeight="1" x14ac:dyDescent="0.25">
      <c r="A4" s="10" t="s">
        <v>0</v>
      </c>
      <c r="B4" s="11" t="s">
        <v>1</v>
      </c>
      <c r="C4" s="12" t="s">
        <v>2</v>
      </c>
      <c r="D4" s="13" t="s">
        <v>3</v>
      </c>
      <c r="E4" s="14"/>
      <c r="F4" s="14"/>
      <c r="G4" s="14" t="s">
        <v>249</v>
      </c>
      <c r="H4" s="14" t="s">
        <v>4</v>
      </c>
      <c r="I4" s="19" t="s">
        <v>208</v>
      </c>
      <c r="J4" s="19" t="s">
        <v>210</v>
      </c>
      <c r="K4" s="19" t="s">
        <v>215</v>
      </c>
      <c r="L4" s="19" t="s">
        <v>222</v>
      </c>
      <c r="M4" s="19" t="s">
        <v>223</v>
      </c>
      <c r="N4" s="19" t="s">
        <v>224</v>
      </c>
      <c r="O4" s="19" t="s">
        <v>225</v>
      </c>
      <c r="P4" s="19" t="s">
        <v>226</v>
      </c>
      <c r="Q4" s="19" t="s">
        <v>227</v>
      </c>
      <c r="R4" s="19" t="s">
        <v>228</v>
      </c>
      <c r="S4" s="19" t="s">
        <v>229</v>
      </c>
      <c r="T4" s="19" t="s">
        <v>230</v>
      </c>
      <c r="U4" s="19" t="s">
        <v>231</v>
      </c>
      <c r="V4" s="19" t="s">
        <v>232</v>
      </c>
      <c r="W4" s="19" t="s">
        <v>233</v>
      </c>
      <c r="X4" s="19" t="s">
        <v>236</v>
      </c>
      <c r="Y4" s="19" t="s">
        <v>237</v>
      </c>
      <c r="Z4" s="19" t="s">
        <v>238</v>
      </c>
      <c r="AA4" s="19" t="s">
        <v>239</v>
      </c>
      <c r="AB4" s="15" t="s">
        <v>5</v>
      </c>
      <c r="AC4" s="16" t="s">
        <v>6</v>
      </c>
      <c r="AD4" s="17" t="s">
        <v>7</v>
      </c>
      <c r="AE4" s="18" t="s">
        <v>8</v>
      </c>
    </row>
    <row r="5" spans="1:31" x14ac:dyDescent="0.25">
      <c r="A5" s="20" t="s">
        <v>10</v>
      </c>
      <c r="B5" s="21" t="s">
        <v>88</v>
      </c>
      <c r="C5" s="3">
        <f t="shared" ref="C5:C36" si="0">D5+H5-AB5</f>
        <v>4</v>
      </c>
      <c r="D5" s="4">
        <f>'November 24'!C5</f>
        <v>5</v>
      </c>
      <c r="E5" s="6"/>
      <c r="F5" s="6"/>
      <c r="G5" s="6"/>
      <c r="H5" s="6">
        <f t="shared" ref="H5:H36" si="1">SUM(E5:G5)</f>
        <v>0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>
        <v>1</v>
      </c>
      <c r="V5" s="7"/>
      <c r="W5" s="7"/>
      <c r="X5" s="7"/>
      <c r="Y5" s="7"/>
      <c r="Z5" s="7"/>
      <c r="AA5" s="7"/>
      <c r="AB5" s="7">
        <f>SUM(I5:AA5)</f>
        <v>1</v>
      </c>
      <c r="AC5" s="25">
        <f>AE5*0.65</f>
        <v>973.69350000000009</v>
      </c>
      <c r="AD5" s="26">
        <f t="shared" ref="AD5:AD36" si="2">C5*AC5</f>
        <v>3894.7740000000003</v>
      </c>
      <c r="AE5" s="23">
        <v>1497.99</v>
      </c>
    </row>
    <row r="6" spans="1:31" x14ac:dyDescent="0.25">
      <c r="A6" s="1" t="s">
        <v>11</v>
      </c>
      <c r="B6" s="22" t="s">
        <v>89</v>
      </c>
      <c r="C6" s="3">
        <f t="shared" si="0"/>
        <v>18</v>
      </c>
      <c r="D6" s="4">
        <f>'November 24'!C6</f>
        <v>18</v>
      </c>
      <c r="E6" s="6"/>
      <c r="F6" s="6"/>
      <c r="G6" s="6"/>
      <c r="H6" s="6">
        <f t="shared" si="1"/>
        <v>0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>
        <f t="shared" ref="AB6:AB69" si="3">SUM(I6:AA6)</f>
        <v>0</v>
      </c>
      <c r="AC6" s="25">
        <f>AE6*0.65</f>
        <v>1240.8500000000001</v>
      </c>
      <c r="AD6" s="26">
        <f t="shared" si="2"/>
        <v>22335.300000000003</v>
      </c>
      <c r="AE6" s="24">
        <v>1909</v>
      </c>
    </row>
    <row r="7" spans="1:31" x14ac:dyDescent="0.25">
      <c r="A7" s="1" t="s">
        <v>12</v>
      </c>
      <c r="B7" s="22" t="s">
        <v>90</v>
      </c>
      <c r="C7" s="3">
        <f t="shared" si="0"/>
        <v>5</v>
      </c>
      <c r="D7" s="4">
        <f>'November 24'!C7</f>
        <v>5</v>
      </c>
      <c r="E7" s="6"/>
      <c r="F7" s="6"/>
      <c r="G7" s="6"/>
      <c r="H7" s="6">
        <f t="shared" si="1"/>
        <v>0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>
        <f t="shared" si="3"/>
        <v>0</v>
      </c>
      <c r="AC7" s="25">
        <f t="shared" ref="AC7:AC70" si="4">AE7*0.65</f>
        <v>4445.9934999999996</v>
      </c>
      <c r="AD7" s="26">
        <f t="shared" si="2"/>
        <v>22229.967499999999</v>
      </c>
      <c r="AE7" s="24">
        <v>6839.99</v>
      </c>
    </row>
    <row r="8" spans="1:31" x14ac:dyDescent="0.25">
      <c r="A8" s="1" t="s">
        <v>13</v>
      </c>
      <c r="B8" s="2" t="s">
        <v>91</v>
      </c>
      <c r="C8" s="3">
        <f t="shared" si="0"/>
        <v>5</v>
      </c>
      <c r="D8" s="4">
        <f>'November 24'!C8</f>
        <v>5</v>
      </c>
      <c r="E8" s="6"/>
      <c r="F8" s="6"/>
      <c r="G8" s="6"/>
      <c r="H8" s="6">
        <f t="shared" si="1"/>
        <v>0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>
        <f t="shared" si="3"/>
        <v>0</v>
      </c>
      <c r="AC8" s="25">
        <f t="shared" si="4"/>
        <v>162.49350000000001</v>
      </c>
      <c r="AD8" s="26">
        <f t="shared" si="2"/>
        <v>812.46750000000009</v>
      </c>
      <c r="AE8" s="24">
        <v>249.99</v>
      </c>
    </row>
    <row r="9" spans="1:31" x14ac:dyDescent="0.25">
      <c r="A9" s="1" t="s">
        <v>14</v>
      </c>
      <c r="B9" s="2" t="s">
        <v>15</v>
      </c>
      <c r="C9" s="3">
        <f t="shared" si="0"/>
        <v>1</v>
      </c>
      <c r="D9" s="4">
        <f>'November 24'!C9</f>
        <v>1</v>
      </c>
      <c r="E9" s="6"/>
      <c r="F9" s="6"/>
      <c r="G9" s="6"/>
      <c r="H9" s="6">
        <f t="shared" si="1"/>
        <v>0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>
        <f t="shared" si="3"/>
        <v>0</v>
      </c>
      <c r="AC9" s="25">
        <f t="shared" si="4"/>
        <v>44.648499999999999</v>
      </c>
      <c r="AD9" s="26">
        <f t="shared" si="2"/>
        <v>44.648499999999999</v>
      </c>
      <c r="AE9" s="24">
        <v>68.69</v>
      </c>
    </row>
    <row r="10" spans="1:31" x14ac:dyDescent="0.25">
      <c r="A10" s="1" t="s">
        <v>16</v>
      </c>
      <c r="B10" s="2" t="s">
        <v>92</v>
      </c>
      <c r="C10" s="3">
        <f t="shared" si="0"/>
        <v>1</v>
      </c>
      <c r="D10" s="4">
        <f>'November 24'!C10</f>
        <v>1</v>
      </c>
      <c r="E10" s="6"/>
      <c r="F10" s="6"/>
      <c r="G10" s="6"/>
      <c r="H10" s="6">
        <f t="shared" si="1"/>
        <v>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>
        <f t="shared" si="3"/>
        <v>0</v>
      </c>
      <c r="AC10" s="25">
        <f t="shared" si="4"/>
        <v>40.5535</v>
      </c>
      <c r="AD10" s="26">
        <f t="shared" si="2"/>
        <v>40.5535</v>
      </c>
      <c r="AE10" s="24">
        <v>62.39</v>
      </c>
    </row>
    <row r="11" spans="1:31" x14ac:dyDescent="0.25">
      <c r="A11" s="1" t="s">
        <v>18</v>
      </c>
      <c r="B11" s="2" t="s">
        <v>17</v>
      </c>
      <c r="C11" s="3">
        <f t="shared" si="0"/>
        <v>9</v>
      </c>
      <c r="D11" s="4">
        <f>'November 24'!C11</f>
        <v>-48</v>
      </c>
      <c r="E11" s="6"/>
      <c r="F11" s="6"/>
      <c r="G11" s="6">
        <v>60</v>
      </c>
      <c r="H11" s="6">
        <f t="shared" si="1"/>
        <v>60</v>
      </c>
      <c r="I11" s="7"/>
      <c r="J11" s="7">
        <v>1</v>
      </c>
      <c r="K11" s="7"/>
      <c r="L11" s="7"/>
      <c r="M11" s="7"/>
      <c r="N11" s="7"/>
      <c r="O11" s="7">
        <v>2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>
        <f t="shared" si="3"/>
        <v>3</v>
      </c>
      <c r="AC11" s="25">
        <f t="shared" si="4"/>
        <v>29.184999999999999</v>
      </c>
      <c r="AD11" s="26">
        <f t="shared" si="2"/>
        <v>262.66499999999996</v>
      </c>
      <c r="AE11" s="24">
        <v>44.9</v>
      </c>
    </row>
    <row r="12" spans="1:31" x14ac:dyDescent="0.25">
      <c r="A12" s="1" t="s">
        <v>24</v>
      </c>
      <c r="B12" s="2" t="s">
        <v>19</v>
      </c>
      <c r="C12" s="3">
        <f t="shared" si="0"/>
        <v>2</v>
      </c>
      <c r="D12" s="4">
        <f>'November 24'!C12</f>
        <v>2</v>
      </c>
      <c r="E12" s="6"/>
      <c r="F12" s="6"/>
      <c r="G12" s="6"/>
      <c r="H12" s="6">
        <f t="shared" si="1"/>
        <v>0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>
        <f t="shared" si="3"/>
        <v>0</v>
      </c>
      <c r="AC12" s="25">
        <f t="shared" si="4"/>
        <v>135.13500000000002</v>
      </c>
      <c r="AD12" s="26">
        <f t="shared" si="2"/>
        <v>270.27000000000004</v>
      </c>
      <c r="AE12" s="24">
        <v>207.9</v>
      </c>
    </row>
    <row r="13" spans="1:31" x14ac:dyDescent="0.25">
      <c r="A13" s="1" t="s">
        <v>25</v>
      </c>
      <c r="B13" s="2" t="s">
        <v>20</v>
      </c>
      <c r="C13" s="3">
        <f t="shared" si="0"/>
        <v>2</v>
      </c>
      <c r="D13" s="4">
        <f>'November 24'!C13</f>
        <v>2</v>
      </c>
      <c r="E13" s="6"/>
      <c r="F13" s="6"/>
      <c r="G13" s="6"/>
      <c r="H13" s="6">
        <f t="shared" si="1"/>
        <v>0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>
        <f>SUM(I13:AA13)</f>
        <v>0</v>
      </c>
      <c r="AC13" s="25">
        <f t="shared" si="4"/>
        <v>274.82</v>
      </c>
      <c r="AD13" s="26">
        <f t="shared" si="2"/>
        <v>549.64</v>
      </c>
      <c r="AE13" s="24">
        <v>422.8</v>
      </c>
    </row>
    <row r="14" spans="1:31" x14ac:dyDescent="0.25">
      <c r="A14" s="1" t="s">
        <v>26</v>
      </c>
      <c r="B14" s="2" t="s">
        <v>21</v>
      </c>
      <c r="C14" s="3">
        <f t="shared" si="0"/>
        <v>4</v>
      </c>
      <c r="D14" s="4">
        <f>'November 24'!C14</f>
        <v>-444</v>
      </c>
      <c r="E14" s="6"/>
      <c r="F14" s="6"/>
      <c r="G14" s="6">
        <v>450</v>
      </c>
      <c r="H14" s="6">
        <f t="shared" si="1"/>
        <v>450</v>
      </c>
      <c r="I14" s="7"/>
      <c r="J14" s="7"/>
      <c r="K14" s="7"/>
      <c r="L14" s="7"/>
      <c r="M14" s="7"/>
      <c r="N14" s="7"/>
      <c r="O14" s="7"/>
      <c r="P14" s="7">
        <v>1</v>
      </c>
      <c r="Q14" s="7"/>
      <c r="R14" s="7">
        <v>1</v>
      </c>
      <c r="S14" s="7"/>
      <c r="T14" s="7"/>
      <c r="U14" s="7"/>
      <c r="V14" s="7"/>
      <c r="W14" s="7"/>
      <c r="X14" s="7"/>
      <c r="Y14" s="7"/>
      <c r="Z14" s="7"/>
      <c r="AA14" s="7"/>
      <c r="AB14" s="7">
        <f t="shared" si="3"/>
        <v>2</v>
      </c>
      <c r="AC14" s="25">
        <f t="shared" si="4"/>
        <v>101.5625</v>
      </c>
      <c r="AD14" s="26">
        <f t="shared" si="2"/>
        <v>406.25</v>
      </c>
      <c r="AE14" s="24">
        <v>156.25</v>
      </c>
    </row>
    <row r="15" spans="1:31" x14ac:dyDescent="0.25">
      <c r="A15" s="1" t="s">
        <v>27</v>
      </c>
      <c r="B15" s="2" t="s">
        <v>22</v>
      </c>
      <c r="C15" s="3">
        <f t="shared" si="0"/>
        <v>4</v>
      </c>
      <c r="D15" s="4">
        <f>'November 24'!C15</f>
        <v>4</v>
      </c>
      <c r="E15" s="6"/>
      <c r="F15" s="6"/>
      <c r="G15" s="6"/>
      <c r="H15" s="6">
        <f t="shared" si="1"/>
        <v>0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>
        <f t="shared" si="3"/>
        <v>0</v>
      </c>
      <c r="AC15" s="25">
        <f t="shared" si="4"/>
        <v>38.675000000000004</v>
      </c>
      <c r="AD15" s="26">
        <f t="shared" si="2"/>
        <v>154.70000000000002</v>
      </c>
      <c r="AE15" s="24">
        <v>59.5</v>
      </c>
    </row>
    <row r="16" spans="1:31" x14ac:dyDescent="0.25">
      <c r="A16" s="1" t="s">
        <v>28</v>
      </c>
      <c r="B16" s="2" t="s">
        <v>23</v>
      </c>
      <c r="C16" s="3">
        <f t="shared" si="0"/>
        <v>2</v>
      </c>
      <c r="D16" s="4">
        <f>'November 24'!C16</f>
        <v>3</v>
      </c>
      <c r="E16" s="6"/>
      <c r="F16" s="6"/>
      <c r="G16" s="6"/>
      <c r="H16" s="6">
        <f t="shared" si="1"/>
        <v>0</v>
      </c>
      <c r="I16" s="7"/>
      <c r="J16" s="7"/>
      <c r="K16" s="7"/>
      <c r="L16" s="7"/>
      <c r="M16" s="7"/>
      <c r="N16" s="7"/>
      <c r="O16" s="7"/>
      <c r="P16" s="7"/>
      <c r="Q16" s="7">
        <v>1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>
        <f t="shared" si="3"/>
        <v>1</v>
      </c>
      <c r="AC16" s="25">
        <f t="shared" si="4"/>
        <v>182.65</v>
      </c>
      <c r="AD16" s="26">
        <f t="shared" si="2"/>
        <v>365.3</v>
      </c>
      <c r="AE16" s="24">
        <v>281</v>
      </c>
    </row>
    <row r="17" spans="1:31" x14ac:dyDescent="0.25">
      <c r="A17" s="1" t="s">
        <v>30</v>
      </c>
      <c r="B17" s="2" t="s">
        <v>29</v>
      </c>
      <c r="C17" s="3">
        <f t="shared" si="0"/>
        <v>5</v>
      </c>
      <c r="D17" s="4">
        <f>'November 24'!C17</f>
        <v>5</v>
      </c>
      <c r="E17" s="6"/>
      <c r="F17" s="6"/>
      <c r="G17" s="6"/>
      <c r="H17" s="6">
        <f t="shared" si="1"/>
        <v>0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>
        <f t="shared" si="3"/>
        <v>0</v>
      </c>
      <c r="AC17" s="25">
        <f t="shared" si="4"/>
        <v>113.75</v>
      </c>
      <c r="AD17" s="26">
        <f t="shared" si="2"/>
        <v>568.75</v>
      </c>
      <c r="AE17" s="24">
        <v>175</v>
      </c>
    </row>
    <row r="18" spans="1:31" x14ac:dyDescent="0.25">
      <c r="A18" s="1" t="s">
        <v>32</v>
      </c>
      <c r="B18" s="2" t="s">
        <v>31</v>
      </c>
      <c r="C18" s="3">
        <f t="shared" si="0"/>
        <v>4</v>
      </c>
      <c r="D18" s="4">
        <f>'November 24'!C18</f>
        <v>4</v>
      </c>
      <c r="E18" s="6"/>
      <c r="F18" s="6"/>
      <c r="G18" s="6"/>
      <c r="H18" s="6">
        <f t="shared" si="1"/>
        <v>0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>
        <f t="shared" si="3"/>
        <v>0</v>
      </c>
      <c r="AC18" s="25">
        <f t="shared" si="4"/>
        <v>263.12</v>
      </c>
      <c r="AD18" s="26">
        <f t="shared" si="2"/>
        <v>1052.48</v>
      </c>
      <c r="AE18" s="24">
        <v>404.8</v>
      </c>
    </row>
    <row r="19" spans="1:31" x14ac:dyDescent="0.25">
      <c r="A19" s="1" t="s">
        <v>34</v>
      </c>
      <c r="B19" s="2" t="s">
        <v>33</v>
      </c>
      <c r="C19" s="3">
        <f t="shared" si="0"/>
        <v>0</v>
      </c>
      <c r="D19" s="4">
        <f>'November 24'!C19</f>
        <v>0</v>
      </c>
      <c r="E19" s="6"/>
      <c r="F19" s="6"/>
      <c r="G19" s="6"/>
      <c r="H19" s="6">
        <f t="shared" si="1"/>
        <v>0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>
        <f t="shared" si="3"/>
        <v>0</v>
      </c>
      <c r="AC19" s="25">
        <f t="shared" si="4"/>
        <v>324.99350000000004</v>
      </c>
      <c r="AD19" s="26">
        <f t="shared" si="2"/>
        <v>0</v>
      </c>
      <c r="AE19" s="24">
        <v>499.99</v>
      </c>
    </row>
    <row r="20" spans="1:31" x14ac:dyDescent="0.25">
      <c r="A20" s="1" t="s">
        <v>35</v>
      </c>
      <c r="B20" s="2" t="s">
        <v>37</v>
      </c>
      <c r="C20" s="3">
        <f t="shared" si="0"/>
        <v>4</v>
      </c>
      <c r="D20" s="4">
        <f>'November 24'!C20</f>
        <v>-6</v>
      </c>
      <c r="E20" s="6"/>
      <c r="F20" s="6"/>
      <c r="G20" s="6">
        <v>10</v>
      </c>
      <c r="H20" s="6">
        <f t="shared" si="1"/>
        <v>10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>
        <f>SUM(I20:AA20)</f>
        <v>0</v>
      </c>
      <c r="AC20" s="25">
        <f t="shared" si="4"/>
        <v>324.99350000000004</v>
      </c>
      <c r="AD20" s="26">
        <f t="shared" si="2"/>
        <v>1299.9740000000002</v>
      </c>
      <c r="AE20" s="24">
        <v>499.99</v>
      </c>
    </row>
    <row r="21" spans="1:31" x14ac:dyDescent="0.25">
      <c r="A21" s="1" t="s">
        <v>36</v>
      </c>
      <c r="B21" s="2" t="s">
        <v>38</v>
      </c>
      <c r="C21" s="3">
        <f t="shared" si="0"/>
        <v>5</v>
      </c>
      <c r="D21" s="4">
        <f>'November 24'!C21</f>
        <v>5</v>
      </c>
      <c r="E21" s="6"/>
      <c r="F21" s="6"/>
      <c r="G21" s="6"/>
      <c r="H21" s="6">
        <f t="shared" si="1"/>
        <v>0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>
        <f t="shared" si="3"/>
        <v>0</v>
      </c>
      <c r="AC21" s="25">
        <f t="shared" si="4"/>
        <v>162.49350000000001</v>
      </c>
      <c r="AD21" s="26">
        <f t="shared" si="2"/>
        <v>812.46750000000009</v>
      </c>
      <c r="AE21" s="24">
        <v>249.99</v>
      </c>
    </row>
    <row r="22" spans="1:31" x14ac:dyDescent="0.25">
      <c r="A22" s="1" t="s">
        <v>39</v>
      </c>
      <c r="B22" s="2" t="s">
        <v>40</v>
      </c>
      <c r="C22" s="3">
        <f t="shared" si="0"/>
        <v>4</v>
      </c>
      <c r="D22" s="4">
        <f>'November 24'!C22</f>
        <v>4</v>
      </c>
      <c r="E22" s="6"/>
      <c r="F22" s="6"/>
      <c r="G22" s="6"/>
      <c r="H22" s="6">
        <f t="shared" si="1"/>
        <v>0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>
        <f t="shared" si="3"/>
        <v>0</v>
      </c>
      <c r="AC22" s="25">
        <f t="shared" si="4"/>
        <v>1949.9934999999998</v>
      </c>
      <c r="AD22" s="26">
        <f t="shared" si="2"/>
        <v>7799.9739999999993</v>
      </c>
      <c r="AE22" s="24">
        <v>2999.99</v>
      </c>
    </row>
    <row r="23" spans="1:31" x14ac:dyDescent="0.25">
      <c r="A23" s="1" t="s">
        <v>93</v>
      </c>
      <c r="B23" s="2" t="s">
        <v>41</v>
      </c>
      <c r="C23" s="3">
        <f t="shared" si="0"/>
        <v>4</v>
      </c>
      <c r="D23" s="4">
        <f>'November 24'!C23</f>
        <v>4</v>
      </c>
      <c r="E23" s="6"/>
      <c r="F23" s="6"/>
      <c r="G23" s="6"/>
      <c r="H23" s="6">
        <f t="shared" si="1"/>
        <v>0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>
        <f t="shared" si="3"/>
        <v>0</v>
      </c>
      <c r="AC23" s="25">
        <f t="shared" si="4"/>
        <v>64.993499999999997</v>
      </c>
      <c r="AD23" s="26">
        <f t="shared" si="2"/>
        <v>259.97399999999999</v>
      </c>
      <c r="AE23" s="24">
        <v>99.99</v>
      </c>
    </row>
    <row r="24" spans="1:31" x14ac:dyDescent="0.25">
      <c r="A24" s="1" t="s">
        <v>94</v>
      </c>
      <c r="B24" s="2" t="s">
        <v>95</v>
      </c>
      <c r="C24" s="3">
        <f t="shared" si="0"/>
        <v>0</v>
      </c>
      <c r="D24" s="4">
        <f>'November 24'!C24</f>
        <v>0</v>
      </c>
      <c r="E24" s="6"/>
      <c r="F24" s="6"/>
      <c r="G24" s="6"/>
      <c r="H24" s="6">
        <f t="shared" si="1"/>
        <v>0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>
        <f t="shared" si="3"/>
        <v>0</v>
      </c>
      <c r="AC24" s="25">
        <f t="shared" si="4"/>
        <v>71.493499999999997</v>
      </c>
      <c r="AD24" s="26">
        <f t="shared" si="2"/>
        <v>0</v>
      </c>
      <c r="AE24" s="24">
        <v>109.99</v>
      </c>
    </row>
    <row r="25" spans="1:31" x14ac:dyDescent="0.25">
      <c r="A25" s="1" t="s">
        <v>42</v>
      </c>
      <c r="B25" s="2" t="s">
        <v>43</v>
      </c>
      <c r="C25" s="3">
        <f t="shared" si="0"/>
        <v>2</v>
      </c>
      <c r="D25" s="4">
        <f>'November 24'!C25</f>
        <v>2</v>
      </c>
      <c r="E25" s="6"/>
      <c r="F25" s="6"/>
      <c r="G25" s="6"/>
      <c r="H25" s="6">
        <f t="shared" si="1"/>
        <v>0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>
        <f t="shared" si="3"/>
        <v>0</v>
      </c>
      <c r="AC25" s="25">
        <f t="shared" si="4"/>
        <v>746.85</v>
      </c>
      <c r="AD25" s="26">
        <f t="shared" si="2"/>
        <v>1493.7</v>
      </c>
      <c r="AE25" s="24">
        <v>1149</v>
      </c>
    </row>
    <row r="26" spans="1:31" x14ac:dyDescent="0.25">
      <c r="A26" s="1" t="s">
        <v>44</v>
      </c>
      <c r="B26" s="2" t="s">
        <v>45</v>
      </c>
      <c r="C26" s="3">
        <f t="shared" si="0"/>
        <v>4</v>
      </c>
      <c r="D26" s="4">
        <f>'November 24'!C26</f>
        <v>4</v>
      </c>
      <c r="E26" s="6"/>
      <c r="F26" s="6"/>
      <c r="G26" s="6"/>
      <c r="H26" s="6">
        <f t="shared" si="1"/>
        <v>0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>
        <f t="shared" si="3"/>
        <v>0</v>
      </c>
      <c r="AC26" s="25">
        <f t="shared" si="4"/>
        <v>1076.075</v>
      </c>
      <c r="AD26" s="26">
        <f t="shared" si="2"/>
        <v>4304.3</v>
      </c>
      <c r="AE26" s="24">
        <v>1655.5</v>
      </c>
    </row>
    <row r="27" spans="1:31" x14ac:dyDescent="0.25">
      <c r="A27" s="1" t="s">
        <v>46</v>
      </c>
      <c r="B27" s="2" t="s">
        <v>47</v>
      </c>
      <c r="C27" s="3">
        <f t="shared" si="0"/>
        <v>2</v>
      </c>
      <c r="D27" s="4">
        <f>'November 24'!C27</f>
        <v>2</v>
      </c>
      <c r="E27" s="6"/>
      <c r="F27" s="6"/>
      <c r="G27" s="6"/>
      <c r="H27" s="6">
        <f t="shared" si="1"/>
        <v>0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>
        <f t="shared" si="3"/>
        <v>0</v>
      </c>
      <c r="AC27" s="25">
        <f t="shared" si="4"/>
        <v>1791.79</v>
      </c>
      <c r="AD27" s="26">
        <f t="shared" si="2"/>
        <v>3583.58</v>
      </c>
      <c r="AE27" s="24">
        <v>2756.6</v>
      </c>
    </row>
    <row r="28" spans="1:31" x14ac:dyDescent="0.25">
      <c r="A28" s="1" t="s">
        <v>48</v>
      </c>
      <c r="B28" s="2" t="s">
        <v>49</v>
      </c>
      <c r="C28" s="3">
        <f t="shared" si="0"/>
        <v>5</v>
      </c>
      <c r="D28" s="4">
        <f>'November 24'!C28</f>
        <v>5</v>
      </c>
      <c r="E28" s="6"/>
      <c r="F28" s="6"/>
      <c r="G28" s="6"/>
      <c r="H28" s="6">
        <f t="shared" si="1"/>
        <v>0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>
        <f t="shared" si="3"/>
        <v>0</v>
      </c>
      <c r="AC28" s="25">
        <f t="shared" si="4"/>
        <v>424.64499999999998</v>
      </c>
      <c r="AD28" s="26">
        <f t="shared" si="2"/>
        <v>2123.2249999999999</v>
      </c>
      <c r="AE28" s="24">
        <v>653.29999999999995</v>
      </c>
    </row>
    <row r="29" spans="1:31" x14ac:dyDescent="0.25">
      <c r="A29" s="1" t="s">
        <v>50</v>
      </c>
      <c r="B29" s="2" t="s">
        <v>51</v>
      </c>
      <c r="C29" s="3">
        <f t="shared" si="0"/>
        <v>3</v>
      </c>
      <c r="D29" s="4">
        <f>'November 24'!C29</f>
        <v>3</v>
      </c>
      <c r="E29" s="6"/>
      <c r="F29" s="6"/>
      <c r="G29" s="6"/>
      <c r="H29" s="6">
        <f t="shared" si="1"/>
        <v>0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>
        <f t="shared" si="3"/>
        <v>0</v>
      </c>
      <c r="AC29" s="25">
        <f t="shared" si="4"/>
        <v>1949.3500000000001</v>
      </c>
      <c r="AD29" s="26">
        <f t="shared" si="2"/>
        <v>5848.05</v>
      </c>
      <c r="AE29" s="24">
        <v>2999</v>
      </c>
    </row>
    <row r="30" spans="1:31" x14ac:dyDescent="0.25">
      <c r="A30" s="1" t="s">
        <v>52</v>
      </c>
      <c r="B30" s="2" t="s">
        <v>53</v>
      </c>
      <c r="C30" s="3">
        <f t="shared" si="0"/>
        <v>1</v>
      </c>
      <c r="D30" s="4">
        <f>'November 24'!C30</f>
        <v>1</v>
      </c>
      <c r="E30" s="6"/>
      <c r="F30" s="6"/>
      <c r="G30" s="6"/>
      <c r="H30" s="6">
        <f t="shared" si="1"/>
        <v>0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>
        <f t="shared" si="3"/>
        <v>0</v>
      </c>
      <c r="AC30" s="25">
        <f t="shared" si="4"/>
        <v>591.5</v>
      </c>
      <c r="AD30" s="26">
        <f t="shared" si="2"/>
        <v>591.5</v>
      </c>
      <c r="AE30" s="24">
        <v>910</v>
      </c>
    </row>
    <row r="31" spans="1:31" x14ac:dyDescent="0.25">
      <c r="A31" s="1" t="s">
        <v>54</v>
      </c>
      <c r="B31" s="2" t="s">
        <v>55</v>
      </c>
      <c r="C31" s="3">
        <f t="shared" si="0"/>
        <v>3</v>
      </c>
      <c r="D31" s="4">
        <f>'November 24'!C31</f>
        <v>5</v>
      </c>
      <c r="E31" s="6"/>
      <c r="F31" s="6"/>
      <c r="G31" s="6"/>
      <c r="H31" s="6">
        <f t="shared" si="1"/>
        <v>0</v>
      </c>
      <c r="I31" s="7"/>
      <c r="J31" s="7"/>
      <c r="K31" s="7"/>
      <c r="L31" s="7"/>
      <c r="M31" s="7"/>
      <c r="N31" s="7"/>
      <c r="O31" s="7"/>
      <c r="P31" s="7"/>
      <c r="Q31" s="7">
        <v>2</v>
      </c>
      <c r="R31" s="7"/>
      <c r="S31" s="7"/>
      <c r="T31" s="7"/>
      <c r="U31" s="7"/>
      <c r="V31" s="7"/>
      <c r="W31" s="7"/>
      <c r="X31" s="7"/>
      <c r="Y31" s="7"/>
      <c r="Z31" s="7"/>
      <c r="AA31" s="7"/>
      <c r="AB31" s="7">
        <f t="shared" si="3"/>
        <v>2</v>
      </c>
      <c r="AC31" s="25">
        <f t="shared" si="4"/>
        <v>41.6</v>
      </c>
      <c r="AD31" s="26">
        <f t="shared" si="2"/>
        <v>124.80000000000001</v>
      </c>
      <c r="AE31" s="24">
        <v>64</v>
      </c>
    </row>
    <row r="32" spans="1:31" x14ac:dyDescent="0.25">
      <c r="A32" s="1" t="s">
        <v>56</v>
      </c>
      <c r="B32" s="2" t="s">
        <v>57</v>
      </c>
      <c r="C32" s="3">
        <f t="shared" si="0"/>
        <v>-5</v>
      </c>
      <c r="D32" s="4">
        <f>'November 24'!C32</f>
        <v>5</v>
      </c>
      <c r="E32" s="6"/>
      <c r="F32" s="6"/>
      <c r="G32" s="6"/>
      <c r="H32" s="6">
        <f t="shared" si="1"/>
        <v>0</v>
      </c>
      <c r="I32" s="7">
        <v>1</v>
      </c>
      <c r="J32" s="7"/>
      <c r="K32" s="7"/>
      <c r="L32" s="7"/>
      <c r="M32" s="7"/>
      <c r="N32" s="7"/>
      <c r="O32" s="7">
        <v>2</v>
      </c>
      <c r="P32" s="7"/>
      <c r="Q32" s="7"/>
      <c r="R32" s="7"/>
      <c r="S32" s="7">
        <v>3</v>
      </c>
      <c r="T32" s="7"/>
      <c r="U32" s="7"/>
      <c r="V32" s="7"/>
      <c r="W32" s="7"/>
      <c r="X32" s="7"/>
      <c r="Y32" s="7">
        <v>4</v>
      </c>
      <c r="Z32" s="7"/>
      <c r="AA32" s="7"/>
      <c r="AB32" s="7">
        <f t="shared" si="3"/>
        <v>10</v>
      </c>
      <c r="AC32" s="25">
        <f t="shared" si="4"/>
        <v>57.2</v>
      </c>
      <c r="AD32" s="26">
        <f t="shared" si="2"/>
        <v>-286</v>
      </c>
      <c r="AE32" s="24">
        <v>88</v>
      </c>
    </row>
    <row r="33" spans="1:31" x14ac:dyDescent="0.25">
      <c r="A33" s="1" t="s">
        <v>58</v>
      </c>
      <c r="B33" s="2" t="s">
        <v>59</v>
      </c>
      <c r="C33" s="3">
        <f t="shared" si="0"/>
        <v>1</v>
      </c>
      <c r="D33" s="4">
        <f>'November 24'!C33</f>
        <v>2</v>
      </c>
      <c r="E33" s="6"/>
      <c r="F33" s="6"/>
      <c r="G33" s="6"/>
      <c r="H33" s="6">
        <f t="shared" si="1"/>
        <v>0</v>
      </c>
      <c r="I33" s="7"/>
      <c r="J33" s="7"/>
      <c r="K33" s="7">
        <v>1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>
        <f t="shared" si="3"/>
        <v>1</v>
      </c>
      <c r="AC33" s="25">
        <f t="shared" si="4"/>
        <v>213.20000000000002</v>
      </c>
      <c r="AD33" s="26">
        <f t="shared" si="2"/>
        <v>213.20000000000002</v>
      </c>
      <c r="AE33" s="24">
        <v>328</v>
      </c>
    </row>
    <row r="34" spans="1:31" x14ac:dyDescent="0.25">
      <c r="A34" s="1" t="s">
        <v>60</v>
      </c>
      <c r="B34" s="2" t="s">
        <v>61</v>
      </c>
      <c r="C34" s="3">
        <f t="shared" si="0"/>
        <v>0</v>
      </c>
      <c r="D34" s="4">
        <f>'November 24'!C34</f>
        <v>1</v>
      </c>
      <c r="E34" s="6"/>
      <c r="F34" s="6"/>
      <c r="G34" s="6"/>
      <c r="H34" s="6">
        <f t="shared" si="1"/>
        <v>0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>
        <v>1</v>
      </c>
      <c r="AB34" s="7">
        <f t="shared" si="3"/>
        <v>1</v>
      </c>
      <c r="AC34" s="25">
        <f t="shared" si="4"/>
        <v>31.200000000000003</v>
      </c>
      <c r="AD34" s="26">
        <f t="shared" si="2"/>
        <v>0</v>
      </c>
      <c r="AE34" s="24">
        <v>48</v>
      </c>
    </row>
    <row r="35" spans="1:31" x14ac:dyDescent="0.25">
      <c r="A35" s="1" t="s">
        <v>62</v>
      </c>
      <c r="B35" s="2" t="s">
        <v>63</v>
      </c>
      <c r="C35" s="3">
        <f t="shared" si="0"/>
        <v>-51</v>
      </c>
      <c r="D35" s="4">
        <f>'November 24'!C35</f>
        <v>-24</v>
      </c>
      <c r="E35" s="6"/>
      <c r="F35" s="6"/>
      <c r="G35" s="6"/>
      <c r="H35" s="6">
        <f t="shared" si="1"/>
        <v>0</v>
      </c>
      <c r="I35" s="7"/>
      <c r="J35" s="7"/>
      <c r="K35" s="7"/>
      <c r="L35" s="7"/>
      <c r="M35" s="7"/>
      <c r="N35" s="7">
        <v>5</v>
      </c>
      <c r="O35" s="7"/>
      <c r="P35" s="7"/>
      <c r="Q35" s="7">
        <v>2</v>
      </c>
      <c r="R35" s="7"/>
      <c r="S35" s="7"/>
      <c r="T35" s="7">
        <v>10</v>
      </c>
      <c r="U35" s="7"/>
      <c r="V35" s="7"/>
      <c r="W35" s="7"/>
      <c r="X35" s="7"/>
      <c r="Y35" s="7"/>
      <c r="Z35" s="7">
        <v>10</v>
      </c>
      <c r="AA35" s="7"/>
      <c r="AB35" s="7">
        <f t="shared" si="3"/>
        <v>27</v>
      </c>
      <c r="AC35" s="25">
        <f t="shared" si="4"/>
        <v>5.0049999999999999</v>
      </c>
      <c r="AD35" s="26">
        <f t="shared" si="2"/>
        <v>-255.255</v>
      </c>
      <c r="AE35" s="24">
        <v>7.7</v>
      </c>
    </row>
    <row r="36" spans="1:31" x14ac:dyDescent="0.25">
      <c r="A36" s="1" t="s">
        <v>65</v>
      </c>
      <c r="B36" s="2" t="s">
        <v>64</v>
      </c>
      <c r="C36" s="3">
        <f t="shared" si="0"/>
        <v>10</v>
      </c>
      <c r="D36" s="4">
        <f>'November 24'!C36</f>
        <v>10</v>
      </c>
      <c r="E36" s="6"/>
      <c r="F36" s="6"/>
      <c r="G36" s="6"/>
      <c r="H36" s="6">
        <f t="shared" si="1"/>
        <v>0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>
        <f t="shared" si="3"/>
        <v>0</v>
      </c>
      <c r="AC36" s="25">
        <f t="shared" si="4"/>
        <v>4.6800000000000006</v>
      </c>
      <c r="AD36" s="26">
        <f t="shared" si="2"/>
        <v>46.800000000000004</v>
      </c>
      <c r="AE36" s="24">
        <v>7.2</v>
      </c>
    </row>
    <row r="37" spans="1:31" x14ac:dyDescent="0.25">
      <c r="A37" s="1" t="s">
        <v>66</v>
      </c>
      <c r="B37" s="2" t="s">
        <v>67</v>
      </c>
      <c r="C37" s="3">
        <f t="shared" ref="C37:C68" si="5">D37+H37-AB37</f>
        <v>9</v>
      </c>
      <c r="D37" s="4">
        <f>'November 24'!C37</f>
        <v>9</v>
      </c>
      <c r="E37" s="6"/>
      <c r="F37" s="6"/>
      <c r="G37" s="6"/>
      <c r="H37" s="6">
        <f t="shared" ref="H37:H68" si="6">SUM(E37:G37)</f>
        <v>0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>
        <f t="shared" si="3"/>
        <v>0</v>
      </c>
      <c r="AC37" s="25">
        <f t="shared" si="4"/>
        <v>119.60000000000001</v>
      </c>
      <c r="AD37" s="26">
        <f t="shared" ref="AD37:AD68" si="7">C37*AC37</f>
        <v>1076.4000000000001</v>
      </c>
      <c r="AE37" s="24">
        <v>184</v>
      </c>
    </row>
    <row r="38" spans="1:31" x14ac:dyDescent="0.25">
      <c r="A38" s="1" t="s">
        <v>68</v>
      </c>
      <c r="B38" s="2" t="s">
        <v>69</v>
      </c>
      <c r="C38" s="3">
        <f t="shared" si="5"/>
        <v>10</v>
      </c>
      <c r="D38" s="4">
        <f>'November 24'!C38</f>
        <v>10</v>
      </c>
      <c r="E38" s="6"/>
      <c r="F38" s="6"/>
      <c r="G38" s="6"/>
      <c r="H38" s="6">
        <f t="shared" si="6"/>
        <v>0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>
        <f t="shared" si="3"/>
        <v>0</v>
      </c>
      <c r="AC38" s="25">
        <f t="shared" si="4"/>
        <v>44.648499999999999</v>
      </c>
      <c r="AD38" s="26">
        <f t="shared" si="7"/>
        <v>446.48500000000001</v>
      </c>
      <c r="AE38" s="24">
        <v>68.69</v>
      </c>
    </row>
    <row r="39" spans="1:31" x14ac:dyDescent="0.25">
      <c r="A39" s="1" t="s">
        <v>70</v>
      </c>
      <c r="B39" s="2" t="s">
        <v>71</v>
      </c>
      <c r="C39" s="3">
        <f t="shared" si="5"/>
        <v>9</v>
      </c>
      <c r="D39" s="4">
        <f>'November 24'!C39</f>
        <v>9</v>
      </c>
      <c r="E39" s="6"/>
      <c r="F39" s="6"/>
      <c r="G39" s="6"/>
      <c r="H39" s="6">
        <f t="shared" si="6"/>
        <v>0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>
        <f t="shared" si="3"/>
        <v>0</v>
      </c>
      <c r="AC39" s="25">
        <f t="shared" si="4"/>
        <v>40.5535</v>
      </c>
      <c r="AD39" s="26">
        <f t="shared" si="7"/>
        <v>364.98149999999998</v>
      </c>
      <c r="AE39" s="24">
        <v>62.39</v>
      </c>
    </row>
    <row r="40" spans="1:31" x14ac:dyDescent="0.25">
      <c r="A40" s="1" t="s">
        <v>72</v>
      </c>
      <c r="B40" s="2" t="s">
        <v>73</v>
      </c>
      <c r="C40" s="3">
        <f t="shared" si="5"/>
        <v>5</v>
      </c>
      <c r="D40" s="4">
        <f>'November 24'!C40</f>
        <v>5</v>
      </c>
      <c r="E40" s="6"/>
      <c r="F40" s="6"/>
      <c r="G40" s="6"/>
      <c r="H40" s="6">
        <f t="shared" si="6"/>
        <v>0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>
        <f t="shared" si="3"/>
        <v>0</v>
      </c>
      <c r="AC40" s="25">
        <f t="shared" si="4"/>
        <v>3314.9935</v>
      </c>
      <c r="AD40" s="26">
        <f t="shared" si="7"/>
        <v>16574.967499999999</v>
      </c>
      <c r="AE40" s="24">
        <v>5099.99</v>
      </c>
    </row>
    <row r="41" spans="1:31" x14ac:dyDescent="0.25">
      <c r="A41" s="1" t="s">
        <v>74</v>
      </c>
      <c r="B41" s="2" t="s">
        <v>96</v>
      </c>
      <c r="C41" s="3">
        <f t="shared" si="5"/>
        <v>2</v>
      </c>
      <c r="D41" s="4">
        <f>'November 24'!C41</f>
        <v>2</v>
      </c>
      <c r="E41" s="6"/>
      <c r="F41" s="6"/>
      <c r="G41" s="6"/>
      <c r="H41" s="6">
        <f t="shared" si="6"/>
        <v>0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>
        <f t="shared" si="3"/>
        <v>0</v>
      </c>
      <c r="AC41" s="25">
        <f t="shared" si="4"/>
        <v>169</v>
      </c>
      <c r="AD41" s="26">
        <f t="shared" si="7"/>
        <v>338</v>
      </c>
      <c r="AE41" s="24">
        <v>260</v>
      </c>
    </row>
    <row r="42" spans="1:31" x14ac:dyDescent="0.25">
      <c r="A42" s="1" t="s">
        <v>75</v>
      </c>
      <c r="B42" s="2" t="s">
        <v>76</v>
      </c>
      <c r="C42" s="3">
        <f t="shared" si="5"/>
        <v>14</v>
      </c>
      <c r="D42" s="4">
        <f>'November 24'!C42</f>
        <v>14</v>
      </c>
      <c r="E42" s="6"/>
      <c r="F42" s="6"/>
      <c r="G42" s="6"/>
      <c r="H42" s="6">
        <f t="shared" si="6"/>
        <v>0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>
        <f t="shared" si="3"/>
        <v>0</v>
      </c>
      <c r="AC42" s="25">
        <f t="shared" si="4"/>
        <v>35.613500000000002</v>
      </c>
      <c r="AD42" s="26">
        <f t="shared" si="7"/>
        <v>498.58900000000006</v>
      </c>
      <c r="AE42" s="24">
        <v>54.79</v>
      </c>
    </row>
    <row r="43" spans="1:31" x14ac:dyDescent="0.25">
      <c r="A43" s="1" t="s">
        <v>77</v>
      </c>
      <c r="B43" s="2" t="s">
        <v>78</v>
      </c>
      <c r="C43" s="3">
        <f t="shared" si="5"/>
        <v>10</v>
      </c>
      <c r="D43" s="4">
        <f>'November 24'!C43</f>
        <v>10</v>
      </c>
      <c r="E43" s="6"/>
      <c r="F43" s="6"/>
      <c r="G43" s="6"/>
      <c r="H43" s="6">
        <f t="shared" si="6"/>
        <v>0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>
        <f t="shared" si="3"/>
        <v>0</v>
      </c>
      <c r="AC43" s="25">
        <f t="shared" si="4"/>
        <v>85.793500000000009</v>
      </c>
      <c r="AD43" s="26">
        <f t="shared" si="7"/>
        <v>857.93500000000006</v>
      </c>
      <c r="AE43" s="24">
        <v>131.99</v>
      </c>
    </row>
    <row r="44" spans="1:31" x14ac:dyDescent="0.25">
      <c r="A44" s="1" t="s">
        <v>79</v>
      </c>
      <c r="B44" s="2" t="s">
        <v>97</v>
      </c>
      <c r="C44" s="3">
        <f t="shared" si="5"/>
        <v>5</v>
      </c>
      <c r="D44" s="4">
        <f>'November 24'!C44</f>
        <v>5</v>
      </c>
      <c r="E44" s="6"/>
      <c r="F44" s="6"/>
      <c r="G44" s="6"/>
      <c r="H44" s="6">
        <f t="shared" si="6"/>
        <v>0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>
        <f t="shared" si="3"/>
        <v>0</v>
      </c>
      <c r="AC44" s="25">
        <f t="shared" si="4"/>
        <v>272.35000000000002</v>
      </c>
      <c r="AD44" s="26">
        <f t="shared" si="7"/>
        <v>1361.75</v>
      </c>
      <c r="AE44" s="24">
        <v>419</v>
      </c>
    </row>
    <row r="45" spans="1:31" x14ac:dyDescent="0.25">
      <c r="A45" s="1" t="s">
        <v>80</v>
      </c>
      <c r="B45" s="2" t="s">
        <v>98</v>
      </c>
      <c r="C45" s="3">
        <f t="shared" si="5"/>
        <v>3</v>
      </c>
      <c r="D45" s="4">
        <f>'November 24'!C45</f>
        <v>5</v>
      </c>
      <c r="E45" s="6"/>
      <c r="F45" s="6"/>
      <c r="G45" s="6"/>
      <c r="H45" s="6">
        <f t="shared" si="6"/>
        <v>0</v>
      </c>
      <c r="I45" s="7"/>
      <c r="J45" s="7"/>
      <c r="K45" s="7"/>
      <c r="L45" s="7"/>
      <c r="M45" s="7"/>
      <c r="N45" s="7"/>
      <c r="O45" s="7"/>
      <c r="P45" s="7"/>
      <c r="Q45" s="7">
        <v>2</v>
      </c>
      <c r="R45" s="7"/>
      <c r="S45" s="7"/>
      <c r="T45" s="7"/>
      <c r="U45" s="7"/>
      <c r="V45" s="7"/>
      <c r="W45" s="7"/>
      <c r="X45" s="7"/>
      <c r="Y45" s="7"/>
      <c r="Z45" s="7"/>
      <c r="AA45" s="7"/>
      <c r="AB45" s="7">
        <f t="shared" si="3"/>
        <v>2</v>
      </c>
      <c r="AC45" s="25">
        <f t="shared" si="4"/>
        <v>812.5</v>
      </c>
      <c r="AD45" s="26">
        <f t="shared" si="7"/>
        <v>2437.5</v>
      </c>
      <c r="AE45" s="24">
        <v>1250</v>
      </c>
    </row>
    <row r="46" spans="1:31" x14ac:dyDescent="0.25">
      <c r="A46" s="1" t="s">
        <v>81</v>
      </c>
      <c r="B46" s="2" t="s">
        <v>99</v>
      </c>
      <c r="C46" s="3">
        <f t="shared" si="5"/>
        <v>5</v>
      </c>
      <c r="D46" s="4">
        <f>'November 24'!C46</f>
        <v>5</v>
      </c>
      <c r="E46" s="6"/>
      <c r="F46" s="6"/>
      <c r="G46" s="6"/>
      <c r="H46" s="6">
        <f t="shared" si="6"/>
        <v>0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>
        <f t="shared" si="3"/>
        <v>0</v>
      </c>
      <c r="AC46" s="25">
        <f t="shared" si="4"/>
        <v>386.75</v>
      </c>
      <c r="AD46" s="26">
        <f t="shared" si="7"/>
        <v>1933.75</v>
      </c>
      <c r="AE46" s="24">
        <v>595</v>
      </c>
    </row>
    <row r="47" spans="1:31" x14ac:dyDescent="0.25">
      <c r="A47" s="1" t="s">
        <v>82</v>
      </c>
      <c r="B47" s="2" t="s">
        <v>84</v>
      </c>
      <c r="C47" s="3">
        <f t="shared" si="5"/>
        <v>9</v>
      </c>
      <c r="D47" s="4">
        <f>'November 24'!C47</f>
        <v>9</v>
      </c>
      <c r="E47" s="6"/>
      <c r="F47" s="6"/>
      <c r="G47" s="6"/>
      <c r="H47" s="6">
        <f t="shared" si="6"/>
        <v>0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>
        <f t="shared" si="3"/>
        <v>0</v>
      </c>
      <c r="AC47" s="25">
        <f t="shared" si="4"/>
        <v>140.39350000000002</v>
      </c>
      <c r="AD47" s="26">
        <f t="shared" si="7"/>
        <v>1263.5415000000003</v>
      </c>
      <c r="AE47" s="24">
        <v>215.99</v>
      </c>
    </row>
    <row r="48" spans="1:31" x14ac:dyDescent="0.25">
      <c r="A48" s="1" t="s">
        <v>83</v>
      </c>
      <c r="B48" s="2" t="s">
        <v>85</v>
      </c>
      <c r="C48" s="3">
        <f t="shared" si="5"/>
        <v>11</v>
      </c>
      <c r="D48" s="4">
        <f>'November 24'!C48</f>
        <v>11</v>
      </c>
      <c r="E48" s="6"/>
      <c r="F48" s="6"/>
      <c r="G48" s="6"/>
      <c r="H48" s="6">
        <f t="shared" si="6"/>
        <v>0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>
        <f t="shared" si="3"/>
        <v>0</v>
      </c>
      <c r="AC48" s="25">
        <f t="shared" si="4"/>
        <v>217.75</v>
      </c>
      <c r="AD48" s="26">
        <f t="shared" si="7"/>
        <v>2395.25</v>
      </c>
      <c r="AE48" s="24">
        <v>335</v>
      </c>
    </row>
    <row r="49" spans="1:31" x14ac:dyDescent="0.25">
      <c r="A49" s="1" t="s">
        <v>100</v>
      </c>
      <c r="B49" s="2" t="s">
        <v>86</v>
      </c>
      <c r="C49" s="3">
        <f t="shared" si="5"/>
        <v>10</v>
      </c>
      <c r="D49" s="4">
        <f>'November 24'!C49</f>
        <v>10</v>
      </c>
      <c r="E49" s="6"/>
      <c r="F49" s="6"/>
      <c r="G49" s="6"/>
      <c r="H49" s="6">
        <f t="shared" si="6"/>
        <v>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>
        <f t="shared" si="3"/>
        <v>0</v>
      </c>
      <c r="AC49" s="25">
        <f t="shared" si="4"/>
        <v>70.973500000000001</v>
      </c>
      <c r="AD49" s="26">
        <f t="shared" si="7"/>
        <v>709.73500000000001</v>
      </c>
      <c r="AE49" s="24">
        <v>109.19</v>
      </c>
    </row>
    <row r="50" spans="1:31" x14ac:dyDescent="0.25">
      <c r="A50" s="1" t="s">
        <v>101</v>
      </c>
      <c r="B50" s="2" t="s">
        <v>87</v>
      </c>
      <c r="C50" s="3">
        <f t="shared" si="5"/>
        <v>5</v>
      </c>
      <c r="D50" s="4">
        <f>'November 24'!C50</f>
        <v>5</v>
      </c>
      <c r="E50" s="6"/>
      <c r="F50" s="6"/>
      <c r="G50" s="6"/>
      <c r="H50" s="6">
        <f t="shared" si="6"/>
        <v>0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>
        <f t="shared" si="3"/>
        <v>0</v>
      </c>
      <c r="AC50" s="25">
        <f t="shared" si="4"/>
        <v>99.313500000000005</v>
      </c>
      <c r="AD50" s="26">
        <f t="shared" si="7"/>
        <v>496.5675</v>
      </c>
      <c r="AE50" s="24">
        <v>152.79</v>
      </c>
    </row>
    <row r="51" spans="1:31" x14ac:dyDescent="0.25">
      <c r="A51" s="1" t="s">
        <v>102</v>
      </c>
      <c r="B51" s="2" t="s">
        <v>103</v>
      </c>
      <c r="C51" s="3">
        <f t="shared" si="5"/>
        <v>3</v>
      </c>
      <c r="D51" s="4">
        <f>'November 24'!C51</f>
        <v>3</v>
      </c>
      <c r="E51" s="6"/>
      <c r="F51" s="6"/>
      <c r="G51" s="6"/>
      <c r="H51" s="6">
        <f t="shared" si="6"/>
        <v>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>
        <f t="shared" si="3"/>
        <v>0</v>
      </c>
      <c r="AC51" s="25">
        <f t="shared" si="4"/>
        <v>231.33499999999998</v>
      </c>
      <c r="AD51" s="26">
        <f t="shared" si="7"/>
        <v>694.00499999999988</v>
      </c>
      <c r="AE51" s="24">
        <v>355.9</v>
      </c>
    </row>
    <row r="52" spans="1:31" x14ac:dyDescent="0.25">
      <c r="A52" s="1" t="s">
        <v>104</v>
      </c>
      <c r="B52" s="2" t="s">
        <v>105</v>
      </c>
      <c r="C52" s="3">
        <f t="shared" si="5"/>
        <v>4</v>
      </c>
      <c r="D52" s="4">
        <f>'November 24'!C52</f>
        <v>4</v>
      </c>
      <c r="E52" s="6"/>
      <c r="F52" s="6"/>
      <c r="G52" s="6"/>
      <c r="H52" s="6">
        <f t="shared" si="6"/>
        <v>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>
        <f t="shared" si="3"/>
        <v>0</v>
      </c>
      <c r="AC52" s="25">
        <f t="shared" si="4"/>
        <v>120.575</v>
      </c>
      <c r="AD52" s="26">
        <f t="shared" si="7"/>
        <v>482.3</v>
      </c>
      <c r="AE52" s="24">
        <v>185.5</v>
      </c>
    </row>
    <row r="53" spans="1:31" x14ac:dyDescent="0.25">
      <c r="A53" s="1" t="s">
        <v>106</v>
      </c>
      <c r="B53" s="2" t="s">
        <v>107</v>
      </c>
      <c r="C53" s="3">
        <f t="shared" si="5"/>
        <v>3</v>
      </c>
      <c r="D53" s="4">
        <f>'November 24'!C53</f>
        <v>3</v>
      </c>
      <c r="E53" s="6"/>
      <c r="F53" s="6"/>
      <c r="G53" s="6"/>
      <c r="H53" s="6">
        <f t="shared" si="6"/>
        <v>0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>
        <f t="shared" si="3"/>
        <v>0</v>
      </c>
      <c r="AC53" s="25">
        <f t="shared" si="4"/>
        <v>74.75</v>
      </c>
      <c r="AD53" s="26">
        <f t="shared" si="7"/>
        <v>224.25</v>
      </c>
      <c r="AE53" s="24">
        <v>115</v>
      </c>
    </row>
    <row r="54" spans="1:31" x14ac:dyDescent="0.25">
      <c r="A54" s="1" t="s">
        <v>108</v>
      </c>
      <c r="B54" s="2" t="s">
        <v>109</v>
      </c>
      <c r="C54" s="3">
        <f t="shared" si="5"/>
        <v>5</v>
      </c>
      <c r="D54" s="4">
        <f>'November 24'!C54</f>
        <v>5</v>
      </c>
      <c r="E54" s="6"/>
      <c r="F54" s="6"/>
      <c r="G54" s="6"/>
      <c r="H54" s="6">
        <f t="shared" si="6"/>
        <v>0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>
        <f t="shared" si="3"/>
        <v>0</v>
      </c>
      <c r="AC54" s="25">
        <f t="shared" si="4"/>
        <v>64.285000000000011</v>
      </c>
      <c r="AD54" s="26">
        <f t="shared" si="7"/>
        <v>321.42500000000007</v>
      </c>
      <c r="AE54" s="24">
        <v>98.9</v>
      </c>
    </row>
    <row r="55" spans="1:31" x14ac:dyDescent="0.25">
      <c r="A55" s="1" t="s">
        <v>110</v>
      </c>
      <c r="B55" s="2" t="s">
        <v>111</v>
      </c>
      <c r="C55" s="3">
        <f t="shared" si="5"/>
        <v>1</v>
      </c>
      <c r="D55" s="4">
        <f>'November 24'!C55</f>
        <v>1</v>
      </c>
      <c r="E55" s="6"/>
      <c r="F55" s="6"/>
      <c r="G55" s="6"/>
      <c r="H55" s="6">
        <f t="shared" si="6"/>
        <v>0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>
        <f t="shared" si="3"/>
        <v>0</v>
      </c>
      <c r="AC55" s="25">
        <f t="shared" si="4"/>
        <v>48.867000000000004</v>
      </c>
      <c r="AD55" s="26">
        <f t="shared" si="7"/>
        <v>48.867000000000004</v>
      </c>
      <c r="AE55" s="24">
        <v>75.180000000000007</v>
      </c>
    </row>
    <row r="56" spans="1:31" x14ac:dyDescent="0.25">
      <c r="A56" s="1" t="s">
        <v>112</v>
      </c>
      <c r="B56" s="2" t="s">
        <v>113</v>
      </c>
      <c r="C56" s="3">
        <f t="shared" si="5"/>
        <v>5</v>
      </c>
      <c r="D56" s="4">
        <f>'November 24'!C56</f>
        <v>5</v>
      </c>
      <c r="E56" s="6"/>
      <c r="F56" s="6"/>
      <c r="G56" s="6"/>
      <c r="H56" s="6">
        <f t="shared" si="6"/>
        <v>0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>
        <f t="shared" si="3"/>
        <v>0</v>
      </c>
      <c r="AC56" s="25">
        <f t="shared" si="4"/>
        <v>24.693500000000004</v>
      </c>
      <c r="AD56" s="26">
        <f t="shared" si="7"/>
        <v>123.46750000000002</v>
      </c>
      <c r="AE56" s="24">
        <v>37.99</v>
      </c>
    </row>
    <row r="57" spans="1:31" x14ac:dyDescent="0.25">
      <c r="A57" s="1" t="s">
        <v>114</v>
      </c>
      <c r="B57" s="2" t="s">
        <v>115</v>
      </c>
      <c r="C57" s="3">
        <f t="shared" si="5"/>
        <v>10</v>
      </c>
      <c r="D57" s="4">
        <f>'November 24'!C57</f>
        <v>10</v>
      </c>
      <c r="E57" s="6"/>
      <c r="F57" s="6"/>
      <c r="G57" s="6"/>
      <c r="H57" s="6">
        <f t="shared" si="6"/>
        <v>0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>
        <f t="shared" si="3"/>
        <v>0</v>
      </c>
      <c r="AC57" s="25">
        <f t="shared" si="4"/>
        <v>96.414500000000018</v>
      </c>
      <c r="AD57" s="26">
        <f t="shared" si="7"/>
        <v>964.14500000000021</v>
      </c>
      <c r="AE57" s="24">
        <v>148.33000000000001</v>
      </c>
    </row>
    <row r="58" spans="1:31" x14ac:dyDescent="0.25">
      <c r="A58" s="1" t="s">
        <v>116</v>
      </c>
      <c r="B58" s="2" t="s">
        <v>117</v>
      </c>
      <c r="C58" s="3">
        <f t="shared" si="5"/>
        <v>15</v>
      </c>
      <c r="D58" s="4">
        <f>'November 24'!C58</f>
        <v>15</v>
      </c>
      <c r="E58" s="6"/>
      <c r="F58" s="6"/>
      <c r="G58" s="6"/>
      <c r="H58" s="6">
        <f t="shared" si="6"/>
        <v>0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>
        <f t="shared" si="3"/>
        <v>0</v>
      </c>
      <c r="AC58" s="25">
        <f t="shared" si="4"/>
        <v>129.99350000000001</v>
      </c>
      <c r="AD58" s="26">
        <f t="shared" si="7"/>
        <v>1949.9025000000001</v>
      </c>
      <c r="AE58" s="24">
        <v>199.99</v>
      </c>
    </row>
    <row r="59" spans="1:31" x14ac:dyDescent="0.25">
      <c r="A59" s="1" t="s">
        <v>116</v>
      </c>
      <c r="B59" s="2" t="s">
        <v>117</v>
      </c>
      <c r="C59" s="3">
        <f t="shared" si="5"/>
        <v>5</v>
      </c>
      <c r="D59" s="4">
        <f>'November 24'!C59</f>
        <v>5</v>
      </c>
      <c r="E59" s="6"/>
      <c r="F59" s="6"/>
      <c r="G59" s="6"/>
      <c r="H59" s="6">
        <f t="shared" si="6"/>
        <v>0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>
        <f t="shared" si="3"/>
        <v>0</v>
      </c>
      <c r="AC59" s="25">
        <f t="shared" si="4"/>
        <v>129.99350000000001</v>
      </c>
      <c r="AD59" s="26">
        <f t="shared" si="7"/>
        <v>649.96750000000009</v>
      </c>
      <c r="AE59" s="24">
        <v>199.99</v>
      </c>
    </row>
    <row r="60" spans="1:31" x14ac:dyDescent="0.25">
      <c r="A60" s="1" t="s">
        <v>118</v>
      </c>
      <c r="B60" s="2" t="s">
        <v>119</v>
      </c>
      <c r="C60" s="3">
        <f t="shared" si="5"/>
        <v>0</v>
      </c>
      <c r="D60" s="4">
        <f>'November 24'!C60</f>
        <v>0</v>
      </c>
      <c r="E60" s="6"/>
      <c r="F60" s="6"/>
      <c r="G60" s="6"/>
      <c r="H60" s="6">
        <f t="shared" si="6"/>
        <v>0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>
        <f t="shared" si="3"/>
        <v>0</v>
      </c>
      <c r="AC60" s="25">
        <f t="shared" si="4"/>
        <v>123.49350000000001</v>
      </c>
      <c r="AD60" s="26">
        <f t="shared" si="7"/>
        <v>0</v>
      </c>
      <c r="AE60" s="24">
        <v>189.99</v>
      </c>
    </row>
    <row r="61" spans="1:31" x14ac:dyDescent="0.25">
      <c r="A61" s="1" t="s">
        <v>120</v>
      </c>
      <c r="B61" s="2" t="s">
        <v>121</v>
      </c>
      <c r="C61" s="3">
        <f t="shared" si="5"/>
        <v>4</v>
      </c>
      <c r="D61" s="4">
        <f>'November 24'!C61</f>
        <v>4</v>
      </c>
      <c r="E61" s="6"/>
      <c r="F61" s="6"/>
      <c r="G61" s="6"/>
      <c r="H61" s="6">
        <f t="shared" si="6"/>
        <v>0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>
        <f t="shared" si="3"/>
        <v>0</v>
      </c>
      <c r="AC61" s="25">
        <f t="shared" si="4"/>
        <v>409.49350000000004</v>
      </c>
      <c r="AD61" s="26">
        <f t="shared" si="7"/>
        <v>1637.9740000000002</v>
      </c>
      <c r="AE61" s="24">
        <v>629.99</v>
      </c>
    </row>
    <row r="62" spans="1:31" x14ac:dyDescent="0.25">
      <c r="A62" s="1" t="s">
        <v>122</v>
      </c>
      <c r="B62" s="2" t="s">
        <v>123</v>
      </c>
      <c r="C62" s="3">
        <f t="shared" si="5"/>
        <v>5</v>
      </c>
      <c r="D62" s="4">
        <f>'November 24'!C62</f>
        <v>5</v>
      </c>
      <c r="E62" s="6"/>
      <c r="F62" s="6"/>
      <c r="G62" s="6"/>
      <c r="H62" s="6">
        <f t="shared" si="6"/>
        <v>0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>
        <f t="shared" si="3"/>
        <v>0</v>
      </c>
      <c r="AC62" s="25">
        <f t="shared" si="4"/>
        <v>974.99350000000004</v>
      </c>
      <c r="AD62" s="26">
        <f t="shared" si="7"/>
        <v>4874.9675000000007</v>
      </c>
      <c r="AE62" s="24">
        <v>1499.99</v>
      </c>
    </row>
    <row r="63" spans="1:31" x14ac:dyDescent="0.25">
      <c r="A63" s="1" t="s">
        <v>124</v>
      </c>
      <c r="B63" s="2" t="s">
        <v>125</v>
      </c>
      <c r="C63" s="3">
        <f t="shared" si="5"/>
        <v>4</v>
      </c>
      <c r="D63" s="4">
        <f>'November 24'!C63</f>
        <v>4</v>
      </c>
      <c r="E63" s="6"/>
      <c r="F63" s="6"/>
      <c r="G63" s="6"/>
      <c r="H63" s="6">
        <f t="shared" si="6"/>
        <v>0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>
        <f t="shared" si="3"/>
        <v>0</v>
      </c>
      <c r="AC63" s="25">
        <f t="shared" si="4"/>
        <v>259.99350000000004</v>
      </c>
      <c r="AD63" s="26">
        <f t="shared" si="7"/>
        <v>1039.9740000000002</v>
      </c>
      <c r="AE63" s="24">
        <v>399.99</v>
      </c>
    </row>
    <row r="64" spans="1:31" x14ac:dyDescent="0.25">
      <c r="A64" s="1" t="s">
        <v>126</v>
      </c>
      <c r="B64" s="2" t="s">
        <v>127</v>
      </c>
      <c r="C64" s="3">
        <f t="shared" si="5"/>
        <v>5</v>
      </c>
      <c r="D64" s="4">
        <f>'November 24'!C64</f>
        <v>5</v>
      </c>
      <c r="E64" s="6"/>
      <c r="F64" s="6"/>
      <c r="G64" s="6"/>
      <c r="H64" s="6">
        <f t="shared" si="6"/>
        <v>0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>
        <f t="shared" si="3"/>
        <v>0</v>
      </c>
      <c r="AC64" s="25">
        <f t="shared" si="4"/>
        <v>552.49350000000004</v>
      </c>
      <c r="AD64" s="26">
        <f t="shared" si="7"/>
        <v>2762.4675000000002</v>
      </c>
      <c r="AE64" s="24">
        <v>849.99</v>
      </c>
    </row>
    <row r="65" spans="1:31" x14ac:dyDescent="0.25">
      <c r="A65" s="1" t="s">
        <v>128</v>
      </c>
      <c r="B65" s="2" t="s">
        <v>129</v>
      </c>
      <c r="C65" s="3">
        <f t="shared" si="5"/>
        <v>5</v>
      </c>
      <c r="D65" s="4">
        <f>'November 24'!C65</f>
        <v>5</v>
      </c>
      <c r="E65" s="6"/>
      <c r="F65" s="6"/>
      <c r="G65" s="6"/>
      <c r="H65" s="6">
        <f t="shared" si="6"/>
        <v>0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>
        <f t="shared" si="3"/>
        <v>0</v>
      </c>
      <c r="AC65" s="25">
        <f t="shared" si="4"/>
        <v>568.74350000000004</v>
      </c>
      <c r="AD65" s="26">
        <f t="shared" si="7"/>
        <v>2843.7175000000002</v>
      </c>
      <c r="AE65" s="24">
        <v>874.99</v>
      </c>
    </row>
    <row r="66" spans="1:31" x14ac:dyDescent="0.25">
      <c r="A66" s="1" t="s">
        <v>130</v>
      </c>
      <c r="B66" s="2" t="s">
        <v>131</v>
      </c>
      <c r="C66" s="3">
        <f t="shared" si="5"/>
        <v>4</v>
      </c>
      <c r="D66" s="4">
        <f>'November 24'!C66</f>
        <v>4</v>
      </c>
      <c r="E66" s="6"/>
      <c r="F66" s="6"/>
      <c r="G66" s="6"/>
      <c r="H66" s="6">
        <f t="shared" si="6"/>
        <v>0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>
        <f t="shared" si="3"/>
        <v>0</v>
      </c>
      <c r="AC66" s="25">
        <f t="shared" si="4"/>
        <v>714.99350000000004</v>
      </c>
      <c r="AD66" s="26">
        <f t="shared" si="7"/>
        <v>2859.9740000000002</v>
      </c>
      <c r="AE66" s="24">
        <v>1099.99</v>
      </c>
    </row>
    <row r="67" spans="1:31" x14ac:dyDescent="0.25">
      <c r="A67" s="1" t="s">
        <v>132</v>
      </c>
      <c r="B67" s="2" t="s">
        <v>133</v>
      </c>
      <c r="C67" s="3">
        <f t="shared" si="5"/>
        <v>5</v>
      </c>
      <c r="D67" s="4">
        <f>'November 24'!C67</f>
        <v>5</v>
      </c>
      <c r="E67" s="6"/>
      <c r="F67" s="6"/>
      <c r="G67" s="6"/>
      <c r="H67" s="6">
        <f t="shared" si="6"/>
        <v>0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>
        <f t="shared" si="3"/>
        <v>0</v>
      </c>
      <c r="AC67" s="25">
        <f t="shared" si="4"/>
        <v>51.993499999999997</v>
      </c>
      <c r="AD67" s="26">
        <f t="shared" si="7"/>
        <v>259.96749999999997</v>
      </c>
      <c r="AE67" s="24">
        <v>79.989999999999995</v>
      </c>
    </row>
    <row r="68" spans="1:31" x14ac:dyDescent="0.25">
      <c r="A68" s="1" t="s">
        <v>134</v>
      </c>
      <c r="B68" s="2" t="s">
        <v>135</v>
      </c>
      <c r="C68" s="3">
        <f t="shared" si="5"/>
        <v>-7</v>
      </c>
      <c r="D68" s="4">
        <f>'November 24'!C68</f>
        <v>-6</v>
      </c>
      <c r="E68" s="6"/>
      <c r="F68" s="6"/>
      <c r="G68" s="6"/>
      <c r="H68" s="6">
        <f t="shared" si="6"/>
        <v>0</v>
      </c>
      <c r="I68" s="7"/>
      <c r="J68" s="7"/>
      <c r="K68" s="7"/>
      <c r="L68" s="7"/>
      <c r="M68" s="7">
        <v>1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>
        <f t="shared" si="3"/>
        <v>1</v>
      </c>
      <c r="AC68" s="25">
        <f t="shared" si="4"/>
        <v>2.1840000000000002</v>
      </c>
      <c r="AD68" s="26">
        <f t="shared" si="7"/>
        <v>-15.288</v>
      </c>
      <c r="AE68" s="24">
        <v>3.36</v>
      </c>
    </row>
    <row r="69" spans="1:31" x14ac:dyDescent="0.25">
      <c r="A69" s="1" t="s">
        <v>136</v>
      </c>
      <c r="B69" s="2" t="s">
        <v>137</v>
      </c>
      <c r="C69" s="3">
        <f t="shared" ref="C69:C100" si="8">D69+H69-AB69</f>
        <v>22</v>
      </c>
      <c r="D69" s="4">
        <f>'November 24'!C69</f>
        <v>24</v>
      </c>
      <c r="E69" s="6"/>
      <c r="F69" s="6"/>
      <c r="G69" s="6"/>
      <c r="H69" s="6">
        <f t="shared" ref="H69:H100" si="9">SUM(E69:G69)</f>
        <v>0</v>
      </c>
      <c r="I69" s="7"/>
      <c r="J69" s="7"/>
      <c r="K69" s="7"/>
      <c r="L69" s="7"/>
      <c r="M69" s="7"/>
      <c r="N69" s="7"/>
      <c r="O69" s="7"/>
      <c r="P69" s="7"/>
      <c r="Q69" s="7">
        <v>2</v>
      </c>
      <c r="R69" s="7"/>
      <c r="S69" s="7"/>
      <c r="T69" s="7"/>
      <c r="U69" s="7"/>
      <c r="V69" s="7"/>
      <c r="W69" s="7"/>
      <c r="X69" s="7"/>
      <c r="Y69" s="7"/>
      <c r="Z69" s="7"/>
      <c r="AA69" s="7"/>
      <c r="AB69" s="7">
        <f t="shared" si="3"/>
        <v>2</v>
      </c>
      <c r="AC69" s="25">
        <f t="shared" si="4"/>
        <v>12.22</v>
      </c>
      <c r="AD69" s="26">
        <f t="shared" ref="AD69:AD100" si="10">C69*AC69</f>
        <v>268.84000000000003</v>
      </c>
      <c r="AE69" s="24">
        <v>18.8</v>
      </c>
    </row>
    <row r="70" spans="1:31" x14ac:dyDescent="0.25">
      <c r="A70" s="1" t="s">
        <v>138</v>
      </c>
      <c r="B70" s="2" t="s">
        <v>139</v>
      </c>
      <c r="C70" s="3">
        <f t="shared" si="8"/>
        <v>4</v>
      </c>
      <c r="D70" s="4">
        <f>'November 24'!C70</f>
        <v>4</v>
      </c>
      <c r="E70" s="6"/>
      <c r="F70" s="6"/>
      <c r="G70" s="6"/>
      <c r="H70" s="6">
        <f t="shared" si="9"/>
        <v>0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>
        <f t="shared" ref="AB70:AB110" si="11">SUM(I70:AA70)</f>
        <v>0</v>
      </c>
      <c r="AC70" s="25">
        <f t="shared" si="4"/>
        <v>57.524999999999999</v>
      </c>
      <c r="AD70" s="26">
        <f t="shared" si="10"/>
        <v>230.1</v>
      </c>
      <c r="AE70" s="24">
        <v>88.5</v>
      </c>
    </row>
    <row r="71" spans="1:31" x14ac:dyDescent="0.25">
      <c r="A71" s="1" t="s">
        <v>140</v>
      </c>
      <c r="B71" s="2" t="s">
        <v>141</v>
      </c>
      <c r="C71" s="3">
        <f t="shared" si="8"/>
        <v>10</v>
      </c>
      <c r="D71" s="4">
        <f>'November 24'!C71</f>
        <v>10</v>
      </c>
      <c r="E71" s="6"/>
      <c r="F71" s="6"/>
      <c r="G71" s="6"/>
      <c r="H71" s="6">
        <f t="shared" si="9"/>
        <v>0</v>
      </c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>
        <f t="shared" si="11"/>
        <v>0</v>
      </c>
      <c r="AC71" s="25">
        <f t="shared" ref="AC71:AC110" si="12">AE71*0.65</f>
        <v>273.44850000000002</v>
      </c>
      <c r="AD71" s="26">
        <f t="shared" si="10"/>
        <v>2734.4850000000001</v>
      </c>
      <c r="AE71" s="24">
        <v>420.69</v>
      </c>
    </row>
    <row r="72" spans="1:31" x14ac:dyDescent="0.25">
      <c r="A72" s="1" t="s">
        <v>142</v>
      </c>
      <c r="B72" s="2" t="s">
        <v>143</v>
      </c>
      <c r="C72" s="3">
        <f t="shared" si="8"/>
        <v>10</v>
      </c>
      <c r="D72" s="4">
        <f>'November 24'!C72</f>
        <v>10</v>
      </c>
      <c r="E72" s="6"/>
      <c r="F72" s="6"/>
      <c r="G72" s="6"/>
      <c r="H72" s="6">
        <f t="shared" si="9"/>
        <v>0</v>
      </c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>
        <f t="shared" si="11"/>
        <v>0</v>
      </c>
      <c r="AC72" s="25">
        <f t="shared" si="12"/>
        <v>337.15500000000003</v>
      </c>
      <c r="AD72" s="26">
        <f t="shared" si="10"/>
        <v>3371.55</v>
      </c>
      <c r="AE72" s="24">
        <v>518.70000000000005</v>
      </c>
    </row>
    <row r="73" spans="1:31" x14ac:dyDescent="0.25">
      <c r="A73" s="1" t="s">
        <v>144</v>
      </c>
      <c r="B73" s="2" t="s">
        <v>145</v>
      </c>
      <c r="C73" s="3">
        <f t="shared" si="8"/>
        <v>10</v>
      </c>
      <c r="D73" s="4">
        <f>'November 24'!C73</f>
        <v>10</v>
      </c>
      <c r="E73" s="6"/>
      <c r="F73" s="6"/>
      <c r="G73" s="6"/>
      <c r="H73" s="6">
        <f t="shared" si="9"/>
        <v>0</v>
      </c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>
        <f t="shared" si="11"/>
        <v>0</v>
      </c>
      <c r="AC73" s="25">
        <f t="shared" si="12"/>
        <v>123.5</v>
      </c>
      <c r="AD73" s="26">
        <f t="shared" si="10"/>
        <v>1235</v>
      </c>
      <c r="AE73" s="24">
        <v>190</v>
      </c>
    </row>
    <row r="74" spans="1:31" x14ac:dyDescent="0.25">
      <c r="A74" s="1" t="s">
        <v>146</v>
      </c>
      <c r="B74" s="2" t="s">
        <v>147</v>
      </c>
      <c r="C74" s="3">
        <f t="shared" si="8"/>
        <v>10</v>
      </c>
      <c r="D74" s="4">
        <f>'November 24'!C74</f>
        <v>10</v>
      </c>
      <c r="E74" s="6"/>
      <c r="F74" s="6"/>
      <c r="G74" s="6"/>
      <c r="H74" s="6">
        <f t="shared" si="9"/>
        <v>0</v>
      </c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>
        <f t="shared" si="11"/>
        <v>0</v>
      </c>
      <c r="AC74" s="25">
        <f t="shared" si="12"/>
        <v>129.35</v>
      </c>
      <c r="AD74" s="26">
        <f t="shared" si="10"/>
        <v>1293.5</v>
      </c>
      <c r="AE74" s="24">
        <v>199</v>
      </c>
    </row>
    <row r="75" spans="1:31" x14ac:dyDescent="0.25">
      <c r="A75" s="1" t="s">
        <v>148</v>
      </c>
      <c r="B75" s="2" t="s">
        <v>149</v>
      </c>
      <c r="C75" s="3">
        <f t="shared" si="8"/>
        <v>-892</v>
      </c>
      <c r="D75" s="4">
        <f>'November 24'!C75</f>
        <v>-892</v>
      </c>
      <c r="E75" s="6"/>
      <c r="F75" s="6"/>
      <c r="G75" s="6"/>
      <c r="H75" s="6">
        <f t="shared" si="9"/>
        <v>0</v>
      </c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>
        <f t="shared" si="11"/>
        <v>0</v>
      </c>
      <c r="AC75" s="25">
        <f t="shared" si="12"/>
        <v>29.243500000000001</v>
      </c>
      <c r="AD75" s="26">
        <f t="shared" si="10"/>
        <v>-26085.202000000001</v>
      </c>
      <c r="AE75" s="24">
        <v>44.99</v>
      </c>
    </row>
    <row r="76" spans="1:31" x14ac:dyDescent="0.25">
      <c r="A76" s="1" t="s">
        <v>150</v>
      </c>
      <c r="B76" s="2" t="s">
        <v>151</v>
      </c>
      <c r="C76" s="3">
        <f t="shared" si="8"/>
        <v>-498</v>
      </c>
      <c r="D76" s="4">
        <f>'November 24'!C76</f>
        <v>-498</v>
      </c>
      <c r="E76" s="6"/>
      <c r="F76" s="6"/>
      <c r="G76" s="6"/>
      <c r="H76" s="6">
        <f t="shared" si="9"/>
        <v>0</v>
      </c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>
        <f t="shared" si="11"/>
        <v>0</v>
      </c>
      <c r="AC76" s="25">
        <f t="shared" si="12"/>
        <v>89.693500000000014</v>
      </c>
      <c r="AD76" s="26">
        <f t="shared" si="10"/>
        <v>-44667.363000000005</v>
      </c>
      <c r="AE76" s="24">
        <v>137.99</v>
      </c>
    </row>
    <row r="77" spans="1:31" x14ac:dyDescent="0.25">
      <c r="A77" s="1" t="s">
        <v>152</v>
      </c>
      <c r="B77" s="2" t="s">
        <v>153</v>
      </c>
      <c r="C77" s="3">
        <f t="shared" si="8"/>
        <v>-750</v>
      </c>
      <c r="D77" s="4">
        <f>'November 24'!C77</f>
        <v>-750</v>
      </c>
      <c r="E77" s="6"/>
      <c r="F77" s="6"/>
      <c r="G77" s="6"/>
      <c r="H77" s="6">
        <f t="shared" si="9"/>
        <v>0</v>
      </c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>
        <f t="shared" si="11"/>
        <v>0</v>
      </c>
      <c r="AC77" s="25">
        <f>AE77*0.65</f>
        <v>51.993499999999997</v>
      </c>
      <c r="AD77" s="26">
        <f t="shared" si="10"/>
        <v>-38995.125</v>
      </c>
      <c r="AE77" s="24">
        <v>79.989999999999995</v>
      </c>
    </row>
    <row r="78" spans="1:31" x14ac:dyDescent="0.25">
      <c r="A78" s="1" t="s">
        <v>154</v>
      </c>
      <c r="B78" s="2" t="s">
        <v>155</v>
      </c>
      <c r="C78" s="3">
        <f t="shared" si="8"/>
        <v>-3</v>
      </c>
      <c r="D78" s="4">
        <f>'November 24'!C78</f>
        <v>-3</v>
      </c>
      <c r="E78" s="6"/>
      <c r="F78" s="6"/>
      <c r="G78" s="6"/>
      <c r="H78" s="6">
        <f t="shared" si="9"/>
        <v>0</v>
      </c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>
        <f t="shared" si="11"/>
        <v>0</v>
      </c>
      <c r="AC78" s="25">
        <f t="shared" si="12"/>
        <v>97.493500000000012</v>
      </c>
      <c r="AD78" s="26">
        <f t="shared" si="10"/>
        <v>-292.48050000000001</v>
      </c>
      <c r="AE78" s="24">
        <v>149.99</v>
      </c>
    </row>
    <row r="79" spans="1:31" x14ac:dyDescent="0.25">
      <c r="A79" s="1" t="s">
        <v>156</v>
      </c>
      <c r="B79" s="2" t="s">
        <v>158</v>
      </c>
      <c r="C79" s="3">
        <f t="shared" si="8"/>
        <v>-200</v>
      </c>
      <c r="D79" s="4">
        <f>'November 24'!C79</f>
        <v>-200</v>
      </c>
      <c r="E79" s="6"/>
      <c r="F79" s="6"/>
      <c r="G79" s="6"/>
      <c r="H79" s="6">
        <f t="shared" si="9"/>
        <v>0</v>
      </c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>
        <f t="shared" si="11"/>
        <v>0</v>
      </c>
      <c r="AC79" s="25">
        <f t="shared" si="12"/>
        <v>116.99350000000001</v>
      </c>
      <c r="AD79" s="26">
        <f t="shared" si="10"/>
        <v>-23398.7</v>
      </c>
      <c r="AE79" s="24">
        <v>179.99</v>
      </c>
    </row>
    <row r="80" spans="1:31" x14ac:dyDescent="0.25">
      <c r="A80" s="1" t="s">
        <v>157</v>
      </c>
      <c r="B80" s="2" t="s">
        <v>159</v>
      </c>
      <c r="C80" s="3">
        <f t="shared" si="8"/>
        <v>-5000</v>
      </c>
      <c r="D80" s="4">
        <f>'November 24'!C80</f>
        <v>-5000</v>
      </c>
      <c r="E80" s="6"/>
      <c r="F80" s="6"/>
      <c r="G80" s="6"/>
      <c r="H80" s="6">
        <f t="shared" si="9"/>
        <v>0</v>
      </c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>
        <f t="shared" si="11"/>
        <v>0</v>
      </c>
      <c r="AC80" s="25">
        <f t="shared" si="12"/>
        <v>519.35</v>
      </c>
      <c r="AD80" s="26">
        <f t="shared" si="10"/>
        <v>-2596750</v>
      </c>
      <c r="AE80" s="24">
        <v>799</v>
      </c>
    </row>
    <row r="81" spans="1:31" x14ac:dyDescent="0.25">
      <c r="A81" s="1" t="s">
        <v>160</v>
      </c>
      <c r="B81" s="2" t="s">
        <v>161</v>
      </c>
      <c r="C81" s="3">
        <f t="shared" si="8"/>
        <v>-5070</v>
      </c>
      <c r="D81" s="4">
        <f>'November 24'!C81</f>
        <v>-5070</v>
      </c>
      <c r="E81" s="6"/>
      <c r="F81" s="6"/>
      <c r="G81" s="6"/>
      <c r="H81" s="6">
        <f t="shared" si="9"/>
        <v>0</v>
      </c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>
        <f t="shared" si="11"/>
        <v>0</v>
      </c>
      <c r="AC81" s="25">
        <f t="shared" si="12"/>
        <v>714.35</v>
      </c>
      <c r="AD81" s="26">
        <f t="shared" si="10"/>
        <v>-3621754.5</v>
      </c>
      <c r="AE81" s="24">
        <v>1099</v>
      </c>
    </row>
    <row r="82" spans="1:31" x14ac:dyDescent="0.25">
      <c r="A82" s="1" t="s">
        <v>162</v>
      </c>
      <c r="B82" s="2" t="s">
        <v>163</v>
      </c>
      <c r="C82" s="3">
        <f t="shared" si="8"/>
        <v>0</v>
      </c>
      <c r="D82" s="4">
        <f>'November 24'!C82</f>
        <v>0</v>
      </c>
      <c r="E82" s="6"/>
      <c r="F82" s="6"/>
      <c r="G82" s="6"/>
      <c r="H82" s="6">
        <f t="shared" si="9"/>
        <v>0</v>
      </c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>
        <f t="shared" si="11"/>
        <v>0</v>
      </c>
      <c r="AC82" s="25">
        <f t="shared" si="12"/>
        <v>584.35</v>
      </c>
      <c r="AD82" s="26">
        <f t="shared" si="10"/>
        <v>0</v>
      </c>
      <c r="AE82" s="24">
        <v>899</v>
      </c>
    </row>
    <row r="83" spans="1:31" x14ac:dyDescent="0.25">
      <c r="A83" s="1" t="s">
        <v>164</v>
      </c>
      <c r="B83" s="2" t="s">
        <v>165</v>
      </c>
      <c r="C83" s="3">
        <f t="shared" si="8"/>
        <v>0</v>
      </c>
      <c r="D83" s="4">
        <f>'November 24'!C83</f>
        <v>0</v>
      </c>
      <c r="E83" s="6"/>
      <c r="F83" s="6"/>
      <c r="G83" s="6"/>
      <c r="H83" s="6">
        <f t="shared" si="9"/>
        <v>0</v>
      </c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>
        <f t="shared" si="11"/>
        <v>0</v>
      </c>
      <c r="AC83" s="25">
        <f t="shared" si="12"/>
        <v>650</v>
      </c>
      <c r="AD83" s="26">
        <f t="shared" si="10"/>
        <v>0</v>
      </c>
      <c r="AE83" s="24">
        <v>1000</v>
      </c>
    </row>
    <row r="84" spans="1:31" x14ac:dyDescent="0.25">
      <c r="A84" s="1" t="s">
        <v>167</v>
      </c>
      <c r="B84" s="2" t="s">
        <v>168</v>
      </c>
      <c r="C84" s="3">
        <f t="shared" si="8"/>
        <v>-9</v>
      </c>
      <c r="D84" s="4">
        <f>'November 24'!C84</f>
        <v>-9</v>
      </c>
      <c r="E84" s="6"/>
      <c r="F84" s="6"/>
      <c r="G84" s="6"/>
      <c r="H84" s="6">
        <f t="shared" si="9"/>
        <v>0</v>
      </c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>
        <f t="shared" si="11"/>
        <v>0</v>
      </c>
      <c r="AC84" s="25">
        <f t="shared" si="12"/>
        <v>23.5885</v>
      </c>
      <c r="AD84" s="26">
        <f t="shared" si="10"/>
        <v>-212.29650000000001</v>
      </c>
      <c r="AE84" s="24">
        <v>36.29</v>
      </c>
    </row>
    <row r="85" spans="1:31" x14ac:dyDescent="0.25">
      <c r="A85" s="1" t="s">
        <v>169</v>
      </c>
      <c r="B85" s="2" t="s">
        <v>170</v>
      </c>
      <c r="C85" s="3">
        <f t="shared" si="8"/>
        <v>-21</v>
      </c>
      <c r="D85" s="4">
        <f>'November 24'!C85</f>
        <v>-21</v>
      </c>
      <c r="E85" s="6"/>
      <c r="F85" s="6"/>
      <c r="G85" s="6"/>
      <c r="H85" s="6">
        <f t="shared" si="9"/>
        <v>0</v>
      </c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>
        <f t="shared" si="11"/>
        <v>0</v>
      </c>
      <c r="AC85" s="25">
        <f t="shared" si="12"/>
        <v>256.74350000000004</v>
      </c>
      <c r="AD85" s="26">
        <f t="shared" si="10"/>
        <v>-5391.6135000000013</v>
      </c>
      <c r="AE85" s="24">
        <v>394.99</v>
      </c>
    </row>
    <row r="86" spans="1:31" x14ac:dyDescent="0.25">
      <c r="A86" s="1" t="s">
        <v>171</v>
      </c>
      <c r="B86" s="2" t="s">
        <v>172</v>
      </c>
      <c r="C86" s="3">
        <f t="shared" si="8"/>
        <v>-15</v>
      </c>
      <c r="D86" s="4">
        <f>'November 24'!C86</f>
        <v>-15</v>
      </c>
      <c r="E86" s="6"/>
      <c r="F86" s="6"/>
      <c r="G86" s="6"/>
      <c r="H86" s="6">
        <f t="shared" si="9"/>
        <v>0</v>
      </c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>
        <f t="shared" si="11"/>
        <v>0</v>
      </c>
      <c r="AC86" s="25">
        <f t="shared" si="12"/>
        <v>162.49350000000001</v>
      </c>
      <c r="AD86" s="26">
        <f t="shared" si="10"/>
        <v>-2437.4025000000001</v>
      </c>
      <c r="AE86" s="24">
        <v>249.99</v>
      </c>
    </row>
    <row r="87" spans="1:31" x14ac:dyDescent="0.25">
      <c r="A87" s="1" t="s">
        <v>173</v>
      </c>
      <c r="B87" s="2" t="s">
        <v>174</v>
      </c>
      <c r="C87" s="3">
        <f t="shared" si="8"/>
        <v>-500</v>
      </c>
      <c r="D87" s="4">
        <f>'November 24'!C87</f>
        <v>-500</v>
      </c>
      <c r="E87" s="6"/>
      <c r="F87" s="6"/>
      <c r="G87" s="6"/>
      <c r="H87" s="6">
        <f t="shared" si="9"/>
        <v>0</v>
      </c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>
        <f t="shared" si="11"/>
        <v>0</v>
      </c>
      <c r="AC87" s="25">
        <f t="shared" si="12"/>
        <v>162.49350000000001</v>
      </c>
      <c r="AD87" s="26">
        <f t="shared" si="10"/>
        <v>-81246.75</v>
      </c>
      <c r="AE87" s="24">
        <v>249.99</v>
      </c>
    </row>
    <row r="88" spans="1:31" x14ac:dyDescent="0.25">
      <c r="A88" s="1" t="s">
        <v>175</v>
      </c>
      <c r="B88" s="2" t="s">
        <v>176</v>
      </c>
      <c r="C88" s="3">
        <f t="shared" si="8"/>
        <v>0</v>
      </c>
      <c r="D88" s="4">
        <f>'November 24'!C88</f>
        <v>0</v>
      </c>
      <c r="E88" s="6"/>
      <c r="F88" s="6"/>
      <c r="G88" s="6"/>
      <c r="H88" s="6">
        <f t="shared" si="9"/>
        <v>0</v>
      </c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>
        <f t="shared" si="11"/>
        <v>0</v>
      </c>
      <c r="AC88" s="25">
        <f t="shared" si="12"/>
        <v>194.99350000000001</v>
      </c>
      <c r="AD88" s="26">
        <f t="shared" si="10"/>
        <v>0</v>
      </c>
      <c r="AE88" s="24">
        <v>299.99</v>
      </c>
    </row>
    <row r="89" spans="1:31" x14ac:dyDescent="0.25">
      <c r="A89" s="1" t="s">
        <v>177</v>
      </c>
      <c r="B89" s="2" t="s">
        <v>178</v>
      </c>
      <c r="C89" s="3">
        <f t="shared" si="8"/>
        <v>0</v>
      </c>
      <c r="D89" s="4">
        <f>'November 24'!C89</f>
        <v>0</v>
      </c>
      <c r="E89" s="6"/>
      <c r="F89" s="6"/>
      <c r="G89" s="6"/>
      <c r="H89" s="6">
        <f t="shared" si="9"/>
        <v>0</v>
      </c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>
        <f t="shared" si="11"/>
        <v>0</v>
      </c>
      <c r="AC89" s="25">
        <f t="shared" si="12"/>
        <v>65</v>
      </c>
      <c r="AD89" s="26">
        <f t="shared" si="10"/>
        <v>0</v>
      </c>
      <c r="AE89" s="24">
        <v>100</v>
      </c>
    </row>
    <row r="90" spans="1:31" x14ac:dyDescent="0.25">
      <c r="A90" s="1" t="s">
        <v>179</v>
      </c>
      <c r="B90" s="2" t="s">
        <v>180</v>
      </c>
      <c r="C90" s="3">
        <f t="shared" si="8"/>
        <v>-185</v>
      </c>
      <c r="D90" s="4">
        <f>'November 24'!C90</f>
        <v>-185</v>
      </c>
      <c r="E90" s="6"/>
      <c r="F90" s="6"/>
      <c r="G90" s="6"/>
      <c r="H90" s="6">
        <f t="shared" si="9"/>
        <v>0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>
        <f t="shared" si="11"/>
        <v>0</v>
      </c>
      <c r="AC90" s="25">
        <f t="shared" si="12"/>
        <v>97.5</v>
      </c>
      <c r="AD90" s="26">
        <f t="shared" si="10"/>
        <v>-18037.5</v>
      </c>
      <c r="AE90" s="24">
        <v>150</v>
      </c>
    </row>
    <row r="91" spans="1:31" x14ac:dyDescent="0.25">
      <c r="A91" s="1" t="s">
        <v>181</v>
      </c>
      <c r="B91" s="2" t="s">
        <v>182</v>
      </c>
      <c r="C91" s="3">
        <f t="shared" si="8"/>
        <v>0</v>
      </c>
      <c r="D91" s="4">
        <f>'November 24'!C91</f>
        <v>0</v>
      </c>
      <c r="E91" s="6"/>
      <c r="F91" s="6"/>
      <c r="G91" s="6"/>
      <c r="H91" s="6">
        <f t="shared" si="9"/>
        <v>0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>
        <f t="shared" si="11"/>
        <v>0</v>
      </c>
      <c r="AC91" s="25">
        <f t="shared" si="12"/>
        <v>45.5</v>
      </c>
      <c r="AD91" s="26">
        <f t="shared" si="10"/>
        <v>0</v>
      </c>
      <c r="AE91" s="24">
        <v>70</v>
      </c>
    </row>
    <row r="92" spans="1:31" x14ac:dyDescent="0.25">
      <c r="A92" s="1" t="s">
        <v>183</v>
      </c>
      <c r="B92" s="2" t="s">
        <v>184</v>
      </c>
      <c r="C92" s="3">
        <f t="shared" si="8"/>
        <v>-2</v>
      </c>
      <c r="D92" s="4">
        <f>'November 24'!C92</f>
        <v>-2</v>
      </c>
      <c r="E92" s="6"/>
      <c r="F92" s="6"/>
      <c r="G92" s="6"/>
      <c r="H92" s="6">
        <f t="shared" si="9"/>
        <v>0</v>
      </c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>
        <f t="shared" si="11"/>
        <v>0</v>
      </c>
      <c r="AC92" s="25">
        <f t="shared" si="12"/>
        <v>79.3</v>
      </c>
      <c r="AD92" s="26">
        <f t="shared" si="10"/>
        <v>-158.6</v>
      </c>
      <c r="AE92" s="24">
        <v>122</v>
      </c>
    </row>
    <row r="93" spans="1:31" x14ac:dyDescent="0.25">
      <c r="A93" s="1" t="s">
        <v>166</v>
      </c>
      <c r="B93" s="2" t="s">
        <v>185</v>
      </c>
      <c r="C93" s="3">
        <f t="shared" si="8"/>
        <v>-20</v>
      </c>
      <c r="D93" s="4">
        <f>'November 24'!C93</f>
        <v>-20</v>
      </c>
      <c r="E93" s="6"/>
      <c r="F93" s="6"/>
      <c r="G93" s="6"/>
      <c r="H93" s="6">
        <f t="shared" si="9"/>
        <v>0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>
        <f t="shared" si="11"/>
        <v>0</v>
      </c>
      <c r="AC93" s="25">
        <f t="shared" si="12"/>
        <v>292.49350000000004</v>
      </c>
      <c r="AD93" s="26">
        <f t="shared" si="10"/>
        <v>-5849.8700000000008</v>
      </c>
      <c r="AE93" s="24">
        <v>449.99</v>
      </c>
    </row>
    <row r="94" spans="1:31" x14ac:dyDescent="0.25">
      <c r="A94" s="1" t="s">
        <v>186</v>
      </c>
      <c r="B94" s="2" t="s">
        <v>187</v>
      </c>
      <c r="C94" s="3">
        <f t="shared" si="8"/>
        <v>0</v>
      </c>
      <c r="D94" s="4">
        <f>'November 24'!C94</f>
        <v>0</v>
      </c>
      <c r="E94" s="6"/>
      <c r="F94" s="6"/>
      <c r="G94" s="6"/>
      <c r="H94" s="6">
        <f t="shared" si="9"/>
        <v>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>
        <f t="shared" si="11"/>
        <v>0</v>
      </c>
      <c r="AC94" s="25">
        <f t="shared" si="12"/>
        <v>259.99350000000004</v>
      </c>
      <c r="AD94" s="26">
        <f t="shared" si="10"/>
        <v>0</v>
      </c>
      <c r="AE94" s="24">
        <v>399.99</v>
      </c>
    </row>
    <row r="95" spans="1:31" x14ac:dyDescent="0.25">
      <c r="A95" s="1" t="s">
        <v>188</v>
      </c>
      <c r="B95" s="2" t="s">
        <v>189</v>
      </c>
      <c r="C95" s="3">
        <f t="shared" si="8"/>
        <v>0</v>
      </c>
      <c r="D95" s="4">
        <f>'November 24'!C95</f>
        <v>0</v>
      </c>
      <c r="E95" s="6"/>
      <c r="F95" s="6"/>
      <c r="G95" s="6"/>
      <c r="H95" s="6">
        <f t="shared" si="9"/>
        <v>0</v>
      </c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>
        <f t="shared" si="11"/>
        <v>0</v>
      </c>
      <c r="AC95" s="25">
        <f t="shared" si="12"/>
        <v>357.49350000000004</v>
      </c>
      <c r="AD95" s="26">
        <f t="shared" si="10"/>
        <v>0</v>
      </c>
      <c r="AE95" s="24">
        <v>549.99</v>
      </c>
    </row>
    <row r="96" spans="1:31" x14ac:dyDescent="0.25">
      <c r="A96" s="1" t="s">
        <v>190</v>
      </c>
      <c r="B96" s="2" t="s">
        <v>191</v>
      </c>
      <c r="C96" s="3">
        <f t="shared" si="8"/>
        <v>0</v>
      </c>
      <c r="D96" s="4">
        <f>'November 24'!C96</f>
        <v>0</v>
      </c>
      <c r="E96" s="6"/>
      <c r="F96" s="6"/>
      <c r="G96" s="6"/>
      <c r="H96" s="6">
        <f t="shared" si="9"/>
        <v>0</v>
      </c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>
        <f t="shared" si="11"/>
        <v>0</v>
      </c>
      <c r="AC96" s="25">
        <f t="shared" si="12"/>
        <v>454.99350000000004</v>
      </c>
      <c r="AD96" s="26">
        <f t="shared" si="10"/>
        <v>0</v>
      </c>
      <c r="AE96" s="24">
        <v>699.99</v>
      </c>
    </row>
    <row r="97" spans="1:31" x14ac:dyDescent="0.25">
      <c r="A97" s="1" t="s">
        <v>192</v>
      </c>
      <c r="B97" s="2" t="s">
        <v>193</v>
      </c>
      <c r="C97" s="3">
        <f t="shared" si="8"/>
        <v>0</v>
      </c>
      <c r="D97" s="4">
        <f>'November 24'!C97</f>
        <v>0</v>
      </c>
      <c r="E97" s="6"/>
      <c r="F97" s="6"/>
      <c r="G97" s="6"/>
      <c r="H97" s="6">
        <f t="shared" si="9"/>
        <v>0</v>
      </c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>
        <f t="shared" si="11"/>
        <v>0</v>
      </c>
      <c r="AC97" s="25">
        <f t="shared" si="12"/>
        <v>728</v>
      </c>
      <c r="AD97" s="26">
        <f t="shared" si="10"/>
        <v>0</v>
      </c>
      <c r="AE97" s="24">
        <v>1120</v>
      </c>
    </row>
    <row r="98" spans="1:31" x14ac:dyDescent="0.25">
      <c r="A98" s="1" t="s">
        <v>194</v>
      </c>
      <c r="B98" s="2" t="s">
        <v>195</v>
      </c>
      <c r="C98" s="3">
        <f t="shared" si="8"/>
        <v>-2001</v>
      </c>
      <c r="D98" s="4">
        <f>'November 24'!C98</f>
        <v>-2001</v>
      </c>
      <c r="E98" s="6"/>
      <c r="F98" s="6"/>
      <c r="G98" s="6"/>
      <c r="H98" s="6">
        <f t="shared" si="9"/>
        <v>0</v>
      </c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>
        <f t="shared" si="11"/>
        <v>0</v>
      </c>
      <c r="AC98" s="25">
        <f t="shared" si="12"/>
        <v>64.993499999999997</v>
      </c>
      <c r="AD98" s="26">
        <f t="shared" si="10"/>
        <v>-130051.9935</v>
      </c>
      <c r="AE98" s="24">
        <v>99.99</v>
      </c>
    </row>
    <row r="99" spans="1:31" x14ac:dyDescent="0.25">
      <c r="A99" s="1" t="s">
        <v>206</v>
      </c>
      <c r="B99" s="2" t="s">
        <v>205</v>
      </c>
      <c r="C99" s="3">
        <f t="shared" si="8"/>
        <v>-14</v>
      </c>
      <c r="D99" s="4">
        <f>'November 24'!C99</f>
        <v>-20</v>
      </c>
      <c r="E99" s="6"/>
      <c r="F99" s="6"/>
      <c r="G99" s="6">
        <v>25</v>
      </c>
      <c r="H99" s="6">
        <f t="shared" si="9"/>
        <v>25</v>
      </c>
      <c r="I99" s="7"/>
      <c r="J99" s="7"/>
      <c r="K99" s="7"/>
      <c r="L99" s="7">
        <v>18</v>
      </c>
      <c r="M99" s="7"/>
      <c r="N99" s="7"/>
      <c r="O99" s="7"/>
      <c r="P99" s="7"/>
      <c r="Q99" s="7"/>
      <c r="R99" s="7"/>
      <c r="S99" s="7"/>
      <c r="T99" s="7"/>
      <c r="U99" s="7"/>
      <c r="V99" s="7">
        <v>1</v>
      </c>
      <c r="W99" s="7"/>
      <c r="X99" s="7"/>
      <c r="Y99" s="7"/>
      <c r="Z99" s="7"/>
      <c r="AA99" s="7"/>
      <c r="AB99" s="7">
        <f t="shared" si="11"/>
        <v>19</v>
      </c>
      <c r="AC99" s="25">
        <f t="shared" si="12"/>
        <v>779.35</v>
      </c>
      <c r="AD99" s="26">
        <f t="shared" si="10"/>
        <v>-10910.9</v>
      </c>
      <c r="AE99" s="24">
        <v>1199</v>
      </c>
    </row>
    <row r="100" spans="1:31" x14ac:dyDescent="0.25">
      <c r="A100" s="1" t="s">
        <v>234</v>
      </c>
      <c r="B100" s="2" t="s">
        <v>235</v>
      </c>
      <c r="C100" s="3">
        <f t="shared" si="8"/>
        <v>-2</v>
      </c>
      <c r="D100" s="4">
        <f>'November 24'!C100</f>
        <v>0</v>
      </c>
      <c r="E100" s="6"/>
      <c r="F100" s="6"/>
      <c r="G100" s="6"/>
      <c r="H100" s="6">
        <f t="shared" si="9"/>
        <v>0</v>
      </c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>
        <v>1</v>
      </c>
      <c r="X100" s="7">
        <v>1</v>
      </c>
      <c r="Y100" s="7"/>
      <c r="Z100" s="7"/>
      <c r="AA100" s="7"/>
      <c r="AB100" s="7">
        <f t="shared" si="11"/>
        <v>2</v>
      </c>
      <c r="AC100" s="25">
        <f t="shared" si="12"/>
        <v>682.49350000000004</v>
      </c>
      <c r="AD100" s="26">
        <f t="shared" si="10"/>
        <v>-1364.9870000000001</v>
      </c>
      <c r="AE100" s="24">
        <v>1049.99</v>
      </c>
    </row>
    <row r="101" spans="1:31" x14ac:dyDescent="0.25">
      <c r="A101" s="1" t="s">
        <v>248</v>
      </c>
      <c r="B101" s="2" t="s">
        <v>264</v>
      </c>
      <c r="C101" s="3">
        <f t="shared" ref="C101:C110" si="13">D101+H101-AB101</f>
        <v>0</v>
      </c>
      <c r="D101" s="4">
        <f>'November 24'!C101</f>
        <v>0</v>
      </c>
      <c r="E101" s="6"/>
      <c r="F101" s="6"/>
      <c r="G101" s="6"/>
      <c r="H101" s="6">
        <f t="shared" ref="H101:H110" si="14">SUM(E101:G101)</f>
        <v>0</v>
      </c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>
        <f t="shared" si="11"/>
        <v>0</v>
      </c>
      <c r="AC101" s="25">
        <f t="shared" si="12"/>
        <v>1509.2935</v>
      </c>
      <c r="AD101" s="26">
        <f t="shared" ref="AD101:AD110" si="15">C101*AC101</f>
        <v>0</v>
      </c>
      <c r="AE101" s="24">
        <v>2321.9899999999998</v>
      </c>
    </row>
    <row r="102" spans="1:31" x14ac:dyDescent="0.25">
      <c r="A102" s="1"/>
      <c r="B102" s="2"/>
      <c r="C102" s="3">
        <f t="shared" si="13"/>
        <v>0</v>
      </c>
      <c r="D102" s="4">
        <f>'November 24'!C102</f>
        <v>0</v>
      </c>
      <c r="E102" s="6"/>
      <c r="F102" s="6"/>
      <c r="G102" s="6"/>
      <c r="H102" s="6">
        <f t="shared" si="14"/>
        <v>0</v>
      </c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>
        <f t="shared" si="11"/>
        <v>0</v>
      </c>
      <c r="AC102" s="25">
        <f t="shared" si="12"/>
        <v>606.66450000000009</v>
      </c>
      <c r="AD102" s="26">
        <f t="shared" si="15"/>
        <v>0</v>
      </c>
      <c r="AE102" s="24">
        <v>933.33</v>
      </c>
    </row>
    <row r="103" spans="1:31" x14ac:dyDescent="0.25">
      <c r="A103" s="1"/>
      <c r="B103" s="2"/>
      <c r="C103" s="3">
        <f t="shared" si="13"/>
        <v>0</v>
      </c>
      <c r="D103" s="4">
        <f>'November 24'!C103</f>
        <v>0</v>
      </c>
      <c r="E103" s="6"/>
      <c r="F103" s="6"/>
      <c r="G103" s="6"/>
      <c r="H103" s="6">
        <f t="shared" si="14"/>
        <v>0</v>
      </c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>
        <f t="shared" si="11"/>
        <v>0</v>
      </c>
      <c r="AC103" s="25">
        <f t="shared" si="12"/>
        <v>0</v>
      </c>
      <c r="AD103" s="26">
        <f t="shared" si="15"/>
        <v>0</v>
      </c>
      <c r="AE103" s="24"/>
    </row>
    <row r="104" spans="1:31" x14ac:dyDescent="0.25">
      <c r="A104" s="1"/>
      <c r="B104" s="2"/>
      <c r="C104" s="3">
        <f t="shared" si="13"/>
        <v>0</v>
      </c>
      <c r="D104" s="4">
        <f>'November 24'!C104</f>
        <v>0</v>
      </c>
      <c r="E104" s="6"/>
      <c r="F104" s="6"/>
      <c r="G104" s="6"/>
      <c r="H104" s="6">
        <f t="shared" si="14"/>
        <v>0</v>
      </c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>
        <f t="shared" si="11"/>
        <v>0</v>
      </c>
      <c r="AC104" s="25">
        <f t="shared" si="12"/>
        <v>0</v>
      </c>
      <c r="AD104" s="26">
        <f t="shared" si="15"/>
        <v>0</v>
      </c>
      <c r="AE104" s="24"/>
    </row>
    <row r="105" spans="1:31" x14ac:dyDescent="0.25">
      <c r="A105" s="1"/>
      <c r="B105" s="2"/>
      <c r="C105" s="3">
        <f t="shared" si="13"/>
        <v>0</v>
      </c>
      <c r="D105" s="4">
        <f>'November 24'!C105</f>
        <v>0</v>
      </c>
      <c r="E105" s="6"/>
      <c r="F105" s="6"/>
      <c r="G105" s="6"/>
      <c r="H105" s="6">
        <f t="shared" si="14"/>
        <v>0</v>
      </c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>
        <f t="shared" si="11"/>
        <v>0</v>
      </c>
      <c r="AC105" s="25">
        <f t="shared" si="12"/>
        <v>0</v>
      </c>
      <c r="AD105" s="26">
        <f t="shared" si="15"/>
        <v>0</v>
      </c>
      <c r="AE105" s="24"/>
    </row>
    <row r="106" spans="1:31" x14ac:dyDescent="0.25">
      <c r="A106" s="1"/>
      <c r="B106" s="2"/>
      <c r="C106" s="3">
        <f t="shared" si="13"/>
        <v>0</v>
      </c>
      <c r="D106" s="4">
        <f>'November 24'!C106</f>
        <v>0</v>
      </c>
      <c r="E106" s="6"/>
      <c r="F106" s="6"/>
      <c r="G106" s="6"/>
      <c r="H106" s="6">
        <f t="shared" si="14"/>
        <v>0</v>
      </c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>
        <f t="shared" si="11"/>
        <v>0</v>
      </c>
      <c r="AC106" s="25">
        <f t="shared" si="12"/>
        <v>0</v>
      </c>
      <c r="AD106" s="26">
        <f t="shared" si="15"/>
        <v>0</v>
      </c>
      <c r="AE106" s="24"/>
    </row>
    <row r="107" spans="1:31" x14ac:dyDescent="0.25">
      <c r="A107" s="1"/>
      <c r="B107" s="2"/>
      <c r="C107" s="3">
        <f t="shared" si="13"/>
        <v>0</v>
      </c>
      <c r="D107" s="4">
        <f>'November 24'!C107</f>
        <v>0</v>
      </c>
      <c r="E107" s="6"/>
      <c r="F107" s="6"/>
      <c r="G107" s="6"/>
      <c r="H107" s="6">
        <f t="shared" si="14"/>
        <v>0</v>
      </c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>
        <f t="shared" si="11"/>
        <v>0</v>
      </c>
      <c r="AC107" s="25">
        <f t="shared" si="12"/>
        <v>0</v>
      </c>
      <c r="AD107" s="26">
        <f t="shared" si="15"/>
        <v>0</v>
      </c>
      <c r="AE107" s="24"/>
    </row>
    <row r="108" spans="1:31" x14ac:dyDescent="0.25">
      <c r="A108" s="1"/>
      <c r="B108" s="2"/>
      <c r="C108" s="3">
        <f t="shared" si="13"/>
        <v>0</v>
      </c>
      <c r="D108" s="4">
        <f>'November 24'!C108</f>
        <v>0</v>
      </c>
      <c r="E108" s="6"/>
      <c r="F108" s="6"/>
      <c r="G108" s="6"/>
      <c r="H108" s="6">
        <f t="shared" si="14"/>
        <v>0</v>
      </c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>
        <f t="shared" si="11"/>
        <v>0</v>
      </c>
      <c r="AC108" s="25">
        <f t="shared" si="12"/>
        <v>0</v>
      </c>
      <c r="AD108" s="26">
        <f t="shared" si="15"/>
        <v>0</v>
      </c>
      <c r="AE108" s="24"/>
    </row>
    <row r="109" spans="1:31" x14ac:dyDescent="0.25">
      <c r="A109" s="1"/>
      <c r="B109" s="2"/>
      <c r="C109" s="3">
        <f t="shared" si="13"/>
        <v>0</v>
      </c>
      <c r="D109" s="4">
        <f>'November 24'!C109</f>
        <v>0</v>
      </c>
      <c r="E109" s="6"/>
      <c r="F109" s="6"/>
      <c r="G109" s="6"/>
      <c r="H109" s="6">
        <f t="shared" si="14"/>
        <v>0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>
        <f t="shared" si="11"/>
        <v>0</v>
      </c>
      <c r="AC109" s="25">
        <f t="shared" si="12"/>
        <v>0</v>
      </c>
      <c r="AD109" s="26">
        <f t="shared" si="15"/>
        <v>0</v>
      </c>
      <c r="AE109" s="24"/>
    </row>
    <row r="110" spans="1:31" x14ac:dyDescent="0.25">
      <c r="A110" s="1"/>
      <c r="B110" s="2"/>
      <c r="C110" s="3">
        <f t="shared" si="13"/>
        <v>0</v>
      </c>
      <c r="D110" s="4">
        <f>'November 24'!C110</f>
        <v>0</v>
      </c>
      <c r="E110" s="6"/>
      <c r="F110" s="6"/>
      <c r="G110" s="6"/>
      <c r="H110" s="6">
        <f t="shared" si="14"/>
        <v>0</v>
      </c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>
        <f t="shared" si="11"/>
        <v>0</v>
      </c>
      <c r="AC110" s="25">
        <f t="shared" si="12"/>
        <v>0</v>
      </c>
      <c r="AD110" s="26">
        <f t="shared" si="15"/>
        <v>0</v>
      </c>
      <c r="AE110" s="24"/>
    </row>
    <row r="111" spans="1:31" x14ac:dyDescent="0.25">
      <c r="AD111" s="28">
        <f>SUM(AD5:AD110)</f>
        <v>-6465046.2175000003</v>
      </c>
    </row>
  </sheetData>
  <pageMargins left="0" right="0" top="0" bottom="0" header="0" footer="0"/>
  <pageSetup paperSize="9" scale="65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733C5-DE41-4297-B1CD-AA572EC8FF45}">
  <dimension ref="A1:AU110"/>
  <sheetViews>
    <sheetView zoomScaleNormal="100" workbookViewId="0">
      <selection activeCell="C23" sqref="C23"/>
    </sheetView>
  </sheetViews>
  <sheetFormatPr baseColWidth="10" defaultColWidth="9.140625" defaultRowHeight="15" outlineLevelCol="1" x14ac:dyDescent="0.25"/>
  <cols>
    <col min="1" max="1" width="25" customWidth="1"/>
    <col min="2" max="2" width="47.140625" customWidth="1"/>
    <col min="3" max="4" width="28.5703125" customWidth="1"/>
    <col min="5" max="8" width="18.5703125" customWidth="1" outlineLevel="1"/>
    <col min="9" max="9" width="18.5703125" customWidth="1"/>
    <col min="10" max="43" width="18.5703125" hidden="1" customWidth="1" outlineLevel="1"/>
    <col min="44" max="44" width="18.5703125" customWidth="1" collapsed="1"/>
    <col min="45" max="47" width="18.5703125" customWidth="1"/>
  </cols>
  <sheetData>
    <row r="1" spans="1:47" ht="72" customHeight="1" x14ac:dyDescent="0.25">
      <c r="A1" s="8"/>
      <c r="B1" s="9" t="s">
        <v>240</v>
      </c>
    </row>
    <row r="4" spans="1:47" ht="45" customHeight="1" x14ac:dyDescent="0.25">
      <c r="A4" s="10" t="s">
        <v>0</v>
      </c>
      <c r="B4" s="11" t="s">
        <v>1</v>
      </c>
      <c r="C4" s="12" t="s">
        <v>2</v>
      </c>
      <c r="D4" s="13" t="s">
        <v>3</v>
      </c>
      <c r="E4" s="14"/>
      <c r="F4" s="14"/>
      <c r="G4" s="14" t="s">
        <v>356</v>
      </c>
      <c r="H4" s="14" t="s">
        <v>250</v>
      </c>
      <c r="I4" s="14" t="s">
        <v>4</v>
      </c>
      <c r="J4" s="19"/>
      <c r="K4" s="19"/>
      <c r="L4" s="19" t="s">
        <v>359</v>
      </c>
      <c r="M4" s="19" t="s">
        <v>358</v>
      </c>
      <c r="N4" s="19" t="s">
        <v>279</v>
      </c>
      <c r="O4" s="19" t="s">
        <v>278</v>
      </c>
      <c r="P4" s="19" t="s">
        <v>277</v>
      </c>
      <c r="Q4" s="19" t="s">
        <v>276</v>
      </c>
      <c r="R4" s="19" t="s">
        <v>275</v>
      </c>
      <c r="S4" s="19" t="s">
        <v>274</v>
      </c>
      <c r="T4" s="19" t="s">
        <v>273</v>
      </c>
      <c r="U4" s="19" t="s">
        <v>272</v>
      </c>
      <c r="V4" s="19" t="s">
        <v>271</v>
      </c>
      <c r="W4" s="19" t="s">
        <v>270</v>
      </c>
      <c r="X4" s="19" t="s">
        <v>267</v>
      </c>
      <c r="Y4" s="19" t="s">
        <v>266</v>
      </c>
      <c r="Z4" s="19" t="s">
        <v>262</v>
      </c>
      <c r="AA4" s="19" t="s">
        <v>261</v>
      </c>
      <c r="AB4" s="19" t="s">
        <v>260</v>
      </c>
      <c r="AC4" s="19" t="s">
        <v>259</v>
      </c>
      <c r="AD4" s="19" t="s">
        <v>258</v>
      </c>
      <c r="AE4" s="19" t="s">
        <v>257</v>
      </c>
      <c r="AF4" s="19" t="s">
        <v>256</v>
      </c>
      <c r="AG4" s="19" t="s">
        <v>255</v>
      </c>
      <c r="AH4" s="19" t="s">
        <v>254</v>
      </c>
      <c r="AI4" s="19" t="s">
        <v>253</v>
      </c>
      <c r="AJ4" s="19" t="s">
        <v>252</v>
      </c>
      <c r="AK4" s="19" t="s">
        <v>247</v>
      </c>
      <c r="AL4" s="19" t="s">
        <v>246</v>
      </c>
      <c r="AM4" s="19" t="s">
        <v>245</v>
      </c>
      <c r="AN4" s="19" t="s">
        <v>244</v>
      </c>
      <c r="AO4" s="19" t="s">
        <v>243</v>
      </c>
      <c r="AP4" s="19" t="s">
        <v>242</v>
      </c>
      <c r="AQ4" s="19" t="s">
        <v>241</v>
      </c>
      <c r="AR4" s="15" t="s">
        <v>5</v>
      </c>
      <c r="AS4" s="16" t="s">
        <v>6</v>
      </c>
      <c r="AT4" s="17" t="s">
        <v>7</v>
      </c>
      <c r="AU4" s="18" t="s">
        <v>8</v>
      </c>
    </row>
    <row r="5" spans="1:47" x14ac:dyDescent="0.25">
      <c r="A5" s="20" t="s">
        <v>10</v>
      </c>
      <c r="B5" s="21" t="s">
        <v>283</v>
      </c>
      <c r="C5" s="3">
        <f t="shared" ref="C5:C36" si="0">D5+I5-AR5</f>
        <v>4</v>
      </c>
      <c r="D5" s="4">
        <f>'Dezember 24'!C5</f>
        <v>4</v>
      </c>
      <c r="E5" s="6"/>
      <c r="F5" s="6"/>
      <c r="G5" s="6"/>
      <c r="H5" s="6"/>
      <c r="I5" s="6">
        <f t="shared" ref="I5:I36" si="1">SUM(E5:H5)</f>
        <v>0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>
        <f t="shared" ref="AR5:AR36" si="2">SUM(J5:AQ5)</f>
        <v>0</v>
      </c>
      <c r="AS5" s="25">
        <f>AU5*0.65</f>
        <v>973.69350000000009</v>
      </c>
      <c r="AT5" s="26">
        <f t="shared" ref="AT5:AT36" si="3">C5*AS5</f>
        <v>3894.7740000000003</v>
      </c>
      <c r="AU5" s="23">
        <v>1497.99</v>
      </c>
    </row>
    <row r="6" spans="1:47" x14ac:dyDescent="0.25">
      <c r="A6" s="1" t="s">
        <v>11</v>
      </c>
      <c r="B6" s="22" t="s">
        <v>282</v>
      </c>
      <c r="C6" s="3">
        <f t="shared" si="0"/>
        <v>15</v>
      </c>
      <c r="D6" s="4">
        <f>'Dezember 24'!C6</f>
        <v>18</v>
      </c>
      <c r="E6" s="6"/>
      <c r="F6" s="6"/>
      <c r="G6" s="6"/>
      <c r="H6" s="6"/>
      <c r="I6" s="6">
        <f t="shared" si="1"/>
        <v>0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>
        <v>3</v>
      </c>
      <c r="AH6" s="7"/>
      <c r="AI6" s="7"/>
      <c r="AJ6" s="7"/>
      <c r="AK6" s="7"/>
      <c r="AL6" s="7"/>
      <c r="AM6" s="7"/>
      <c r="AN6" s="7"/>
      <c r="AO6" s="7"/>
      <c r="AP6" s="7"/>
      <c r="AQ6" s="7"/>
      <c r="AR6" s="7">
        <f t="shared" si="2"/>
        <v>3</v>
      </c>
      <c r="AS6" s="25">
        <f>AU6*0.65</f>
        <v>1240.8500000000001</v>
      </c>
      <c r="AT6" s="26">
        <f t="shared" si="3"/>
        <v>18612.750000000004</v>
      </c>
      <c r="AU6" s="24">
        <v>1909</v>
      </c>
    </row>
    <row r="7" spans="1:47" x14ac:dyDescent="0.25">
      <c r="A7" s="1" t="s">
        <v>12</v>
      </c>
      <c r="B7" s="22" t="s">
        <v>281</v>
      </c>
      <c r="C7" s="3">
        <f t="shared" si="0"/>
        <v>5</v>
      </c>
      <c r="D7" s="4">
        <f>'Dezember 24'!C7</f>
        <v>5</v>
      </c>
      <c r="E7" s="6"/>
      <c r="F7" s="6"/>
      <c r="G7" s="6"/>
      <c r="H7" s="6"/>
      <c r="I7" s="6">
        <f t="shared" si="1"/>
        <v>0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>
        <f t="shared" si="2"/>
        <v>0</v>
      </c>
      <c r="AS7" s="25">
        <f t="shared" ref="AS7:AS70" si="4">AU7*0.65</f>
        <v>4445.9934999999996</v>
      </c>
      <c r="AT7" s="26">
        <f t="shared" si="3"/>
        <v>22229.967499999999</v>
      </c>
      <c r="AU7" s="24">
        <v>6839.99</v>
      </c>
    </row>
    <row r="8" spans="1:47" x14ac:dyDescent="0.25">
      <c r="A8" s="1" t="s">
        <v>13</v>
      </c>
      <c r="B8" s="2" t="s">
        <v>284</v>
      </c>
      <c r="C8" s="3">
        <f t="shared" si="0"/>
        <v>5</v>
      </c>
      <c r="D8" s="4">
        <f>'Dezember 24'!C8</f>
        <v>5</v>
      </c>
      <c r="E8" s="6"/>
      <c r="F8" s="6"/>
      <c r="G8" s="6"/>
      <c r="H8" s="6"/>
      <c r="I8" s="6">
        <f t="shared" si="1"/>
        <v>0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>
        <f t="shared" si="2"/>
        <v>0</v>
      </c>
      <c r="AS8" s="25">
        <f>AU8*0.65</f>
        <v>162.49350000000001</v>
      </c>
      <c r="AT8" s="26">
        <f t="shared" si="3"/>
        <v>812.46750000000009</v>
      </c>
      <c r="AU8" s="24">
        <v>249.99</v>
      </c>
    </row>
    <row r="9" spans="1:47" x14ac:dyDescent="0.25">
      <c r="A9" s="1" t="s">
        <v>14</v>
      </c>
      <c r="B9" s="2" t="s">
        <v>345</v>
      </c>
      <c r="C9" s="3">
        <f t="shared" si="0"/>
        <v>1</v>
      </c>
      <c r="D9" s="4">
        <f>'Dezember 24'!C9</f>
        <v>1</v>
      </c>
      <c r="E9" s="6"/>
      <c r="F9" s="6"/>
      <c r="G9" s="6"/>
      <c r="H9" s="6"/>
      <c r="I9" s="6">
        <f t="shared" si="1"/>
        <v>0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>
        <f t="shared" si="2"/>
        <v>0</v>
      </c>
      <c r="AS9" s="25">
        <f>AU9*0.65</f>
        <v>44.648499999999999</v>
      </c>
      <c r="AT9" s="26">
        <f t="shared" si="3"/>
        <v>44.648499999999999</v>
      </c>
      <c r="AU9" s="24">
        <v>68.69</v>
      </c>
    </row>
    <row r="10" spans="1:47" x14ac:dyDescent="0.25">
      <c r="A10" s="1" t="s">
        <v>16</v>
      </c>
      <c r="B10" s="2" t="s">
        <v>92</v>
      </c>
      <c r="C10" s="3">
        <f t="shared" si="0"/>
        <v>1</v>
      </c>
      <c r="D10" s="4">
        <f>'Dezember 24'!C10</f>
        <v>1</v>
      </c>
      <c r="E10" s="6"/>
      <c r="F10" s="6"/>
      <c r="G10" s="6"/>
      <c r="H10" s="6"/>
      <c r="I10" s="6">
        <f t="shared" si="1"/>
        <v>0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>
        <f t="shared" si="2"/>
        <v>0</v>
      </c>
      <c r="AS10" s="25">
        <f t="shared" si="4"/>
        <v>40.5535</v>
      </c>
      <c r="AT10" s="26">
        <f t="shared" si="3"/>
        <v>40.5535</v>
      </c>
      <c r="AU10" s="24">
        <v>62.39</v>
      </c>
    </row>
    <row r="11" spans="1:47" x14ac:dyDescent="0.25">
      <c r="A11" s="1" t="s">
        <v>18</v>
      </c>
      <c r="B11" s="2" t="s">
        <v>17</v>
      </c>
      <c r="C11" s="3">
        <f t="shared" si="0"/>
        <v>8</v>
      </c>
      <c r="D11" s="4">
        <f>'Dezember 24'!C11</f>
        <v>9</v>
      </c>
      <c r="E11" s="6"/>
      <c r="F11" s="6"/>
      <c r="G11" s="6">
        <v>500</v>
      </c>
      <c r="H11" s="6"/>
      <c r="I11" s="6">
        <f t="shared" si="1"/>
        <v>500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>
        <v>500</v>
      </c>
      <c r="AC11" s="7"/>
      <c r="AD11" s="7"/>
      <c r="AE11" s="7"/>
      <c r="AF11" s="7"/>
      <c r="AG11" s="7"/>
      <c r="AH11" s="7"/>
      <c r="AI11" s="7"/>
      <c r="AJ11" s="7"/>
      <c r="AK11" s="7"/>
      <c r="AL11" s="7">
        <v>1</v>
      </c>
      <c r="AM11" s="7"/>
      <c r="AN11" s="7"/>
      <c r="AO11" s="7"/>
      <c r="AP11" s="7"/>
      <c r="AQ11" s="7"/>
      <c r="AR11" s="7">
        <f t="shared" si="2"/>
        <v>501</v>
      </c>
      <c r="AS11" s="25">
        <f t="shared" si="4"/>
        <v>29.184999999999999</v>
      </c>
      <c r="AT11" s="26">
        <f t="shared" si="3"/>
        <v>233.48</v>
      </c>
      <c r="AU11" s="24">
        <v>44.9</v>
      </c>
    </row>
    <row r="12" spans="1:47" x14ac:dyDescent="0.25">
      <c r="A12" s="1" t="s">
        <v>24</v>
      </c>
      <c r="B12" s="2" t="s">
        <v>19</v>
      </c>
      <c r="C12" s="3">
        <f t="shared" si="0"/>
        <v>2</v>
      </c>
      <c r="D12" s="4">
        <f>'Dezember 24'!C12</f>
        <v>2</v>
      </c>
      <c r="E12" s="6"/>
      <c r="F12" s="6"/>
      <c r="G12" s="6"/>
      <c r="H12" s="6"/>
      <c r="I12" s="6">
        <f t="shared" si="1"/>
        <v>0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>
        <f t="shared" si="2"/>
        <v>0</v>
      </c>
      <c r="AS12" s="25">
        <f t="shared" si="4"/>
        <v>135.13500000000002</v>
      </c>
      <c r="AT12" s="26">
        <f t="shared" si="3"/>
        <v>270.27000000000004</v>
      </c>
      <c r="AU12" s="24">
        <v>207.9</v>
      </c>
    </row>
    <row r="13" spans="1:47" x14ac:dyDescent="0.25">
      <c r="A13" s="1" t="s">
        <v>25</v>
      </c>
      <c r="B13" s="2" t="s">
        <v>20</v>
      </c>
      <c r="C13" s="3">
        <f t="shared" si="0"/>
        <v>0</v>
      </c>
      <c r="D13" s="4">
        <f>'Dezember 24'!C13</f>
        <v>2</v>
      </c>
      <c r="E13" s="6"/>
      <c r="F13" s="6"/>
      <c r="G13" s="6"/>
      <c r="H13" s="6"/>
      <c r="I13" s="6">
        <f t="shared" si="1"/>
        <v>0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>
        <v>2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>
        <f t="shared" si="2"/>
        <v>2</v>
      </c>
      <c r="AS13" s="25">
        <f t="shared" si="4"/>
        <v>274.82</v>
      </c>
      <c r="AT13" s="26">
        <f t="shared" si="3"/>
        <v>0</v>
      </c>
      <c r="AU13" s="24">
        <v>422.8</v>
      </c>
    </row>
    <row r="14" spans="1:47" x14ac:dyDescent="0.25">
      <c r="A14" s="1" t="s">
        <v>26</v>
      </c>
      <c r="B14" s="2" t="s">
        <v>21</v>
      </c>
      <c r="C14" s="3">
        <f t="shared" si="0"/>
        <v>0</v>
      </c>
      <c r="D14" s="4">
        <f>'Dezember 24'!C14</f>
        <v>4</v>
      </c>
      <c r="E14" s="6"/>
      <c r="F14" s="6"/>
      <c r="G14" s="6"/>
      <c r="H14" s="6"/>
      <c r="I14" s="6">
        <f t="shared" si="1"/>
        <v>0</v>
      </c>
      <c r="J14" s="7"/>
      <c r="K14" s="7"/>
      <c r="L14" s="7"/>
      <c r="M14" s="7"/>
      <c r="N14" s="7">
        <v>1</v>
      </c>
      <c r="O14" s="7"/>
      <c r="P14" s="7"/>
      <c r="Q14" s="7"/>
      <c r="R14" s="7">
        <v>1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>
        <v>2</v>
      </c>
      <c r="AN14" s="7"/>
      <c r="AO14" s="7"/>
      <c r="AP14" s="7"/>
      <c r="AQ14" s="7"/>
      <c r="AR14" s="7">
        <f t="shared" si="2"/>
        <v>4</v>
      </c>
      <c r="AS14" s="25">
        <f t="shared" si="4"/>
        <v>101.5625</v>
      </c>
      <c r="AT14" s="26">
        <f t="shared" si="3"/>
        <v>0</v>
      </c>
      <c r="AU14" s="24">
        <v>156.25</v>
      </c>
    </row>
    <row r="15" spans="1:47" x14ac:dyDescent="0.25">
      <c r="A15" s="1" t="s">
        <v>27</v>
      </c>
      <c r="B15" s="2" t="s">
        <v>22</v>
      </c>
      <c r="C15" s="3">
        <f t="shared" si="0"/>
        <v>4</v>
      </c>
      <c r="D15" s="4">
        <f>'Dezember 24'!C15</f>
        <v>4</v>
      </c>
      <c r="E15" s="6"/>
      <c r="F15" s="6"/>
      <c r="G15" s="6"/>
      <c r="H15" s="6"/>
      <c r="I15" s="6">
        <f t="shared" si="1"/>
        <v>0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>
        <f t="shared" si="2"/>
        <v>0</v>
      </c>
      <c r="AS15" s="25">
        <f t="shared" si="4"/>
        <v>38.675000000000004</v>
      </c>
      <c r="AT15" s="26">
        <f t="shared" si="3"/>
        <v>154.70000000000002</v>
      </c>
      <c r="AU15" s="24">
        <v>59.5</v>
      </c>
    </row>
    <row r="16" spans="1:47" x14ac:dyDescent="0.25">
      <c r="A16" s="1" t="s">
        <v>28</v>
      </c>
      <c r="B16" s="2" t="s">
        <v>23</v>
      </c>
      <c r="C16" s="3">
        <f t="shared" si="0"/>
        <v>2</v>
      </c>
      <c r="D16" s="4">
        <f>'Dezember 24'!C16</f>
        <v>2</v>
      </c>
      <c r="E16" s="6"/>
      <c r="F16" s="6"/>
      <c r="G16" s="6"/>
      <c r="H16" s="6"/>
      <c r="I16" s="6">
        <f t="shared" si="1"/>
        <v>0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>
        <f t="shared" si="2"/>
        <v>0</v>
      </c>
      <c r="AS16" s="25">
        <f t="shared" si="4"/>
        <v>182.65</v>
      </c>
      <c r="AT16" s="26">
        <f t="shared" si="3"/>
        <v>365.3</v>
      </c>
      <c r="AU16" s="24">
        <v>281</v>
      </c>
    </row>
    <row r="17" spans="1:47" x14ac:dyDescent="0.25">
      <c r="A17" s="1" t="s">
        <v>30</v>
      </c>
      <c r="B17" s="2" t="s">
        <v>349</v>
      </c>
      <c r="C17" s="3">
        <f t="shared" si="0"/>
        <v>5</v>
      </c>
      <c r="D17" s="4">
        <f>'Dezember 24'!C17</f>
        <v>5</v>
      </c>
      <c r="E17" s="6"/>
      <c r="F17" s="6"/>
      <c r="G17" s="6"/>
      <c r="H17" s="6"/>
      <c r="I17" s="6">
        <f t="shared" si="1"/>
        <v>0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>
        <f t="shared" si="2"/>
        <v>0</v>
      </c>
      <c r="AS17" s="25">
        <f t="shared" si="4"/>
        <v>113.75</v>
      </c>
      <c r="AT17" s="26">
        <f t="shared" si="3"/>
        <v>568.75</v>
      </c>
      <c r="AU17" s="24">
        <v>175</v>
      </c>
    </row>
    <row r="18" spans="1:47" x14ac:dyDescent="0.25">
      <c r="A18" s="1" t="s">
        <v>32</v>
      </c>
      <c r="B18" s="2" t="s">
        <v>350</v>
      </c>
      <c r="C18" s="3">
        <f t="shared" si="0"/>
        <v>4</v>
      </c>
      <c r="D18" s="4">
        <f>'Dezember 24'!C18</f>
        <v>4</v>
      </c>
      <c r="E18" s="6"/>
      <c r="F18" s="6"/>
      <c r="G18" s="6"/>
      <c r="H18" s="6"/>
      <c r="I18" s="6">
        <f t="shared" si="1"/>
        <v>0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>
        <f t="shared" si="2"/>
        <v>0</v>
      </c>
      <c r="AS18" s="25">
        <f t="shared" si="4"/>
        <v>263.12</v>
      </c>
      <c r="AT18" s="26">
        <f t="shared" si="3"/>
        <v>1052.48</v>
      </c>
      <c r="AU18" s="24">
        <v>404.8</v>
      </c>
    </row>
    <row r="19" spans="1:47" x14ac:dyDescent="0.25">
      <c r="A19" s="1" t="s">
        <v>34</v>
      </c>
      <c r="B19" s="2" t="s">
        <v>33</v>
      </c>
      <c r="C19" s="3">
        <f t="shared" si="0"/>
        <v>8</v>
      </c>
      <c r="D19" s="4">
        <f>'Dezember 24'!C19</f>
        <v>0</v>
      </c>
      <c r="E19" s="6"/>
      <c r="F19" s="6"/>
      <c r="G19" s="6">
        <v>10</v>
      </c>
      <c r="H19" s="6"/>
      <c r="I19" s="6">
        <f t="shared" si="1"/>
        <v>10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>
        <v>1</v>
      </c>
      <c r="AG19" s="7"/>
      <c r="AH19" s="7"/>
      <c r="AI19" s="7"/>
      <c r="AJ19" s="7">
        <v>1</v>
      </c>
      <c r="AK19" s="7"/>
      <c r="AL19" s="7"/>
      <c r="AM19" s="7"/>
      <c r="AN19" s="7"/>
      <c r="AO19" s="7"/>
      <c r="AP19" s="7"/>
      <c r="AQ19" s="7"/>
      <c r="AR19" s="7">
        <f t="shared" si="2"/>
        <v>2</v>
      </c>
      <c r="AS19" s="25">
        <f t="shared" si="4"/>
        <v>324.99350000000004</v>
      </c>
      <c r="AT19" s="26">
        <f t="shared" si="3"/>
        <v>2599.9480000000003</v>
      </c>
      <c r="AU19" s="24">
        <v>499.99</v>
      </c>
    </row>
    <row r="20" spans="1:47" x14ac:dyDescent="0.25">
      <c r="A20" s="1" t="s">
        <v>35</v>
      </c>
      <c r="B20" s="2" t="s">
        <v>285</v>
      </c>
      <c r="C20" s="3">
        <f t="shared" si="0"/>
        <v>3</v>
      </c>
      <c r="D20" s="4">
        <f>'Dezember 24'!C20</f>
        <v>4</v>
      </c>
      <c r="E20" s="6"/>
      <c r="F20" s="6"/>
      <c r="G20" s="6"/>
      <c r="H20" s="6"/>
      <c r="I20" s="6">
        <f t="shared" si="1"/>
        <v>0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>
        <v>1</v>
      </c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>
        <f t="shared" si="2"/>
        <v>1</v>
      </c>
      <c r="AS20" s="25">
        <f t="shared" si="4"/>
        <v>324.99350000000004</v>
      </c>
      <c r="AT20" s="26">
        <f t="shared" si="3"/>
        <v>974.98050000000012</v>
      </c>
      <c r="AU20" s="24">
        <v>499.99</v>
      </c>
    </row>
    <row r="21" spans="1:47" x14ac:dyDescent="0.25">
      <c r="A21" s="1" t="s">
        <v>36</v>
      </c>
      <c r="B21" s="2" t="s">
        <v>286</v>
      </c>
      <c r="C21" s="3">
        <f t="shared" si="0"/>
        <v>5</v>
      </c>
      <c r="D21" s="4">
        <f>'Dezember 24'!C21</f>
        <v>5</v>
      </c>
      <c r="E21" s="6"/>
      <c r="F21" s="6"/>
      <c r="G21" s="6"/>
      <c r="H21" s="6"/>
      <c r="I21" s="6">
        <f t="shared" si="1"/>
        <v>0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>
        <f t="shared" si="2"/>
        <v>0</v>
      </c>
      <c r="AS21" s="25">
        <f t="shared" si="4"/>
        <v>162.49350000000001</v>
      </c>
      <c r="AT21" s="26">
        <f t="shared" si="3"/>
        <v>812.46750000000009</v>
      </c>
      <c r="AU21" s="24">
        <v>249.99</v>
      </c>
    </row>
    <row r="22" spans="1:47" x14ac:dyDescent="0.25">
      <c r="A22" s="1" t="s">
        <v>39</v>
      </c>
      <c r="B22" s="2" t="s">
        <v>287</v>
      </c>
      <c r="C22" s="3">
        <f t="shared" si="0"/>
        <v>4</v>
      </c>
      <c r="D22" s="4">
        <f>'Dezember 24'!C22</f>
        <v>4</v>
      </c>
      <c r="E22" s="6"/>
      <c r="F22" s="6"/>
      <c r="G22" s="6"/>
      <c r="H22" s="6"/>
      <c r="I22" s="6">
        <f t="shared" si="1"/>
        <v>0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>
        <f t="shared" si="2"/>
        <v>0</v>
      </c>
      <c r="AS22" s="25">
        <f t="shared" si="4"/>
        <v>1949.9934999999998</v>
      </c>
      <c r="AT22" s="26">
        <f t="shared" si="3"/>
        <v>7799.9739999999993</v>
      </c>
      <c r="AU22" s="24">
        <v>2999.99</v>
      </c>
    </row>
    <row r="23" spans="1:47" x14ac:dyDescent="0.25">
      <c r="A23" s="1" t="s">
        <v>93</v>
      </c>
      <c r="B23" s="2" t="s">
        <v>288</v>
      </c>
      <c r="C23" s="3">
        <f t="shared" si="0"/>
        <v>4</v>
      </c>
      <c r="D23" s="4">
        <f>'Dezember 24'!C23</f>
        <v>4</v>
      </c>
      <c r="E23" s="6"/>
      <c r="F23" s="6"/>
      <c r="G23" s="6"/>
      <c r="H23" s="6"/>
      <c r="I23" s="6">
        <f t="shared" si="1"/>
        <v>0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>
        <f t="shared" si="2"/>
        <v>0</v>
      </c>
      <c r="AS23" s="25">
        <f t="shared" si="4"/>
        <v>64.993499999999997</v>
      </c>
      <c r="AT23" s="26">
        <f t="shared" si="3"/>
        <v>259.97399999999999</v>
      </c>
      <c r="AU23" s="24">
        <v>99.99</v>
      </c>
    </row>
    <row r="24" spans="1:47" x14ac:dyDescent="0.25">
      <c r="A24" s="1" t="s">
        <v>94</v>
      </c>
      <c r="B24" s="2" t="s">
        <v>289</v>
      </c>
      <c r="C24" s="3">
        <f t="shared" si="0"/>
        <v>0</v>
      </c>
      <c r="D24" s="4">
        <f>'Dezember 24'!C24</f>
        <v>0</v>
      </c>
      <c r="E24" s="6"/>
      <c r="F24" s="6"/>
      <c r="G24" s="6"/>
      <c r="H24" s="6"/>
      <c r="I24" s="6">
        <f t="shared" si="1"/>
        <v>0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>
        <f t="shared" si="2"/>
        <v>0</v>
      </c>
      <c r="AS24" s="25">
        <f t="shared" si="4"/>
        <v>71.493499999999997</v>
      </c>
      <c r="AT24" s="26">
        <f t="shared" si="3"/>
        <v>0</v>
      </c>
      <c r="AU24" s="24">
        <v>109.99</v>
      </c>
    </row>
    <row r="25" spans="1:47" x14ac:dyDescent="0.25">
      <c r="A25" s="1" t="s">
        <v>42</v>
      </c>
      <c r="B25" s="2" t="s">
        <v>348</v>
      </c>
      <c r="C25" s="3">
        <f t="shared" si="0"/>
        <v>2</v>
      </c>
      <c r="D25" s="4">
        <f>'Dezember 24'!C25</f>
        <v>2</v>
      </c>
      <c r="E25" s="6"/>
      <c r="F25" s="6"/>
      <c r="G25" s="6"/>
      <c r="H25" s="6"/>
      <c r="I25" s="6">
        <f t="shared" si="1"/>
        <v>0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>
        <f t="shared" si="2"/>
        <v>0</v>
      </c>
      <c r="AS25" s="25">
        <f t="shared" si="4"/>
        <v>746.85</v>
      </c>
      <c r="AT25" s="26">
        <f t="shared" si="3"/>
        <v>1493.7</v>
      </c>
      <c r="AU25" s="24">
        <v>1149</v>
      </c>
    </row>
    <row r="26" spans="1:47" x14ac:dyDescent="0.25">
      <c r="A26" s="1" t="s">
        <v>44</v>
      </c>
      <c r="B26" s="2" t="s">
        <v>290</v>
      </c>
      <c r="C26" s="3">
        <f t="shared" si="0"/>
        <v>4</v>
      </c>
      <c r="D26" s="4">
        <f>'Dezember 24'!C26</f>
        <v>4</v>
      </c>
      <c r="E26" s="6"/>
      <c r="F26" s="6"/>
      <c r="G26" s="6"/>
      <c r="H26" s="6"/>
      <c r="I26" s="6">
        <f t="shared" si="1"/>
        <v>0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>
        <f t="shared" si="2"/>
        <v>0</v>
      </c>
      <c r="AS26" s="25">
        <f t="shared" si="4"/>
        <v>1076.075</v>
      </c>
      <c r="AT26" s="26">
        <f t="shared" si="3"/>
        <v>4304.3</v>
      </c>
      <c r="AU26" s="24">
        <v>1655.5</v>
      </c>
    </row>
    <row r="27" spans="1:47" x14ac:dyDescent="0.25">
      <c r="A27" s="1" t="s">
        <v>46</v>
      </c>
      <c r="B27" s="2" t="s">
        <v>291</v>
      </c>
      <c r="C27" s="3">
        <f t="shared" si="0"/>
        <v>2</v>
      </c>
      <c r="D27" s="4">
        <f>'Dezember 24'!C27</f>
        <v>2</v>
      </c>
      <c r="E27" s="6"/>
      <c r="F27" s="6"/>
      <c r="G27" s="6"/>
      <c r="H27" s="6"/>
      <c r="I27" s="6">
        <f t="shared" si="1"/>
        <v>0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>
        <f t="shared" si="2"/>
        <v>0</v>
      </c>
      <c r="AS27" s="25">
        <f t="shared" si="4"/>
        <v>1791.79</v>
      </c>
      <c r="AT27" s="26">
        <f t="shared" si="3"/>
        <v>3583.58</v>
      </c>
      <c r="AU27" s="24">
        <v>2756.6</v>
      </c>
    </row>
    <row r="28" spans="1:47" x14ac:dyDescent="0.25">
      <c r="A28" s="1" t="s">
        <v>48</v>
      </c>
      <c r="B28" s="2" t="s">
        <v>347</v>
      </c>
      <c r="C28" s="3">
        <f t="shared" si="0"/>
        <v>5</v>
      </c>
      <c r="D28" s="4">
        <f>'Dezember 24'!C28</f>
        <v>5</v>
      </c>
      <c r="E28" s="6"/>
      <c r="F28" s="6"/>
      <c r="G28" s="6"/>
      <c r="H28" s="6"/>
      <c r="I28" s="6">
        <f t="shared" si="1"/>
        <v>0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>
        <f t="shared" si="2"/>
        <v>0</v>
      </c>
      <c r="AS28" s="25">
        <f t="shared" si="4"/>
        <v>424.64499999999998</v>
      </c>
      <c r="AT28" s="26">
        <f t="shared" si="3"/>
        <v>2123.2249999999999</v>
      </c>
      <c r="AU28" s="24">
        <v>653.29999999999995</v>
      </c>
    </row>
    <row r="29" spans="1:47" x14ac:dyDescent="0.25">
      <c r="A29" s="1" t="s">
        <v>50</v>
      </c>
      <c r="B29" s="2" t="s">
        <v>292</v>
      </c>
      <c r="C29" s="3">
        <f t="shared" si="0"/>
        <v>3</v>
      </c>
      <c r="D29" s="4">
        <f>'Dezember 24'!C29</f>
        <v>3</v>
      </c>
      <c r="E29" s="6"/>
      <c r="F29" s="6"/>
      <c r="G29" s="6"/>
      <c r="H29" s="6"/>
      <c r="I29" s="6">
        <f t="shared" si="1"/>
        <v>0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>
        <f t="shared" si="2"/>
        <v>0</v>
      </c>
      <c r="AS29" s="25">
        <f t="shared" si="4"/>
        <v>1949.3500000000001</v>
      </c>
      <c r="AT29" s="26">
        <f t="shared" si="3"/>
        <v>5848.05</v>
      </c>
      <c r="AU29" s="24">
        <v>2999</v>
      </c>
    </row>
    <row r="30" spans="1:47" x14ac:dyDescent="0.25">
      <c r="A30" s="1" t="s">
        <v>52</v>
      </c>
      <c r="B30" s="2" t="s">
        <v>293</v>
      </c>
      <c r="C30" s="3">
        <f t="shared" si="0"/>
        <v>1</v>
      </c>
      <c r="D30" s="4">
        <f>'Dezember 24'!C30</f>
        <v>1</v>
      </c>
      <c r="E30" s="6"/>
      <c r="F30" s="6"/>
      <c r="G30" s="6"/>
      <c r="H30" s="6"/>
      <c r="I30" s="6">
        <f t="shared" si="1"/>
        <v>0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>
        <f t="shared" si="2"/>
        <v>0</v>
      </c>
      <c r="AS30" s="25">
        <f t="shared" si="4"/>
        <v>591.5</v>
      </c>
      <c r="AT30" s="26">
        <f t="shared" si="3"/>
        <v>591.5</v>
      </c>
      <c r="AU30" s="24">
        <v>910</v>
      </c>
    </row>
    <row r="31" spans="1:47" x14ac:dyDescent="0.25">
      <c r="A31" s="1" t="s">
        <v>54</v>
      </c>
      <c r="B31" s="2" t="s">
        <v>294</v>
      </c>
      <c r="C31" s="3">
        <f t="shared" si="0"/>
        <v>3</v>
      </c>
      <c r="D31" s="4">
        <f>'Dezember 24'!C31</f>
        <v>3</v>
      </c>
      <c r="E31" s="6"/>
      <c r="F31" s="6"/>
      <c r="G31" s="6"/>
      <c r="H31" s="6"/>
      <c r="I31" s="6">
        <f t="shared" si="1"/>
        <v>0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>
        <f t="shared" si="2"/>
        <v>0</v>
      </c>
      <c r="AS31" s="25">
        <f t="shared" si="4"/>
        <v>41.6</v>
      </c>
      <c r="AT31" s="26">
        <f t="shared" si="3"/>
        <v>124.80000000000001</v>
      </c>
      <c r="AU31" s="24">
        <v>64</v>
      </c>
    </row>
    <row r="32" spans="1:47" x14ac:dyDescent="0.25">
      <c r="A32" s="1" t="s">
        <v>56</v>
      </c>
      <c r="B32" s="2" t="s">
        <v>57</v>
      </c>
      <c r="C32" s="3">
        <f t="shared" si="0"/>
        <v>4</v>
      </c>
      <c r="D32" s="4">
        <f>'Dezember 24'!C32</f>
        <v>-5</v>
      </c>
      <c r="E32" s="6"/>
      <c r="F32" s="6"/>
      <c r="G32" s="6"/>
      <c r="H32" s="6">
        <v>10</v>
      </c>
      <c r="I32" s="6">
        <f t="shared" si="1"/>
        <v>10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>
        <v>1</v>
      </c>
      <c r="AO32" s="7"/>
      <c r="AP32" s="7"/>
      <c r="AQ32" s="7"/>
      <c r="AR32" s="7">
        <f t="shared" si="2"/>
        <v>1</v>
      </c>
      <c r="AS32" s="25">
        <f t="shared" si="4"/>
        <v>57.2</v>
      </c>
      <c r="AT32" s="26">
        <f t="shared" si="3"/>
        <v>228.8</v>
      </c>
      <c r="AU32" s="24">
        <v>88</v>
      </c>
    </row>
    <row r="33" spans="1:47" x14ac:dyDescent="0.25">
      <c r="A33" s="1" t="s">
        <v>58</v>
      </c>
      <c r="B33" s="2" t="s">
        <v>268</v>
      </c>
      <c r="C33" s="3">
        <f t="shared" si="0"/>
        <v>0</v>
      </c>
      <c r="D33" s="4">
        <f>'Dezember 24'!C33</f>
        <v>1</v>
      </c>
      <c r="E33" s="6"/>
      <c r="F33" s="6"/>
      <c r="G33" s="6">
        <v>1</v>
      </c>
      <c r="H33" s="6"/>
      <c r="I33" s="6">
        <f t="shared" si="1"/>
        <v>1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>
        <v>1</v>
      </c>
      <c r="Y33" s="7">
        <v>1</v>
      </c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>
        <f t="shared" si="2"/>
        <v>2</v>
      </c>
      <c r="AS33" s="25">
        <f t="shared" si="4"/>
        <v>213.20000000000002</v>
      </c>
      <c r="AT33" s="26">
        <f t="shared" si="3"/>
        <v>0</v>
      </c>
      <c r="AU33" s="24">
        <v>328</v>
      </c>
    </row>
    <row r="34" spans="1:47" x14ac:dyDescent="0.25">
      <c r="A34" s="1" t="s">
        <v>60</v>
      </c>
      <c r="B34" s="2" t="s">
        <v>61</v>
      </c>
      <c r="C34" s="3">
        <f t="shared" si="0"/>
        <v>0</v>
      </c>
      <c r="D34" s="4">
        <f>'Dezember 24'!C34</f>
        <v>0</v>
      </c>
      <c r="E34" s="6"/>
      <c r="F34" s="6"/>
      <c r="G34" s="6"/>
      <c r="H34" s="6"/>
      <c r="I34" s="6">
        <f t="shared" si="1"/>
        <v>0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>
        <f t="shared" si="2"/>
        <v>0</v>
      </c>
      <c r="AS34" s="25">
        <f t="shared" si="4"/>
        <v>31.200000000000003</v>
      </c>
      <c r="AT34" s="26">
        <f t="shared" si="3"/>
        <v>0</v>
      </c>
      <c r="AU34" s="24">
        <v>48</v>
      </c>
    </row>
    <row r="35" spans="1:47" x14ac:dyDescent="0.25">
      <c r="A35" s="1" t="s">
        <v>62</v>
      </c>
      <c r="B35" s="2" t="s">
        <v>63</v>
      </c>
      <c r="C35" s="3">
        <f t="shared" si="0"/>
        <v>9</v>
      </c>
      <c r="D35" s="4">
        <f>'Dezember 24'!C35</f>
        <v>-51</v>
      </c>
      <c r="E35" s="6"/>
      <c r="F35" s="6"/>
      <c r="G35" s="6">
        <v>50</v>
      </c>
      <c r="H35" s="6">
        <v>50</v>
      </c>
      <c r="I35" s="6">
        <f t="shared" si="1"/>
        <v>100</v>
      </c>
      <c r="J35" s="7"/>
      <c r="K35" s="7"/>
      <c r="L35" s="7"/>
      <c r="M35" s="7"/>
      <c r="N35" s="7"/>
      <c r="O35" s="7"/>
      <c r="P35" s="7"/>
      <c r="Q35" s="7"/>
      <c r="R35" s="7">
        <v>3</v>
      </c>
      <c r="S35" s="7"/>
      <c r="T35" s="7"/>
      <c r="U35" s="7"/>
      <c r="V35" s="7"/>
      <c r="W35" s="7"/>
      <c r="X35" s="7"/>
      <c r="Y35" s="7"/>
      <c r="Z35" s="7">
        <v>20</v>
      </c>
      <c r="AA35" s="7"/>
      <c r="AB35" s="7"/>
      <c r="AC35" s="7">
        <v>17</v>
      </c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>
        <f t="shared" si="2"/>
        <v>40</v>
      </c>
      <c r="AS35" s="25">
        <f t="shared" si="4"/>
        <v>5.0049999999999999</v>
      </c>
      <c r="AT35" s="26">
        <f t="shared" si="3"/>
        <v>45.045000000000002</v>
      </c>
      <c r="AU35" s="24">
        <v>7.7</v>
      </c>
    </row>
    <row r="36" spans="1:47" x14ac:dyDescent="0.25">
      <c r="A36" s="1" t="s">
        <v>65</v>
      </c>
      <c r="B36" s="2" t="s">
        <v>321</v>
      </c>
      <c r="C36" s="3">
        <f t="shared" si="0"/>
        <v>10</v>
      </c>
      <c r="D36" s="4">
        <f>'Dezember 24'!C36</f>
        <v>10</v>
      </c>
      <c r="E36" s="6"/>
      <c r="F36" s="6"/>
      <c r="G36" s="6"/>
      <c r="H36" s="6"/>
      <c r="I36" s="6">
        <f t="shared" si="1"/>
        <v>0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>
        <f t="shared" si="2"/>
        <v>0</v>
      </c>
      <c r="AS36" s="25">
        <f t="shared" si="4"/>
        <v>4.6800000000000006</v>
      </c>
      <c r="AT36" s="26">
        <f t="shared" si="3"/>
        <v>46.800000000000004</v>
      </c>
      <c r="AU36" s="24">
        <v>7.2</v>
      </c>
    </row>
    <row r="37" spans="1:47" x14ac:dyDescent="0.25">
      <c r="A37" s="1" t="s">
        <v>66</v>
      </c>
      <c r="B37" s="2" t="s">
        <v>295</v>
      </c>
      <c r="C37" s="3">
        <f t="shared" ref="C37:C57" si="5">D37+I37-AR37</f>
        <v>9</v>
      </c>
      <c r="D37" s="4">
        <f>'Dezember 24'!C37</f>
        <v>9</v>
      </c>
      <c r="E37" s="6"/>
      <c r="F37" s="6"/>
      <c r="G37" s="6"/>
      <c r="H37" s="6"/>
      <c r="I37" s="6">
        <f t="shared" ref="I37:I68" si="6">SUM(E37:H37)</f>
        <v>0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>
        <f t="shared" ref="AR37:AR68" si="7">SUM(J37:AQ37)</f>
        <v>0</v>
      </c>
      <c r="AS37" s="25">
        <f t="shared" si="4"/>
        <v>119.60000000000001</v>
      </c>
      <c r="AT37" s="26">
        <f t="shared" ref="AT37:AT68" si="8">C37*AS37</f>
        <v>1076.4000000000001</v>
      </c>
      <c r="AU37" s="24">
        <v>184</v>
      </c>
    </row>
    <row r="38" spans="1:47" x14ac:dyDescent="0.25">
      <c r="A38" s="1" t="s">
        <v>68</v>
      </c>
      <c r="B38" s="2" t="s">
        <v>69</v>
      </c>
      <c r="C38" s="3">
        <f t="shared" si="5"/>
        <v>10</v>
      </c>
      <c r="D38" s="4">
        <f>'Dezember 24'!C38</f>
        <v>10</v>
      </c>
      <c r="E38" s="6"/>
      <c r="F38" s="6"/>
      <c r="G38" s="6"/>
      <c r="H38" s="6"/>
      <c r="I38" s="6">
        <f t="shared" si="6"/>
        <v>0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>
        <f t="shared" si="7"/>
        <v>0</v>
      </c>
      <c r="AS38" s="25">
        <f t="shared" si="4"/>
        <v>44.648499999999999</v>
      </c>
      <c r="AT38" s="26">
        <f t="shared" si="8"/>
        <v>446.48500000000001</v>
      </c>
      <c r="AU38" s="24">
        <v>68.69</v>
      </c>
    </row>
    <row r="39" spans="1:47" x14ac:dyDescent="0.25">
      <c r="A39" s="1" t="s">
        <v>70</v>
      </c>
      <c r="B39" s="2" t="s">
        <v>71</v>
      </c>
      <c r="C39" s="3">
        <f t="shared" si="5"/>
        <v>9</v>
      </c>
      <c r="D39" s="4">
        <f>'Dezember 24'!C39</f>
        <v>9</v>
      </c>
      <c r="E39" s="6"/>
      <c r="F39" s="6"/>
      <c r="G39" s="6"/>
      <c r="H39" s="6"/>
      <c r="I39" s="6">
        <f t="shared" si="6"/>
        <v>0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>
        <f t="shared" si="7"/>
        <v>0</v>
      </c>
      <c r="AS39" s="25">
        <f t="shared" si="4"/>
        <v>40.5535</v>
      </c>
      <c r="AT39" s="26">
        <f t="shared" si="8"/>
        <v>364.98149999999998</v>
      </c>
      <c r="AU39" s="24">
        <v>62.39</v>
      </c>
    </row>
    <row r="40" spans="1:47" x14ac:dyDescent="0.25">
      <c r="A40" s="1" t="s">
        <v>72</v>
      </c>
      <c r="B40" s="2" t="s">
        <v>296</v>
      </c>
      <c r="C40" s="3">
        <f t="shared" si="5"/>
        <v>5</v>
      </c>
      <c r="D40" s="4">
        <f>'Dezember 24'!C40</f>
        <v>5</v>
      </c>
      <c r="E40" s="6"/>
      <c r="F40" s="6"/>
      <c r="G40" s="6"/>
      <c r="H40" s="6"/>
      <c r="I40" s="6">
        <f t="shared" si="6"/>
        <v>0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>
        <f t="shared" si="7"/>
        <v>0</v>
      </c>
      <c r="AS40" s="25">
        <f t="shared" si="4"/>
        <v>3314.9935</v>
      </c>
      <c r="AT40" s="26">
        <f t="shared" si="8"/>
        <v>16574.967499999999</v>
      </c>
      <c r="AU40" s="24">
        <v>5099.99</v>
      </c>
    </row>
    <row r="41" spans="1:47" x14ac:dyDescent="0.25">
      <c r="A41" s="1" t="s">
        <v>74</v>
      </c>
      <c r="B41" s="2" t="s">
        <v>297</v>
      </c>
      <c r="C41" s="3">
        <f t="shared" si="5"/>
        <v>2</v>
      </c>
      <c r="D41" s="4">
        <f>'Dezember 24'!C41</f>
        <v>2</v>
      </c>
      <c r="E41" s="6"/>
      <c r="F41" s="6"/>
      <c r="G41" s="6"/>
      <c r="H41" s="6"/>
      <c r="I41" s="6">
        <f t="shared" si="6"/>
        <v>0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>
        <f t="shared" si="7"/>
        <v>0</v>
      </c>
      <c r="AS41" s="25">
        <f t="shared" si="4"/>
        <v>169</v>
      </c>
      <c r="AT41" s="26">
        <f t="shared" si="8"/>
        <v>338</v>
      </c>
      <c r="AU41" s="24">
        <v>260</v>
      </c>
    </row>
    <row r="42" spans="1:47" x14ac:dyDescent="0.25">
      <c r="A42" s="1" t="s">
        <v>75</v>
      </c>
      <c r="B42" s="2" t="s">
        <v>298</v>
      </c>
      <c r="C42" s="3">
        <f t="shared" si="5"/>
        <v>14</v>
      </c>
      <c r="D42" s="4">
        <f>'Dezember 24'!C42</f>
        <v>14</v>
      </c>
      <c r="E42" s="6"/>
      <c r="F42" s="6"/>
      <c r="G42" s="6"/>
      <c r="H42" s="6"/>
      <c r="I42" s="6">
        <f t="shared" si="6"/>
        <v>0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>
        <f t="shared" si="7"/>
        <v>0</v>
      </c>
      <c r="AS42" s="25">
        <f t="shared" si="4"/>
        <v>35.613500000000002</v>
      </c>
      <c r="AT42" s="26">
        <f t="shared" si="8"/>
        <v>498.58900000000006</v>
      </c>
      <c r="AU42" s="24">
        <v>54.79</v>
      </c>
    </row>
    <row r="43" spans="1:47" x14ac:dyDescent="0.25">
      <c r="A43" s="1" t="s">
        <v>77</v>
      </c>
      <c r="B43" s="2" t="s">
        <v>299</v>
      </c>
      <c r="C43" s="3">
        <f t="shared" si="5"/>
        <v>10</v>
      </c>
      <c r="D43" s="4">
        <f>'Dezember 24'!C43</f>
        <v>10</v>
      </c>
      <c r="E43" s="6"/>
      <c r="F43" s="6"/>
      <c r="G43" s="6"/>
      <c r="H43" s="6"/>
      <c r="I43" s="6">
        <f t="shared" si="6"/>
        <v>0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>
        <f t="shared" si="7"/>
        <v>0</v>
      </c>
      <c r="AS43" s="25">
        <f t="shared" si="4"/>
        <v>85.793500000000009</v>
      </c>
      <c r="AT43" s="26">
        <f t="shared" si="8"/>
        <v>857.93500000000006</v>
      </c>
      <c r="AU43" s="24">
        <v>131.99</v>
      </c>
    </row>
    <row r="44" spans="1:47" x14ac:dyDescent="0.25">
      <c r="A44" s="1" t="s">
        <v>79</v>
      </c>
      <c r="B44" s="2" t="s">
        <v>300</v>
      </c>
      <c r="C44" s="3">
        <f t="shared" si="5"/>
        <v>5</v>
      </c>
      <c r="D44" s="4">
        <f>'Dezember 24'!C44</f>
        <v>5</v>
      </c>
      <c r="E44" s="6"/>
      <c r="F44" s="6"/>
      <c r="G44" s="6"/>
      <c r="H44" s="6"/>
      <c r="I44" s="6">
        <f t="shared" si="6"/>
        <v>0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>
        <f t="shared" si="7"/>
        <v>0</v>
      </c>
      <c r="AS44" s="25">
        <f t="shared" si="4"/>
        <v>272.35000000000002</v>
      </c>
      <c r="AT44" s="26">
        <f t="shared" si="8"/>
        <v>1361.75</v>
      </c>
      <c r="AU44" s="24">
        <v>419</v>
      </c>
    </row>
    <row r="45" spans="1:47" x14ac:dyDescent="0.25">
      <c r="A45" s="1" t="s">
        <v>80</v>
      </c>
      <c r="B45" s="2" t="s">
        <v>346</v>
      </c>
      <c r="C45" s="3">
        <f t="shared" si="5"/>
        <v>3</v>
      </c>
      <c r="D45" s="4">
        <f>'Dezember 24'!C45</f>
        <v>3</v>
      </c>
      <c r="E45" s="6"/>
      <c r="F45" s="6"/>
      <c r="G45" s="6">
        <v>20</v>
      </c>
      <c r="H45" s="6"/>
      <c r="I45" s="6">
        <f t="shared" si="6"/>
        <v>20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>
        <v>20</v>
      </c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>
        <f t="shared" si="7"/>
        <v>20</v>
      </c>
      <c r="AS45" s="25">
        <f t="shared" si="4"/>
        <v>812.5</v>
      </c>
      <c r="AT45" s="26">
        <f t="shared" si="8"/>
        <v>2437.5</v>
      </c>
      <c r="AU45" s="24">
        <v>1250</v>
      </c>
    </row>
    <row r="46" spans="1:47" x14ac:dyDescent="0.25">
      <c r="A46" s="1" t="s">
        <v>81</v>
      </c>
      <c r="B46" s="2" t="s">
        <v>301</v>
      </c>
      <c r="C46" s="3">
        <f t="shared" si="5"/>
        <v>5</v>
      </c>
      <c r="D46" s="4">
        <f>'Dezember 24'!C46</f>
        <v>5</v>
      </c>
      <c r="E46" s="6"/>
      <c r="F46" s="6"/>
      <c r="G46" s="6"/>
      <c r="H46" s="6"/>
      <c r="I46" s="6">
        <f t="shared" si="6"/>
        <v>0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>
        <f t="shared" si="7"/>
        <v>0</v>
      </c>
      <c r="AS46" s="25">
        <f t="shared" si="4"/>
        <v>386.75</v>
      </c>
      <c r="AT46" s="26">
        <f t="shared" si="8"/>
        <v>1933.75</v>
      </c>
      <c r="AU46" s="24">
        <v>595</v>
      </c>
    </row>
    <row r="47" spans="1:47" x14ac:dyDescent="0.25">
      <c r="A47" s="1" t="s">
        <v>82</v>
      </c>
      <c r="B47" s="2" t="s">
        <v>302</v>
      </c>
      <c r="C47" s="3">
        <f t="shared" si="5"/>
        <v>9</v>
      </c>
      <c r="D47" s="4">
        <f>'Dezember 24'!C47</f>
        <v>9</v>
      </c>
      <c r="E47" s="6"/>
      <c r="F47" s="6"/>
      <c r="G47" s="6"/>
      <c r="H47" s="6"/>
      <c r="I47" s="6">
        <f t="shared" si="6"/>
        <v>0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>
        <f t="shared" si="7"/>
        <v>0</v>
      </c>
      <c r="AS47" s="25">
        <f t="shared" si="4"/>
        <v>140.39350000000002</v>
      </c>
      <c r="AT47" s="26">
        <f t="shared" si="8"/>
        <v>1263.5415000000003</v>
      </c>
      <c r="AU47" s="24">
        <v>215.99</v>
      </c>
    </row>
    <row r="48" spans="1:47" x14ac:dyDescent="0.25">
      <c r="A48" s="1" t="s">
        <v>83</v>
      </c>
      <c r="B48" s="2" t="s">
        <v>303</v>
      </c>
      <c r="C48" s="3">
        <f t="shared" si="5"/>
        <v>11</v>
      </c>
      <c r="D48" s="4">
        <f>'Dezember 24'!C48</f>
        <v>11</v>
      </c>
      <c r="E48" s="6"/>
      <c r="F48" s="6"/>
      <c r="G48" s="6"/>
      <c r="H48" s="6"/>
      <c r="I48" s="6">
        <f t="shared" si="6"/>
        <v>0</v>
      </c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>
        <f t="shared" si="7"/>
        <v>0</v>
      </c>
      <c r="AS48" s="25">
        <f t="shared" si="4"/>
        <v>217.75</v>
      </c>
      <c r="AT48" s="26">
        <f t="shared" si="8"/>
        <v>2395.25</v>
      </c>
      <c r="AU48" s="24">
        <v>335</v>
      </c>
    </row>
    <row r="49" spans="1:47" x14ac:dyDescent="0.25">
      <c r="A49" s="1" t="s">
        <v>100</v>
      </c>
      <c r="B49" s="2" t="s">
        <v>304</v>
      </c>
      <c r="C49" s="3">
        <f t="shared" si="5"/>
        <v>10</v>
      </c>
      <c r="D49" s="4">
        <f>'Dezember 24'!C49</f>
        <v>10</v>
      </c>
      <c r="E49" s="6"/>
      <c r="F49" s="6"/>
      <c r="G49" s="6"/>
      <c r="H49" s="6"/>
      <c r="I49" s="6">
        <f t="shared" si="6"/>
        <v>0</v>
      </c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>
        <f t="shared" si="7"/>
        <v>0</v>
      </c>
      <c r="AS49" s="25">
        <f t="shared" si="4"/>
        <v>70.973500000000001</v>
      </c>
      <c r="AT49" s="26">
        <f t="shared" si="8"/>
        <v>709.73500000000001</v>
      </c>
      <c r="AU49" s="24">
        <v>109.19</v>
      </c>
    </row>
    <row r="50" spans="1:47" x14ac:dyDescent="0.25">
      <c r="A50" s="1" t="s">
        <v>101</v>
      </c>
      <c r="B50" s="2" t="s">
        <v>305</v>
      </c>
      <c r="C50" s="3">
        <f t="shared" si="5"/>
        <v>5</v>
      </c>
      <c r="D50" s="4">
        <f>'Dezember 24'!C50</f>
        <v>5</v>
      </c>
      <c r="E50" s="6"/>
      <c r="F50" s="6"/>
      <c r="G50" s="6"/>
      <c r="H50" s="6"/>
      <c r="I50" s="6">
        <f t="shared" si="6"/>
        <v>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>
        <f t="shared" si="7"/>
        <v>0</v>
      </c>
      <c r="AS50" s="25">
        <f t="shared" si="4"/>
        <v>99.313500000000005</v>
      </c>
      <c r="AT50" s="26">
        <f t="shared" si="8"/>
        <v>496.5675</v>
      </c>
      <c r="AU50" s="24">
        <v>152.79</v>
      </c>
    </row>
    <row r="51" spans="1:47" x14ac:dyDescent="0.25">
      <c r="A51" s="1" t="s">
        <v>102</v>
      </c>
      <c r="B51" s="2" t="s">
        <v>306</v>
      </c>
      <c r="C51" s="3">
        <f t="shared" si="5"/>
        <v>3</v>
      </c>
      <c r="D51" s="4">
        <f>'Dezember 24'!C51</f>
        <v>3</v>
      </c>
      <c r="E51" s="6"/>
      <c r="F51" s="6"/>
      <c r="G51" s="6"/>
      <c r="H51" s="6"/>
      <c r="I51" s="6">
        <f t="shared" si="6"/>
        <v>0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>
        <f t="shared" si="7"/>
        <v>0</v>
      </c>
      <c r="AS51" s="25">
        <f t="shared" si="4"/>
        <v>231.33499999999998</v>
      </c>
      <c r="AT51" s="26">
        <f t="shared" si="8"/>
        <v>694.00499999999988</v>
      </c>
      <c r="AU51" s="24">
        <v>355.9</v>
      </c>
    </row>
    <row r="52" spans="1:47" x14ac:dyDescent="0.25">
      <c r="A52" s="1" t="s">
        <v>104</v>
      </c>
      <c r="B52" s="2" t="s">
        <v>307</v>
      </c>
      <c r="C52" s="3">
        <f t="shared" si="5"/>
        <v>3</v>
      </c>
      <c r="D52" s="4">
        <f>'Dezember 24'!C52</f>
        <v>4</v>
      </c>
      <c r="E52" s="6"/>
      <c r="F52" s="6"/>
      <c r="G52" s="6"/>
      <c r="H52" s="6"/>
      <c r="I52" s="6">
        <f t="shared" si="6"/>
        <v>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>
        <v>1</v>
      </c>
      <c r="AJ52" s="7"/>
      <c r="AK52" s="7"/>
      <c r="AL52" s="7"/>
      <c r="AM52" s="7"/>
      <c r="AN52" s="7"/>
      <c r="AO52" s="7"/>
      <c r="AP52" s="7"/>
      <c r="AQ52" s="7"/>
      <c r="AR52" s="7">
        <f t="shared" si="7"/>
        <v>1</v>
      </c>
      <c r="AS52" s="25">
        <f t="shared" si="4"/>
        <v>120.575</v>
      </c>
      <c r="AT52" s="26">
        <f t="shared" si="8"/>
        <v>361.72500000000002</v>
      </c>
      <c r="AU52" s="24">
        <v>185.5</v>
      </c>
    </row>
    <row r="53" spans="1:47" x14ac:dyDescent="0.25">
      <c r="A53" s="1" t="s">
        <v>106</v>
      </c>
      <c r="B53" s="2" t="s">
        <v>308</v>
      </c>
      <c r="C53" s="3">
        <f t="shared" si="5"/>
        <v>3</v>
      </c>
      <c r="D53" s="4">
        <f>'Dezember 24'!C53</f>
        <v>3</v>
      </c>
      <c r="E53" s="6"/>
      <c r="F53" s="6"/>
      <c r="G53" s="6"/>
      <c r="H53" s="6"/>
      <c r="I53" s="6">
        <f t="shared" si="6"/>
        <v>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>
        <f t="shared" si="7"/>
        <v>0</v>
      </c>
      <c r="AS53" s="25">
        <f t="shared" si="4"/>
        <v>74.75</v>
      </c>
      <c r="AT53" s="26">
        <f t="shared" si="8"/>
        <v>224.25</v>
      </c>
      <c r="AU53" s="24">
        <v>115</v>
      </c>
    </row>
    <row r="54" spans="1:47" x14ac:dyDescent="0.25">
      <c r="A54" s="1" t="s">
        <v>108</v>
      </c>
      <c r="B54" s="2" t="s">
        <v>309</v>
      </c>
      <c r="C54" s="3">
        <f t="shared" si="5"/>
        <v>5</v>
      </c>
      <c r="D54" s="4">
        <f>'Dezember 24'!C54</f>
        <v>5</v>
      </c>
      <c r="E54" s="6"/>
      <c r="F54" s="6"/>
      <c r="G54" s="6"/>
      <c r="H54" s="6"/>
      <c r="I54" s="6">
        <f t="shared" si="6"/>
        <v>0</v>
      </c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>
        <f t="shared" si="7"/>
        <v>0</v>
      </c>
      <c r="AS54" s="25">
        <f t="shared" si="4"/>
        <v>64.285000000000011</v>
      </c>
      <c r="AT54" s="26">
        <f t="shared" si="8"/>
        <v>321.42500000000007</v>
      </c>
      <c r="AU54" s="24">
        <v>98.9</v>
      </c>
    </row>
    <row r="55" spans="1:47" x14ac:dyDescent="0.25">
      <c r="A55" s="1" t="s">
        <v>110</v>
      </c>
      <c r="B55" s="2" t="s">
        <v>310</v>
      </c>
      <c r="C55" s="3">
        <f t="shared" si="5"/>
        <v>1</v>
      </c>
      <c r="D55" s="4">
        <f>'Dezember 24'!C55</f>
        <v>1</v>
      </c>
      <c r="E55" s="6"/>
      <c r="F55" s="6"/>
      <c r="G55" s="6"/>
      <c r="H55" s="6"/>
      <c r="I55" s="6">
        <f t="shared" si="6"/>
        <v>0</v>
      </c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>
        <f t="shared" si="7"/>
        <v>0</v>
      </c>
      <c r="AS55" s="25">
        <f t="shared" si="4"/>
        <v>48.867000000000004</v>
      </c>
      <c r="AT55" s="26">
        <f t="shared" si="8"/>
        <v>48.867000000000004</v>
      </c>
      <c r="AU55" s="24">
        <v>75.180000000000007</v>
      </c>
    </row>
    <row r="56" spans="1:47" x14ac:dyDescent="0.25">
      <c r="A56" s="1" t="s">
        <v>112</v>
      </c>
      <c r="B56" s="2" t="s">
        <v>311</v>
      </c>
      <c r="C56" s="3">
        <f t="shared" si="5"/>
        <v>5</v>
      </c>
      <c r="D56" s="4">
        <f>'Dezember 24'!C56</f>
        <v>5</v>
      </c>
      <c r="E56" s="6"/>
      <c r="F56" s="6"/>
      <c r="G56" s="6"/>
      <c r="H56" s="6"/>
      <c r="I56" s="6">
        <f t="shared" si="6"/>
        <v>0</v>
      </c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>
        <f t="shared" si="7"/>
        <v>0</v>
      </c>
      <c r="AS56" s="25">
        <f t="shared" si="4"/>
        <v>24.693500000000004</v>
      </c>
      <c r="AT56" s="26">
        <f t="shared" si="8"/>
        <v>123.46750000000002</v>
      </c>
      <c r="AU56" s="24">
        <v>37.99</v>
      </c>
    </row>
    <row r="57" spans="1:47" x14ac:dyDescent="0.25">
      <c r="A57" s="1" t="s">
        <v>114</v>
      </c>
      <c r="B57" s="2" t="s">
        <v>312</v>
      </c>
      <c r="C57" s="3">
        <f t="shared" si="5"/>
        <v>10</v>
      </c>
      <c r="D57" s="4">
        <f>'Dezember 24'!C57</f>
        <v>10</v>
      </c>
      <c r="E57" s="6"/>
      <c r="F57" s="6"/>
      <c r="G57" s="6"/>
      <c r="H57" s="6"/>
      <c r="I57" s="6">
        <f t="shared" si="6"/>
        <v>0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>
        <f t="shared" si="7"/>
        <v>0</v>
      </c>
      <c r="AS57" s="25">
        <f t="shared" si="4"/>
        <v>96.414500000000018</v>
      </c>
      <c r="AT57" s="26">
        <f t="shared" si="8"/>
        <v>964.14500000000021</v>
      </c>
      <c r="AU57" s="24">
        <v>148.33000000000001</v>
      </c>
    </row>
    <row r="58" spans="1:47" x14ac:dyDescent="0.25">
      <c r="A58" s="1" t="s">
        <v>116</v>
      </c>
      <c r="B58" s="2" t="s">
        <v>320</v>
      </c>
      <c r="C58" s="3">
        <f>D58+I58-AR58+C59</f>
        <v>20</v>
      </c>
      <c r="D58" s="4">
        <f>'Dezember 24'!C58</f>
        <v>15</v>
      </c>
      <c r="E58" s="6"/>
      <c r="F58" s="6"/>
      <c r="G58" s="6"/>
      <c r="H58" s="6"/>
      <c r="I58" s="6">
        <f t="shared" si="6"/>
        <v>0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>
        <f t="shared" si="7"/>
        <v>0</v>
      </c>
      <c r="AS58" s="25">
        <f t="shared" si="4"/>
        <v>129.99350000000001</v>
      </c>
      <c r="AT58" s="26">
        <f t="shared" si="8"/>
        <v>2599.8700000000003</v>
      </c>
      <c r="AU58" s="24">
        <v>199.99</v>
      </c>
    </row>
    <row r="59" spans="1:47" x14ac:dyDescent="0.25">
      <c r="A59" s="1"/>
      <c r="B59" s="2"/>
      <c r="C59" s="3">
        <f t="shared" ref="C59:C90" si="9">D59+I59-AR59</f>
        <v>5</v>
      </c>
      <c r="D59" s="4">
        <f>'Dezember 24'!C59</f>
        <v>5</v>
      </c>
      <c r="E59" s="6"/>
      <c r="F59" s="6"/>
      <c r="G59" s="6"/>
      <c r="H59" s="6"/>
      <c r="I59" s="6">
        <f t="shared" si="6"/>
        <v>0</v>
      </c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>
        <f t="shared" si="7"/>
        <v>0</v>
      </c>
      <c r="AS59" s="25">
        <f t="shared" si="4"/>
        <v>129.99350000000001</v>
      </c>
      <c r="AT59" s="26">
        <f t="shared" si="8"/>
        <v>649.96750000000009</v>
      </c>
      <c r="AU59" s="24">
        <v>199.99</v>
      </c>
    </row>
    <row r="60" spans="1:47" x14ac:dyDescent="0.25">
      <c r="A60" s="1" t="s">
        <v>118</v>
      </c>
      <c r="B60" s="2" t="s">
        <v>313</v>
      </c>
      <c r="C60" s="3">
        <f t="shared" si="9"/>
        <v>0</v>
      </c>
      <c r="D60" s="4">
        <f>'Dezember 24'!C60</f>
        <v>0</v>
      </c>
      <c r="E60" s="6"/>
      <c r="F60" s="6"/>
      <c r="G60" s="6"/>
      <c r="H60" s="6"/>
      <c r="I60" s="6">
        <f t="shared" si="6"/>
        <v>0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>
        <f t="shared" si="7"/>
        <v>0</v>
      </c>
      <c r="AS60" s="25">
        <f t="shared" si="4"/>
        <v>123.49350000000001</v>
      </c>
      <c r="AT60" s="26">
        <f t="shared" si="8"/>
        <v>0</v>
      </c>
      <c r="AU60" s="24">
        <v>189.99</v>
      </c>
    </row>
    <row r="61" spans="1:47" x14ac:dyDescent="0.25">
      <c r="A61" s="1" t="s">
        <v>120</v>
      </c>
      <c r="B61" s="2" t="s">
        <v>319</v>
      </c>
      <c r="C61" s="3">
        <f t="shared" si="9"/>
        <v>4</v>
      </c>
      <c r="D61" s="4">
        <f>'Dezember 24'!C61</f>
        <v>4</v>
      </c>
      <c r="E61" s="6"/>
      <c r="F61" s="6"/>
      <c r="G61" s="6"/>
      <c r="H61" s="6"/>
      <c r="I61" s="6">
        <f t="shared" si="6"/>
        <v>0</v>
      </c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>
        <f t="shared" si="7"/>
        <v>0</v>
      </c>
      <c r="AS61" s="25">
        <f t="shared" si="4"/>
        <v>409.49350000000004</v>
      </c>
      <c r="AT61" s="26">
        <f t="shared" si="8"/>
        <v>1637.9740000000002</v>
      </c>
      <c r="AU61" s="24">
        <v>629.99</v>
      </c>
    </row>
    <row r="62" spans="1:47" x14ac:dyDescent="0.25">
      <c r="A62" s="1" t="s">
        <v>122</v>
      </c>
      <c r="B62" s="2" t="s">
        <v>318</v>
      </c>
      <c r="C62" s="3">
        <f t="shared" si="9"/>
        <v>5</v>
      </c>
      <c r="D62" s="4">
        <f>'Dezember 24'!C62</f>
        <v>5</v>
      </c>
      <c r="E62" s="6"/>
      <c r="F62" s="6"/>
      <c r="G62" s="6"/>
      <c r="H62" s="6"/>
      <c r="I62" s="6">
        <f t="shared" si="6"/>
        <v>0</v>
      </c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>
        <f t="shared" si="7"/>
        <v>0</v>
      </c>
      <c r="AS62" s="25">
        <f t="shared" si="4"/>
        <v>974.99350000000004</v>
      </c>
      <c r="AT62" s="26">
        <f t="shared" si="8"/>
        <v>4874.9675000000007</v>
      </c>
      <c r="AU62" s="24">
        <v>1499.99</v>
      </c>
    </row>
    <row r="63" spans="1:47" x14ac:dyDescent="0.25">
      <c r="A63" s="1" t="s">
        <v>124</v>
      </c>
      <c r="B63" s="2" t="s">
        <v>317</v>
      </c>
      <c r="C63" s="3">
        <f t="shared" si="9"/>
        <v>4</v>
      </c>
      <c r="D63" s="4">
        <f>'Dezember 24'!C63</f>
        <v>4</v>
      </c>
      <c r="E63" s="6"/>
      <c r="F63" s="6"/>
      <c r="G63" s="6"/>
      <c r="H63" s="6"/>
      <c r="I63" s="6">
        <f t="shared" si="6"/>
        <v>0</v>
      </c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>
        <f t="shared" si="7"/>
        <v>0</v>
      </c>
      <c r="AS63" s="25">
        <f t="shared" si="4"/>
        <v>259.99350000000004</v>
      </c>
      <c r="AT63" s="26">
        <f t="shared" si="8"/>
        <v>1039.9740000000002</v>
      </c>
      <c r="AU63" s="24">
        <v>399.99</v>
      </c>
    </row>
    <row r="64" spans="1:47" x14ac:dyDescent="0.25">
      <c r="A64" s="1" t="s">
        <v>126</v>
      </c>
      <c r="B64" s="2" t="s">
        <v>316</v>
      </c>
      <c r="C64" s="3">
        <f t="shared" si="9"/>
        <v>5</v>
      </c>
      <c r="D64" s="4">
        <f>'Dezember 24'!C64</f>
        <v>5</v>
      </c>
      <c r="E64" s="6"/>
      <c r="F64" s="6"/>
      <c r="G64" s="6"/>
      <c r="H64" s="6"/>
      <c r="I64" s="6">
        <f t="shared" si="6"/>
        <v>0</v>
      </c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>
        <f t="shared" si="7"/>
        <v>0</v>
      </c>
      <c r="AS64" s="25">
        <f t="shared" si="4"/>
        <v>552.49350000000004</v>
      </c>
      <c r="AT64" s="26">
        <f t="shared" si="8"/>
        <v>2762.4675000000002</v>
      </c>
      <c r="AU64" s="24">
        <v>849.99</v>
      </c>
    </row>
    <row r="65" spans="1:47" x14ac:dyDescent="0.25">
      <c r="A65" s="1" t="s">
        <v>128</v>
      </c>
      <c r="B65" s="2" t="s">
        <v>315</v>
      </c>
      <c r="C65" s="3">
        <f t="shared" si="9"/>
        <v>5</v>
      </c>
      <c r="D65" s="4">
        <f>'Dezember 24'!C65</f>
        <v>5</v>
      </c>
      <c r="E65" s="6"/>
      <c r="F65" s="6"/>
      <c r="G65" s="6"/>
      <c r="H65" s="6"/>
      <c r="I65" s="6">
        <f t="shared" si="6"/>
        <v>0</v>
      </c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>
        <f t="shared" si="7"/>
        <v>0</v>
      </c>
      <c r="AS65" s="25">
        <f t="shared" si="4"/>
        <v>568.74350000000004</v>
      </c>
      <c r="AT65" s="26">
        <f t="shared" si="8"/>
        <v>2843.7175000000002</v>
      </c>
      <c r="AU65" s="24">
        <v>874.99</v>
      </c>
    </row>
    <row r="66" spans="1:47" x14ac:dyDescent="0.25">
      <c r="A66" s="1" t="s">
        <v>130</v>
      </c>
      <c r="B66" s="2" t="s">
        <v>314</v>
      </c>
      <c r="C66" s="3">
        <f t="shared" si="9"/>
        <v>4</v>
      </c>
      <c r="D66" s="4">
        <f>'Dezember 24'!C66</f>
        <v>4</v>
      </c>
      <c r="E66" s="6"/>
      <c r="F66" s="6"/>
      <c r="G66" s="6"/>
      <c r="H66" s="6"/>
      <c r="I66" s="6">
        <f t="shared" si="6"/>
        <v>0</v>
      </c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>
        <f t="shared" si="7"/>
        <v>0</v>
      </c>
      <c r="AS66" s="25">
        <f t="shared" si="4"/>
        <v>714.99350000000004</v>
      </c>
      <c r="AT66" s="26">
        <f t="shared" si="8"/>
        <v>2859.9740000000002</v>
      </c>
      <c r="AU66" s="24">
        <v>1099.99</v>
      </c>
    </row>
    <row r="67" spans="1:47" x14ac:dyDescent="0.25">
      <c r="A67" s="1" t="s">
        <v>132</v>
      </c>
      <c r="B67" s="2" t="s">
        <v>133</v>
      </c>
      <c r="C67" s="3">
        <f t="shared" si="9"/>
        <v>5</v>
      </c>
      <c r="D67" s="4">
        <f>'Dezember 24'!C67</f>
        <v>5</v>
      </c>
      <c r="E67" s="6"/>
      <c r="F67" s="6"/>
      <c r="G67" s="6"/>
      <c r="H67" s="6"/>
      <c r="I67" s="6">
        <f t="shared" si="6"/>
        <v>0</v>
      </c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>
        <f t="shared" si="7"/>
        <v>0</v>
      </c>
      <c r="AS67" s="25">
        <f t="shared" si="4"/>
        <v>51.993499999999997</v>
      </c>
      <c r="AT67" s="26">
        <f t="shared" si="8"/>
        <v>259.96749999999997</v>
      </c>
      <c r="AU67" s="24">
        <v>79.989999999999995</v>
      </c>
    </row>
    <row r="68" spans="1:47" x14ac:dyDescent="0.25">
      <c r="A68" s="1" t="s">
        <v>134</v>
      </c>
      <c r="B68" s="2" t="s">
        <v>322</v>
      </c>
      <c r="C68" s="3">
        <f t="shared" si="9"/>
        <v>8</v>
      </c>
      <c r="D68" s="4">
        <f>'Dezember 24'!C68</f>
        <v>-7</v>
      </c>
      <c r="E68" s="6"/>
      <c r="F68" s="6"/>
      <c r="G68" s="6"/>
      <c r="H68" s="6">
        <v>15</v>
      </c>
      <c r="I68" s="6">
        <f t="shared" si="6"/>
        <v>15</v>
      </c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>
        <f t="shared" si="7"/>
        <v>0</v>
      </c>
      <c r="AS68" s="25">
        <f t="shared" si="4"/>
        <v>2.1840000000000002</v>
      </c>
      <c r="AT68" s="26">
        <f t="shared" si="8"/>
        <v>17.472000000000001</v>
      </c>
      <c r="AU68" s="24">
        <v>3.36</v>
      </c>
    </row>
    <row r="69" spans="1:47" x14ac:dyDescent="0.25">
      <c r="A69" s="1" t="s">
        <v>136</v>
      </c>
      <c r="B69" s="2" t="s">
        <v>323</v>
      </c>
      <c r="C69" s="3">
        <f t="shared" si="9"/>
        <v>20</v>
      </c>
      <c r="D69" s="4">
        <f>'Dezember 24'!C69</f>
        <v>22</v>
      </c>
      <c r="E69" s="6"/>
      <c r="F69" s="6"/>
      <c r="G69" s="6"/>
      <c r="H69" s="6"/>
      <c r="I69" s="6">
        <f t="shared" ref="I69:I100" si="10">SUM(E69:H69)</f>
        <v>0</v>
      </c>
      <c r="J69" s="7"/>
      <c r="K69" s="7"/>
      <c r="L69" s="7"/>
      <c r="M69" s="7"/>
      <c r="N69" s="7"/>
      <c r="O69" s="7"/>
      <c r="P69" s="7"/>
      <c r="Q69" s="7"/>
      <c r="R69" s="7">
        <v>2</v>
      </c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>
        <f t="shared" ref="AR69:AR100" si="11">SUM(J69:AQ69)</f>
        <v>2</v>
      </c>
      <c r="AS69" s="25">
        <f t="shared" si="4"/>
        <v>12.22</v>
      </c>
      <c r="AT69" s="26">
        <f t="shared" ref="AT69:AT100" si="12">C69*AS69</f>
        <v>244.4</v>
      </c>
      <c r="AU69" s="24">
        <v>18.8</v>
      </c>
    </row>
    <row r="70" spans="1:47" x14ac:dyDescent="0.25">
      <c r="A70" s="1" t="s">
        <v>138</v>
      </c>
      <c r="B70" s="2" t="s">
        <v>324</v>
      </c>
      <c r="C70" s="3">
        <f t="shared" si="9"/>
        <v>4</v>
      </c>
      <c r="D70" s="4">
        <f>'Dezember 24'!C70</f>
        <v>4</v>
      </c>
      <c r="E70" s="6"/>
      <c r="F70" s="6"/>
      <c r="G70" s="6"/>
      <c r="H70" s="6"/>
      <c r="I70" s="6">
        <f t="shared" si="10"/>
        <v>0</v>
      </c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>
        <f t="shared" si="11"/>
        <v>0</v>
      </c>
      <c r="AS70" s="25">
        <f t="shared" si="4"/>
        <v>57.524999999999999</v>
      </c>
      <c r="AT70" s="26">
        <f t="shared" si="12"/>
        <v>230.1</v>
      </c>
      <c r="AU70" s="24">
        <v>88.5</v>
      </c>
    </row>
    <row r="71" spans="1:47" x14ac:dyDescent="0.25">
      <c r="A71" s="1" t="s">
        <v>140</v>
      </c>
      <c r="B71" s="2" t="s">
        <v>325</v>
      </c>
      <c r="C71" s="3">
        <f t="shared" si="9"/>
        <v>10</v>
      </c>
      <c r="D71" s="4">
        <f>'Dezember 24'!C71</f>
        <v>10</v>
      </c>
      <c r="E71" s="6"/>
      <c r="F71" s="6"/>
      <c r="G71" s="6"/>
      <c r="H71" s="6"/>
      <c r="I71" s="6">
        <f t="shared" si="10"/>
        <v>0</v>
      </c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>
        <f t="shared" si="11"/>
        <v>0</v>
      </c>
      <c r="AS71" s="25">
        <f t="shared" ref="AS71:AS110" si="13">AU71*0.65</f>
        <v>273.44850000000002</v>
      </c>
      <c r="AT71" s="26">
        <f t="shared" si="12"/>
        <v>2734.4850000000001</v>
      </c>
      <c r="AU71" s="24">
        <v>420.69</v>
      </c>
    </row>
    <row r="72" spans="1:47" x14ac:dyDescent="0.25">
      <c r="A72" s="1" t="s">
        <v>142</v>
      </c>
      <c r="B72" s="2" t="s">
        <v>269</v>
      </c>
      <c r="C72" s="3">
        <f t="shared" si="9"/>
        <v>7</v>
      </c>
      <c r="D72" s="4">
        <f>'Dezember 24'!C72</f>
        <v>10</v>
      </c>
      <c r="E72" s="6"/>
      <c r="F72" s="6"/>
      <c r="G72" s="6"/>
      <c r="H72" s="6"/>
      <c r="I72" s="6">
        <f t="shared" si="10"/>
        <v>0</v>
      </c>
      <c r="J72" s="7"/>
      <c r="K72" s="7"/>
      <c r="L72" s="7"/>
      <c r="M72" s="7"/>
      <c r="N72" s="7"/>
      <c r="O72" s="7"/>
      <c r="P72" s="7">
        <v>1</v>
      </c>
      <c r="Q72" s="7"/>
      <c r="R72" s="7">
        <v>1</v>
      </c>
      <c r="S72" s="7"/>
      <c r="T72" s="7"/>
      <c r="U72" s="7"/>
      <c r="V72" s="7"/>
      <c r="W72" s="7">
        <v>1</v>
      </c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>
        <f t="shared" si="11"/>
        <v>3</v>
      </c>
      <c r="AS72" s="25">
        <f t="shared" si="13"/>
        <v>337.15500000000003</v>
      </c>
      <c r="AT72" s="26">
        <f t="shared" si="12"/>
        <v>2360.085</v>
      </c>
      <c r="AU72" s="24">
        <v>518.70000000000005</v>
      </c>
    </row>
    <row r="73" spans="1:47" x14ac:dyDescent="0.25">
      <c r="A73" s="1" t="s">
        <v>144</v>
      </c>
      <c r="B73" s="2" t="s">
        <v>326</v>
      </c>
      <c r="C73" s="3">
        <f t="shared" si="9"/>
        <v>10</v>
      </c>
      <c r="D73" s="4">
        <f>'Dezember 24'!C73</f>
        <v>10</v>
      </c>
      <c r="E73" s="6"/>
      <c r="F73" s="6"/>
      <c r="G73" s="6"/>
      <c r="H73" s="6"/>
      <c r="I73" s="6">
        <f t="shared" si="10"/>
        <v>0</v>
      </c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>
        <f t="shared" si="11"/>
        <v>0</v>
      </c>
      <c r="AS73" s="25">
        <f t="shared" si="13"/>
        <v>123.5</v>
      </c>
      <c r="AT73" s="26">
        <f t="shared" si="12"/>
        <v>1235</v>
      </c>
      <c r="AU73" s="24">
        <v>190</v>
      </c>
    </row>
    <row r="74" spans="1:47" x14ac:dyDescent="0.25">
      <c r="A74" s="1" t="s">
        <v>146</v>
      </c>
      <c r="B74" s="2" t="s">
        <v>327</v>
      </c>
      <c r="C74" s="3">
        <f t="shared" si="9"/>
        <v>10</v>
      </c>
      <c r="D74" s="4">
        <f>'Dezember 24'!C74</f>
        <v>10</v>
      </c>
      <c r="E74" s="6"/>
      <c r="F74" s="6"/>
      <c r="G74" s="6"/>
      <c r="H74" s="6"/>
      <c r="I74" s="6">
        <f t="shared" si="10"/>
        <v>0</v>
      </c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>
        <f t="shared" si="11"/>
        <v>0</v>
      </c>
      <c r="AS74" s="25">
        <f t="shared" si="13"/>
        <v>129.35</v>
      </c>
      <c r="AT74" s="26">
        <f t="shared" si="12"/>
        <v>1293.5</v>
      </c>
      <c r="AU74" s="24">
        <v>199</v>
      </c>
    </row>
    <row r="75" spans="1:47" x14ac:dyDescent="0.25">
      <c r="A75" s="1" t="s">
        <v>148</v>
      </c>
      <c r="B75" s="2" t="s">
        <v>328</v>
      </c>
      <c r="C75" s="3">
        <f t="shared" si="9"/>
        <v>105</v>
      </c>
      <c r="D75" s="4">
        <f>'Dezember 24'!C75</f>
        <v>-892</v>
      </c>
      <c r="E75" s="6"/>
      <c r="F75" s="6"/>
      <c r="G75" s="6">
        <v>1000</v>
      </c>
      <c r="H75" s="6"/>
      <c r="I75" s="6">
        <f t="shared" si="10"/>
        <v>1000</v>
      </c>
      <c r="J75" s="7"/>
      <c r="K75" s="7"/>
      <c r="L75" s="7"/>
      <c r="M75" s="7"/>
      <c r="N75" s="7"/>
      <c r="O75" s="7"/>
      <c r="P75" s="7"/>
      <c r="Q75" s="7"/>
      <c r="R75" s="7"/>
      <c r="S75" s="7">
        <v>1</v>
      </c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>
        <v>2</v>
      </c>
      <c r="AR75" s="7">
        <f t="shared" si="11"/>
        <v>3</v>
      </c>
      <c r="AS75" s="25">
        <f t="shared" si="13"/>
        <v>29.243500000000001</v>
      </c>
      <c r="AT75" s="26">
        <f t="shared" si="12"/>
        <v>3070.5675000000001</v>
      </c>
      <c r="AU75" s="24">
        <v>44.99</v>
      </c>
    </row>
    <row r="76" spans="1:47" x14ac:dyDescent="0.25">
      <c r="A76" s="1" t="s">
        <v>150</v>
      </c>
      <c r="B76" s="2" t="s">
        <v>330</v>
      </c>
      <c r="C76" s="3">
        <f t="shared" si="9"/>
        <v>19</v>
      </c>
      <c r="D76" s="4">
        <f>'Dezember 24'!C76</f>
        <v>-498</v>
      </c>
      <c r="E76" s="6"/>
      <c r="F76" s="6"/>
      <c r="G76" s="6">
        <v>520</v>
      </c>
      <c r="H76" s="6"/>
      <c r="I76" s="6">
        <f t="shared" si="10"/>
        <v>520</v>
      </c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>
        <v>1</v>
      </c>
      <c r="AQ76" s="7">
        <v>2</v>
      </c>
      <c r="AR76" s="7">
        <f t="shared" si="11"/>
        <v>3</v>
      </c>
      <c r="AS76" s="25">
        <f t="shared" si="13"/>
        <v>89.693500000000014</v>
      </c>
      <c r="AT76" s="26">
        <f t="shared" si="12"/>
        <v>1704.1765000000003</v>
      </c>
      <c r="AU76" s="24">
        <v>137.99</v>
      </c>
    </row>
    <row r="77" spans="1:47" x14ac:dyDescent="0.25">
      <c r="A77" s="1" t="s">
        <v>152</v>
      </c>
      <c r="B77" s="2" t="s">
        <v>329</v>
      </c>
      <c r="C77" s="3">
        <f t="shared" si="9"/>
        <v>50</v>
      </c>
      <c r="D77" s="4">
        <f>'Dezember 24'!C77</f>
        <v>-750</v>
      </c>
      <c r="E77" s="6"/>
      <c r="F77" s="6"/>
      <c r="G77" s="6">
        <v>800</v>
      </c>
      <c r="H77" s="6"/>
      <c r="I77" s="6">
        <f t="shared" si="10"/>
        <v>800</v>
      </c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>
        <f t="shared" si="11"/>
        <v>0</v>
      </c>
      <c r="AS77" s="25">
        <f>AU77*0.65</f>
        <v>51.993499999999997</v>
      </c>
      <c r="AT77" s="26">
        <f t="shared" si="12"/>
        <v>2599.6749999999997</v>
      </c>
      <c r="AU77" s="24">
        <v>79.989999999999995</v>
      </c>
    </row>
    <row r="78" spans="1:47" x14ac:dyDescent="0.25">
      <c r="A78" s="1" t="s">
        <v>154</v>
      </c>
      <c r="B78" s="2" t="s">
        <v>155</v>
      </c>
      <c r="C78" s="3">
        <f t="shared" si="9"/>
        <v>2</v>
      </c>
      <c r="D78" s="4">
        <f>'Dezember 24'!C78</f>
        <v>-3</v>
      </c>
      <c r="E78" s="6"/>
      <c r="F78" s="6"/>
      <c r="G78" s="6">
        <v>5</v>
      </c>
      <c r="H78" s="6"/>
      <c r="I78" s="6">
        <f t="shared" si="10"/>
        <v>5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>
        <f t="shared" si="11"/>
        <v>0</v>
      </c>
      <c r="AS78" s="25">
        <f t="shared" si="13"/>
        <v>97.493500000000012</v>
      </c>
      <c r="AT78" s="26">
        <f t="shared" si="12"/>
        <v>194.98700000000002</v>
      </c>
      <c r="AU78" s="24">
        <v>149.99</v>
      </c>
    </row>
    <row r="79" spans="1:47" x14ac:dyDescent="0.25">
      <c r="A79" s="1" t="s">
        <v>156</v>
      </c>
      <c r="B79" s="2" t="s">
        <v>158</v>
      </c>
      <c r="C79" s="3">
        <f t="shared" si="9"/>
        <v>9</v>
      </c>
      <c r="D79" s="4">
        <f>'Dezember 24'!C79</f>
        <v>-200</v>
      </c>
      <c r="E79" s="6"/>
      <c r="F79" s="6"/>
      <c r="G79" s="6">
        <v>210</v>
      </c>
      <c r="H79" s="6"/>
      <c r="I79" s="6">
        <f t="shared" si="10"/>
        <v>210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>
        <v>1</v>
      </c>
      <c r="AP79" s="7"/>
      <c r="AQ79" s="7"/>
      <c r="AR79" s="7">
        <f t="shared" si="11"/>
        <v>1</v>
      </c>
      <c r="AS79" s="25">
        <f t="shared" si="13"/>
        <v>116.99350000000001</v>
      </c>
      <c r="AT79" s="26">
        <f t="shared" si="12"/>
        <v>1052.9415000000001</v>
      </c>
      <c r="AU79" s="24">
        <v>179.99</v>
      </c>
    </row>
    <row r="80" spans="1:47" x14ac:dyDescent="0.25">
      <c r="A80" s="1" t="s">
        <v>157</v>
      </c>
      <c r="B80" s="2" t="s">
        <v>331</v>
      </c>
      <c r="C80" s="3">
        <f t="shared" si="9"/>
        <v>100</v>
      </c>
      <c r="D80" s="4">
        <f>'Dezember 24'!C80</f>
        <v>-5000</v>
      </c>
      <c r="E80" s="6"/>
      <c r="F80" s="6"/>
      <c r="G80" s="6">
        <v>5100</v>
      </c>
      <c r="H80" s="6"/>
      <c r="I80" s="6">
        <f t="shared" si="10"/>
        <v>5100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>
        <f t="shared" si="11"/>
        <v>0</v>
      </c>
      <c r="AS80" s="25">
        <f t="shared" si="13"/>
        <v>519.35</v>
      </c>
      <c r="AT80" s="26">
        <f t="shared" si="12"/>
        <v>51935</v>
      </c>
      <c r="AU80" s="24">
        <v>799</v>
      </c>
    </row>
    <row r="81" spans="1:47" x14ac:dyDescent="0.25">
      <c r="A81" s="1" t="s">
        <v>160</v>
      </c>
      <c r="B81" s="2" t="s">
        <v>332</v>
      </c>
      <c r="C81" s="3">
        <f t="shared" si="9"/>
        <v>30</v>
      </c>
      <c r="D81" s="4">
        <f>'Dezember 24'!C81</f>
        <v>-5070</v>
      </c>
      <c r="E81" s="6"/>
      <c r="F81" s="6"/>
      <c r="G81" s="6">
        <v>5100</v>
      </c>
      <c r="H81" s="6"/>
      <c r="I81" s="6">
        <f t="shared" si="10"/>
        <v>5100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>
        <f t="shared" si="11"/>
        <v>0</v>
      </c>
      <c r="AS81" s="25">
        <f t="shared" si="13"/>
        <v>714.35</v>
      </c>
      <c r="AT81" s="26">
        <f t="shared" si="12"/>
        <v>21430.5</v>
      </c>
      <c r="AU81" s="24">
        <v>1099</v>
      </c>
    </row>
    <row r="82" spans="1:47" x14ac:dyDescent="0.25">
      <c r="A82" s="1" t="s">
        <v>162</v>
      </c>
      <c r="B82" s="2" t="s">
        <v>280</v>
      </c>
      <c r="C82" s="3">
        <f t="shared" si="9"/>
        <v>9</v>
      </c>
      <c r="D82" s="4">
        <f>'Dezember 24'!C82</f>
        <v>0</v>
      </c>
      <c r="E82" s="6"/>
      <c r="F82" s="6"/>
      <c r="G82" s="6">
        <v>10</v>
      </c>
      <c r="H82" s="6"/>
      <c r="I82" s="6">
        <f t="shared" si="10"/>
        <v>10</v>
      </c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>
        <v>1</v>
      </c>
      <c r="AI82" s="7"/>
      <c r="AJ82" s="7"/>
      <c r="AK82" s="7"/>
      <c r="AL82" s="7"/>
      <c r="AM82" s="7"/>
      <c r="AN82" s="7"/>
      <c r="AO82" s="7"/>
      <c r="AP82" s="7"/>
      <c r="AQ82" s="7"/>
      <c r="AR82" s="7">
        <f t="shared" si="11"/>
        <v>1</v>
      </c>
      <c r="AS82" s="25">
        <f t="shared" si="13"/>
        <v>584.35</v>
      </c>
      <c r="AT82" s="26">
        <f t="shared" si="12"/>
        <v>5259.1500000000005</v>
      </c>
      <c r="AU82" s="24">
        <v>899</v>
      </c>
    </row>
    <row r="83" spans="1:47" x14ac:dyDescent="0.25">
      <c r="A83" s="1" t="s">
        <v>164</v>
      </c>
      <c r="B83" s="2" t="s">
        <v>333</v>
      </c>
      <c r="C83" s="3">
        <f t="shared" si="9"/>
        <v>0</v>
      </c>
      <c r="D83" s="4">
        <f>'Dezember 24'!C83</f>
        <v>0</v>
      </c>
      <c r="E83" s="6"/>
      <c r="F83" s="6"/>
      <c r="G83" s="6"/>
      <c r="H83" s="6"/>
      <c r="I83" s="6">
        <f t="shared" si="10"/>
        <v>0</v>
      </c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>
        <f t="shared" si="11"/>
        <v>0</v>
      </c>
      <c r="AS83" s="25">
        <f t="shared" si="13"/>
        <v>650</v>
      </c>
      <c r="AT83" s="26">
        <f t="shared" si="12"/>
        <v>0</v>
      </c>
      <c r="AU83" s="24">
        <v>1000</v>
      </c>
    </row>
    <row r="84" spans="1:47" x14ac:dyDescent="0.25">
      <c r="A84" s="1" t="s">
        <v>167</v>
      </c>
      <c r="B84" s="2" t="s">
        <v>334</v>
      </c>
      <c r="C84" s="3">
        <f t="shared" si="9"/>
        <v>-9</v>
      </c>
      <c r="D84" s="4">
        <f>'Dezember 24'!C84</f>
        <v>-9</v>
      </c>
      <c r="E84" s="6"/>
      <c r="F84" s="6"/>
      <c r="G84" s="6"/>
      <c r="H84" s="6"/>
      <c r="I84" s="6">
        <f t="shared" si="10"/>
        <v>0</v>
      </c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>
        <f t="shared" si="11"/>
        <v>0</v>
      </c>
      <c r="AS84" s="25">
        <f t="shared" si="13"/>
        <v>23.5885</v>
      </c>
      <c r="AT84" s="26">
        <f t="shared" si="12"/>
        <v>-212.29650000000001</v>
      </c>
      <c r="AU84" s="24">
        <v>36.29</v>
      </c>
    </row>
    <row r="85" spans="1:47" x14ac:dyDescent="0.25">
      <c r="A85" s="1" t="s">
        <v>169</v>
      </c>
      <c r="B85" s="2" t="s">
        <v>170</v>
      </c>
      <c r="C85" s="3">
        <f t="shared" si="9"/>
        <v>9</v>
      </c>
      <c r="D85" s="4">
        <f>'Dezember 24'!C85</f>
        <v>-21</v>
      </c>
      <c r="E85" s="6"/>
      <c r="F85" s="6"/>
      <c r="G85" s="6">
        <v>30</v>
      </c>
      <c r="H85" s="6"/>
      <c r="I85" s="6">
        <f t="shared" si="10"/>
        <v>30</v>
      </c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>
        <f t="shared" si="11"/>
        <v>0</v>
      </c>
      <c r="AS85" s="25">
        <f t="shared" si="13"/>
        <v>256.74350000000004</v>
      </c>
      <c r="AT85" s="26">
        <f t="shared" si="12"/>
        <v>2310.6915000000004</v>
      </c>
      <c r="AU85" s="24">
        <v>394.99</v>
      </c>
    </row>
    <row r="86" spans="1:47" x14ac:dyDescent="0.25">
      <c r="A86" s="1" t="s">
        <v>171</v>
      </c>
      <c r="B86" s="2" t="s">
        <v>172</v>
      </c>
      <c r="C86" s="3">
        <f t="shared" si="9"/>
        <v>-15</v>
      </c>
      <c r="D86" s="4">
        <f>'Dezember 24'!C86</f>
        <v>-15</v>
      </c>
      <c r="E86" s="6"/>
      <c r="F86" s="6"/>
      <c r="G86" s="6"/>
      <c r="H86" s="6"/>
      <c r="I86" s="6">
        <f t="shared" si="10"/>
        <v>0</v>
      </c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>
        <f t="shared" si="11"/>
        <v>0</v>
      </c>
      <c r="AS86" s="25">
        <f t="shared" si="13"/>
        <v>162.49350000000001</v>
      </c>
      <c r="AT86" s="26">
        <f t="shared" si="12"/>
        <v>-2437.4025000000001</v>
      </c>
      <c r="AU86" s="24">
        <v>249.99</v>
      </c>
    </row>
    <row r="87" spans="1:47" x14ac:dyDescent="0.25">
      <c r="A87" s="1" t="s">
        <v>173</v>
      </c>
      <c r="B87" s="2" t="s">
        <v>174</v>
      </c>
      <c r="C87" s="3">
        <f t="shared" si="9"/>
        <v>0</v>
      </c>
      <c r="D87" s="4">
        <f>'Dezember 24'!C87</f>
        <v>-500</v>
      </c>
      <c r="E87" s="6"/>
      <c r="F87" s="6"/>
      <c r="G87" s="6">
        <v>500</v>
      </c>
      <c r="H87" s="6"/>
      <c r="I87" s="6">
        <f t="shared" si="10"/>
        <v>500</v>
      </c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>
        <f t="shared" si="11"/>
        <v>0</v>
      </c>
      <c r="AS87" s="25">
        <f t="shared" si="13"/>
        <v>162.49350000000001</v>
      </c>
      <c r="AT87" s="26">
        <f t="shared" si="12"/>
        <v>0</v>
      </c>
      <c r="AU87" s="24">
        <v>249.99</v>
      </c>
    </row>
    <row r="88" spans="1:47" x14ac:dyDescent="0.25">
      <c r="A88" s="1" t="s">
        <v>175</v>
      </c>
      <c r="B88" s="2" t="s">
        <v>176</v>
      </c>
      <c r="C88" s="3">
        <f t="shared" si="9"/>
        <v>0</v>
      </c>
      <c r="D88" s="4">
        <f>'Dezember 24'!C88</f>
        <v>0</v>
      </c>
      <c r="E88" s="6"/>
      <c r="F88" s="6"/>
      <c r="G88" s="6"/>
      <c r="H88" s="6"/>
      <c r="I88" s="6">
        <f t="shared" si="10"/>
        <v>0</v>
      </c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>
        <f t="shared" si="11"/>
        <v>0</v>
      </c>
      <c r="AS88" s="25">
        <f t="shared" si="13"/>
        <v>194.99350000000001</v>
      </c>
      <c r="AT88" s="26">
        <f t="shared" si="12"/>
        <v>0</v>
      </c>
      <c r="AU88" s="24">
        <v>299.99</v>
      </c>
    </row>
    <row r="89" spans="1:47" x14ac:dyDescent="0.25">
      <c r="A89" s="1" t="s">
        <v>177</v>
      </c>
      <c r="B89" s="2" t="s">
        <v>335</v>
      </c>
      <c r="C89" s="3">
        <f t="shared" si="9"/>
        <v>0</v>
      </c>
      <c r="D89" s="4">
        <f>'Dezember 24'!C89</f>
        <v>0</v>
      </c>
      <c r="E89" s="6"/>
      <c r="F89" s="6"/>
      <c r="G89" s="6"/>
      <c r="H89" s="6"/>
      <c r="I89" s="6">
        <f t="shared" si="10"/>
        <v>0</v>
      </c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>
        <f t="shared" si="11"/>
        <v>0</v>
      </c>
      <c r="AS89" s="25">
        <f t="shared" si="13"/>
        <v>65</v>
      </c>
      <c r="AT89" s="26">
        <f t="shared" si="12"/>
        <v>0</v>
      </c>
      <c r="AU89" s="24">
        <v>100</v>
      </c>
    </row>
    <row r="90" spans="1:47" x14ac:dyDescent="0.25">
      <c r="A90" s="1" t="s">
        <v>179</v>
      </c>
      <c r="B90" s="2" t="s">
        <v>336</v>
      </c>
      <c r="C90" s="3">
        <f t="shared" si="9"/>
        <v>15</v>
      </c>
      <c r="D90" s="4">
        <f>'Dezember 24'!C90</f>
        <v>-185</v>
      </c>
      <c r="E90" s="6"/>
      <c r="F90" s="6"/>
      <c r="G90" s="6">
        <v>200</v>
      </c>
      <c r="H90" s="6"/>
      <c r="I90" s="6">
        <f t="shared" si="10"/>
        <v>200</v>
      </c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>
        <f t="shared" si="11"/>
        <v>0</v>
      </c>
      <c r="AS90" s="25">
        <f t="shared" si="13"/>
        <v>97.5</v>
      </c>
      <c r="AT90" s="26">
        <f t="shared" si="12"/>
        <v>1462.5</v>
      </c>
      <c r="AU90" s="24">
        <v>150</v>
      </c>
    </row>
    <row r="91" spans="1:47" x14ac:dyDescent="0.25">
      <c r="A91" s="1" t="s">
        <v>181</v>
      </c>
      <c r="B91" s="2" t="s">
        <v>337</v>
      </c>
      <c r="C91" s="3">
        <f t="shared" ref="C91:C110" si="14">D91+I91-AR91</f>
        <v>0</v>
      </c>
      <c r="D91" s="4">
        <f>'Dezember 24'!C91</f>
        <v>0</v>
      </c>
      <c r="E91" s="6"/>
      <c r="F91" s="6"/>
      <c r="G91" s="6"/>
      <c r="H91" s="6"/>
      <c r="I91" s="6">
        <f t="shared" si="10"/>
        <v>0</v>
      </c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>
        <f t="shared" si="11"/>
        <v>0</v>
      </c>
      <c r="AS91" s="25">
        <f t="shared" si="13"/>
        <v>45.5</v>
      </c>
      <c r="AT91" s="26">
        <f t="shared" si="12"/>
        <v>0</v>
      </c>
      <c r="AU91" s="24">
        <v>70</v>
      </c>
    </row>
    <row r="92" spans="1:47" x14ac:dyDescent="0.25">
      <c r="A92" s="1" t="s">
        <v>183</v>
      </c>
      <c r="B92" s="2" t="s">
        <v>338</v>
      </c>
      <c r="C92" s="3">
        <f t="shared" si="14"/>
        <v>0</v>
      </c>
      <c r="D92" s="4">
        <f>'Dezember 24'!C92</f>
        <v>-2</v>
      </c>
      <c r="E92" s="6"/>
      <c r="F92" s="6"/>
      <c r="G92" s="6">
        <v>2</v>
      </c>
      <c r="H92" s="6"/>
      <c r="I92" s="6">
        <f t="shared" si="10"/>
        <v>2</v>
      </c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>
        <f t="shared" si="11"/>
        <v>0</v>
      </c>
      <c r="AS92" s="25">
        <f t="shared" si="13"/>
        <v>79.3</v>
      </c>
      <c r="AT92" s="26">
        <f t="shared" si="12"/>
        <v>0</v>
      </c>
      <c r="AU92" s="24">
        <v>122</v>
      </c>
    </row>
    <row r="93" spans="1:47" x14ac:dyDescent="0.25">
      <c r="A93" s="1" t="s">
        <v>166</v>
      </c>
      <c r="B93" s="2" t="s">
        <v>339</v>
      </c>
      <c r="C93" s="3">
        <f t="shared" si="14"/>
        <v>10</v>
      </c>
      <c r="D93" s="4">
        <f>'Dezember 24'!C93</f>
        <v>-20</v>
      </c>
      <c r="E93" s="6"/>
      <c r="F93" s="6"/>
      <c r="G93" s="6">
        <v>30</v>
      </c>
      <c r="H93" s="6"/>
      <c r="I93" s="6">
        <f t="shared" si="10"/>
        <v>30</v>
      </c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>
        <f t="shared" si="11"/>
        <v>0</v>
      </c>
      <c r="AS93" s="25">
        <f t="shared" si="13"/>
        <v>292.49350000000004</v>
      </c>
      <c r="AT93" s="26">
        <f t="shared" si="12"/>
        <v>2924.9350000000004</v>
      </c>
      <c r="AU93" s="24">
        <v>449.99</v>
      </c>
    </row>
    <row r="94" spans="1:47" x14ac:dyDescent="0.25">
      <c r="A94" s="1" t="s">
        <v>186</v>
      </c>
      <c r="B94" s="2" t="s">
        <v>340</v>
      </c>
      <c r="C94" s="3">
        <f t="shared" si="14"/>
        <v>0</v>
      </c>
      <c r="D94" s="4">
        <f>'Dezember 24'!C94</f>
        <v>0</v>
      </c>
      <c r="E94" s="6"/>
      <c r="F94" s="6"/>
      <c r="G94" s="6"/>
      <c r="H94" s="6"/>
      <c r="I94" s="6">
        <f t="shared" si="10"/>
        <v>0</v>
      </c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>
        <f t="shared" si="11"/>
        <v>0</v>
      </c>
      <c r="AS94" s="25">
        <f t="shared" si="13"/>
        <v>259.99350000000004</v>
      </c>
      <c r="AT94" s="26">
        <f t="shared" si="12"/>
        <v>0</v>
      </c>
      <c r="AU94" s="24">
        <v>399.99</v>
      </c>
    </row>
    <row r="95" spans="1:47" x14ac:dyDescent="0.25">
      <c r="A95" s="1" t="s">
        <v>188</v>
      </c>
      <c r="B95" s="2" t="s">
        <v>341</v>
      </c>
      <c r="C95" s="3">
        <f t="shared" si="14"/>
        <v>0</v>
      </c>
      <c r="D95" s="4">
        <f>'Dezember 24'!C95</f>
        <v>0</v>
      </c>
      <c r="E95" s="6"/>
      <c r="F95" s="6"/>
      <c r="G95" s="6"/>
      <c r="H95" s="6"/>
      <c r="I95" s="6">
        <f t="shared" si="10"/>
        <v>0</v>
      </c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>
        <f t="shared" si="11"/>
        <v>0</v>
      </c>
      <c r="AS95" s="25">
        <f t="shared" si="13"/>
        <v>357.49350000000004</v>
      </c>
      <c r="AT95" s="26">
        <f t="shared" si="12"/>
        <v>0</v>
      </c>
      <c r="AU95" s="24">
        <v>549.99</v>
      </c>
    </row>
    <row r="96" spans="1:47" x14ac:dyDescent="0.25">
      <c r="A96" s="1" t="s">
        <v>190</v>
      </c>
      <c r="B96" s="2" t="s">
        <v>342</v>
      </c>
      <c r="C96" s="3">
        <f t="shared" si="14"/>
        <v>0</v>
      </c>
      <c r="D96" s="4">
        <f>'Dezember 24'!C96</f>
        <v>0</v>
      </c>
      <c r="E96" s="6"/>
      <c r="F96" s="6"/>
      <c r="G96" s="6"/>
      <c r="H96" s="6"/>
      <c r="I96" s="6">
        <f t="shared" si="10"/>
        <v>0</v>
      </c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>
        <f t="shared" si="11"/>
        <v>0</v>
      </c>
      <c r="AS96" s="25">
        <f t="shared" si="13"/>
        <v>454.99350000000004</v>
      </c>
      <c r="AT96" s="26">
        <f t="shared" si="12"/>
        <v>0</v>
      </c>
      <c r="AU96" s="24">
        <v>699.99</v>
      </c>
    </row>
    <row r="97" spans="1:47" x14ac:dyDescent="0.25">
      <c r="A97" s="1" t="s">
        <v>192</v>
      </c>
      <c r="B97" s="2" t="s">
        <v>343</v>
      </c>
      <c r="C97" s="3">
        <f t="shared" si="14"/>
        <v>0</v>
      </c>
      <c r="D97" s="4">
        <f>'Dezember 24'!C97</f>
        <v>0</v>
      </c>
      <c r="E97" s="6"/>
      <c r="F97" s="6"/>
      <c r="G97" s="6"/>
      <c r="H97" s="6"/>
      <c r="I97" s="6">
        <f t="shared" si="10"/>
        <v>0</v>
      </c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>
        <f t="shared" si="11"/>
        <v>0</v>
      </c>
      <c r="AS97" s="25">
        <f t="shared" si="13"/>
        <v>728</v>
      </c>
      <c r="AT97" s="26">
        <f t="shared" si="12"/>
        <v>0</v>
      </c>
      <c r="AU97" s="24">
        <v>1120</v>
      </c>
    </row>
    <row r="98" spans="1:47" x14ac:dyDescent="0.25">
      <c r="A98" s="1" t="s">
        <v>194</v>
      </c>
      <c r="B98" s="2" t="s">
        <v>195</v>
      </c>
      <c r="C98" s="3">
        <f t="shared" si="14"/>
        <v>-1981</v>
      </c>
      <c r="D98" s="4">
        <f>'Dezember 24'!C98</f>
        <v>-2001</v>
      </c>
      <c r="E98" s="6"/>
      <c r="F98" s="6"/>
      <c r="G98" s="6">
        <v>20</v>
      </c>
      <c r="H98" s="6"/>
      <c r="I98" s="6">
        <f t="shared" si="10"/>
        <v>20</v>
      </c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>
        <f t="shared" si="11"/>
        <v>0</v>
      </c>
      <c r="AS98" s="25">
        <f t="shared" si="13"/>
        <v>64.993499999999997</v>
      </c>
      <c r="AT98" s="26">
        <f t="shared" si="12"/>
        <v>-128752.1235</v>
      </c>
      <c r="AU98" s="24">
        <v>99.99</v>
      </c>
    </row>
    <row r="99" spans="1:47" x14ac:dyDescent="0.25">
      <c r="A99" s="1" t="s">
        <v>206</v>
      </c>
      <c r="B99" s="2" t="s">
        <v>344</v>
      </c>
      <c r="C99" s="3">
        <f t="shared" si="14"/>
        <v>5</v>
      </c>
      <c r="D99" s="4">
        <f>'Dezember 24'!C99</f>
        <v>-14</v>
      </c>
      <c r="E99" s="6"/>
      <c r="F99" s="6"/>
      <c r="G99" s="6"/>
      <c r="H99" s="6">
        <v>20</v>
      </c>
      <c r="I99" s="6">
        <f t="shared" si="10"/>
        <v>20</v>
      </c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>
        <v>1</v>
      </c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>
        <f t="shared" si="11"/>
        <v>1</v>
      </c>
      <c r="AS99" s="25">
        <f t="shared" si="13"/>
        <v>779.35</v>
      </c>
      <c r="AT99" s="26">
        <f t="shared" si="12"/>
        <v>3896.75</v>
      </c>
      <c r="AU99" s="24">
        <v>1199</v>
      </c>
    </row>
    <row r="100" spans="1:47" x14ac:dyDescent="0.25">
      <c r="A100" s="1" t="s">
        <v>353</v>
      </c>
      <c r="B100" s="2" t="s">
        <v>352</v>
      </c>
      <c r="C100" s="3">
        <f t="shared" si="14"/>
        <v>3</v>
      </c>
      <c r="D100" s="4">
        <f>'Dezember 24'!C100</f>
        <v>-2</v>
      </c>
      <c r="E100" s="6"/>
      <c r="F100" s="6"/>
      <c r="G100" s="6"/>
      <c r="H100" s="6">
        <v>5</v>
      </c>
      <c r="I100" s="6">
        <f t="shared" si="10"/>
        <v>5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>
        <f t="shared" si="11"/>
        <v>0</v>
      </c>
      <c r="AS100" s="25">
        <f t="shared" si="13"/>
        <v>682.49350000000004</v>
      </c>
      <c r="AT100" s="26">
        <f t="shared" si="12"/>
        <v>2047.4805000000001</v>
      </c>
      <c r="AU100" s="24">
        <v>1049.99</v>
      </c>
    </row>
    <row r="101" spans="1:47" x14ac:dyDescent="0.25">
      <c r="A101" s="1" t="s">
        <v>351</v>
      </c>
      <c r="B101" s="2" t="s">
        <v>354</v>
      </c>
      <c r="C101" s="3">
        <f t="shared" si="14"/>
        <v>0</v>
      </c>
      <c r="D101" s="4">
        <f>'Dezember 24'!C101</f>
        <v>0</v>
      </c>
      <c r="E101" s="6"/>
      <c r="F101" s="6"/>
      <c r="G101" s="6">
        <v>10</v>
      </c>
      <c r="H101" s="6"/>
      <c r="I101" s="6">
        <f t="shared" ref="I101:I110" si="15">SUM(E101:H101)</f>
        <v>10</v>
      </c>
      <c r="J101" s="7"/>
      <c r="K101" s="7"/>
      <c r="L101" s="7">
        <v>1</v>
      </c>
      <c r="M101" s="7">
        <v>4</v>
      </c>
      <c r="N101" s="7"/>
      <c r="O101" s="7">
        <v>1</v>
      </c>
      <c r="P101" s="7"/>
      <c r="Q101" s="7">
        <v>1</v>
      </c>
      <c r="R101" s="7"/>
      <c r="S101" s="7"/>
      <c r="T101" s="7"/>
      <c r="U101" s="7"/>
      <c r="V101" s="7">
        <v>1</v>
      </c>
      <c r="W101" s="7"/>
      <c r="X101" s="7"/>
      <c r="Y101" s="7"/>
      <c r="Z101" s="7"/>
      <c r="AA101" s="7"/>
      <c r="AB101" s="7"/>
      <c r="AC101" s="7"/>
      <c r="AD101" s="7"/>
      <c r="AE101" s="7">
        <v>1</v>
      </c>
      <c r="AF101" s="7"/>
      <c r="AG101" s="7"/>
      <c r="AH101" s="7"/>
      <c r="AI101" s="7"/>
      <c r="AJ101" s="7"/>
      <c r="AK101" s="7">
        <v>1</v>
      </c>
      <c r="AL101" s="7"/>
      <c r="AM101" s="7"/>
      <c r="AN101" s="7"/>
      <c r="AO101" s="7"/>
      <c r="AP101" s="7"/>
      <c r="AQ101" s="7"/>
      <c r="AR101" s="7">
        <f t="shared" ref="AR101:AR110" si="16">SUM(J101:AQ101)</f>
        <v>10</v>
      </c>
      <c r="AS101" s="25">
        <f t="shared" si="13"/>
        <v>1509.2935</v>
      </c>
      <c r="AT101" s="26">
        <f t="shared" ref="AT101:AT110" si="17">C101*AS101</f>
        <v>0</v>
      </c>
      <c r="AU101" s="24">
        <v>2321.9899999999998</v>
      </c>
    </row>
    <row r="102" spans="1:47" x14ac:dyDescent="0.25">
      <c r="A102" s="1">
        <v>1010101</v>
      </c>
      <c r="B102" s="2" t="s">
        <v>355</v>
      </c>
      <c r="C102" s="3">
        <f t="shared" si="14"/>
        <v>0</v>
      </c>
      <c r="D102" s="4">
        <f>'Dezember 24'!C102</f>
        <v>0</v>
      </c>
      <c r="E102" s="6"/>
      <c r="F102" s="6"/>
      <c r="G102" s="6"/>
      <c r="H102" s="6"/>
      <c r="I102" s="6">
        <f t="shared" si="15"/>
        <v>0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>
        <f t="shared" si="16"/>
        <v>0</v>
      </c>
      <c r="AS102" s="25">
        <f t="shared" si="13"/>
        <v>0</v>
      </c>
      <c r="AT102" s="26">
        <f t="shared" si="17"/>
        <v>0</v>
      </c>
      <c r="AU102" s="24"/>
    </row>
    <row r="103" spans="1:47" x14ac:dyDescent="0.25">
      <c r="A103" s="1"/>
      <c r="B103" s="2"/>
      <c r="C103" s="3">
        <f t="shared" si="14"/>
        <v>0</v>
      </c>
      <c r="D103" s="4">
        <f>'Dezember 24'!C103</f>
        <v>0</v>
      </c>
      <c r="E103" s="6"/>
      <c r="F103" s="6"/>
      <c r="G103" s="6"/>
      <c r="H103" s="6"/>
      <c r="I103" s="6">
        <f t="shared" si="15"/>
        <v>0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>
        <f t="shared" si="16"/>
        <v>0</v>
      </c>
      <c r="AS103" s="25">
        <f t="shared" si="13"/>
        <v>0</v>
      </c>
      <c r="AT103" s="26">
        <f t="shared" si="17"/>
        <v>0</v>
      </c>
      <c r="AU103" s="24"/>
    </row>
    <row r="104" spans="1:47" x14ac:dyDescent="0.25">
      <c r="A104" s="1"/>
      <c r="B104" s="2"/>
      <c r="C104" s="3">
        <f t="shared" si="14"/>
        <v>0</v>
      </c>
      <c r="D104" s="4">
        <f>'Dezember 24'!C104</f>
        <v>0</v>
      </c>
      <c r="E104" s="6"/>
      <c r="F104" s="6"/>
      <c r="G104" s="6"/>
      <c r="H104" s="6"/>
      <c r="I104" s="6">
        <f t="shared" si="15"/>
        <v>0</v>
      </c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>
        <f t="shared" si="16"/>
        <v>0</v>
      </c>
      <c r="AS104" s="25">
        <f t="shared" si="13"/>
        <v>0</v>
      </c>
      <c r="AT104" s="26">
        <f t="shared" si="17"/>
        <v>0</v>
      </c>
      <c r="AU104" s="24"/>
    </row>
    <row r="105" spans="1:47" x14ac:dyDescent="0.25">
      <c r="A105" s="1"/>
      <c r="B105" s="2"/>
      <c r="C105" s="3">
        <f t="shared" si="14"/>
        <v>0</v>
      </c>
      <c r="D105" s="4">
        <f>'Dezember 24'!C105</f>
        <v>0</v>
      </c>
      <c r="E105" s="6"/>
      <c r="F105" s="6"/>
      <c r="G105" s="6"/>
      <c r="H105" s="6"/>
      <c r="I105" s="6">
        <f t="shared" si="15"/>
        <v>0</v>
      </c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>
        <f t="shared" si="16"/>
        <v>0</v>
      </c>
      <c r="AS105" s="25">
        <f t="shared" si="13"/>
        <v>0</v>
      </c>
      <c r="AT105" s="26">
        <f t="shared" si="17"/>
        <v>0</v>
      </c>
      <c r="AU105" s="24"/>
    </row>
    <row r="106" spans="1:47" x14ac:dyDescent="0.25">
      <c r="A106" s="1"/>
      <c r="B106" s="2"/>
      <c r="C106" s="3">
        <f t="shared" si="14"/>
        <v>0</v>
      </c>
      <c r="D106" s="4">
        <f>'Dezember 24'!C106</f>
        <v>0</v>
      </c>
      <c r="E106" s="6"/>
      <c r="F106" s="6"/>
      <c r="G106" s="6"/>
      <c r="H106" s="6"/>
      <c r="I106" s="6">
        <f t="shared" si="15"/>
        <v>0</v>
      </c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>
        <f t="shared" si="16"/>
        <v>0</v>
      </c>
      <c r="AS106" s="25">
        <f t="shared" si="13"/>
        <v>0</v>
      </c>
      <c r="AT106" s="26">
        <f t="shared" si="17"/>
        <v>0</v>
      </c>
      <c r="AU106" s="24"/>
    </row>
    <row r="107" spans="1:47" x14ac:dyDescent="0.25">
      <c r="A107" s="1"/>
      <c r="B107" s="2"/>
      <c r="C107" s="3">
        <f t="shared" si="14"/>
        <v>0</v>
      </c>
      <c r="D107" s="4">
        <f>'Dezember 24'!C107</f>
        <v>0</v>
      </c>
      <c r="E107" s="6"/>
      <c r="F107" s="6"/>
      <c r="G107" s="6"/>
      <c r="H107" s="6"/>
      <c r="I107" s="6">
        <f t="shared" si="15"/>
        <v>0</v>
      </c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>
        <f t="shared" si="16"/>
        <v>0</v>
      </c>
      <c r="AS107" s="25">
        <f t="shared" si="13"/>
        <v>0</v>
      </c>
      <c r="AT107" s="26">
        <f t="shared" si="17"/>
        <v>0</v>
      </c>
      <c r="AU107" s="24"/>
    </row>
    <row r="108" spans="1:47" x14ac:dyDescent="0.25">
      <c r="A108" s="1"/>
      <c r="B108" s="2"/>
      <c r="C108" s="3">
        <f t="shared" si="14"/>
        <v>0</v>
      </c>
      <c r="D108" s="4">
        <f>'Dezember 24'!C108</f>
        <v>0</v>
      </c>
      <c r="E108" s="6"/>
      <c r="F108" s="6"/>
      <c r="G108" s="6"/>
      <c r="H108" s="6"/>
      <c r="I108" s="6">
        <f t="shared" si="15"/>
        <v>0</v>
      </c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>
        <f t="shared" si="16"/>
        <v>0</v>
      </c>
      <c r="AS108" s="25">
        <f t="shared" si="13"/>
        <v>0</v>
      </c>
      <c r="AT108" s="26">
        <f t="shared" si="17"/>
        <v>0</v>
      </c>
      <c r="AU108" s="24"/>
    </row>
    <row r="109" spans="1:47" x14ac:dyDescent="0.25">
      <c r="A109" s="1"/>
      <c r="B109" s="2"/>
      <c r="C109" s="3">
        <f t="shared" si="14"/>
        <v>0</v>
      </c>
      <c r="D109" s="4">
        <f>'Dezember 24'!C109</f>
        <v>0</v>
      </c>
      <c r="E109" s="6"/>
      <c r="F109" s="6"/>
      <c r="G109" s="6"/>
      <c r="H109" s="6"/>
      <c r="I109" s="6">
        <f t="shared" si="15"/>
        <v>0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>
        <f t="shared" si="16"/>
        <v>0</v>
      </c>
      <c r="AS109" s="25">
        <f t="shared" si="13"/>
        <v>0</v>
      </c>
      <c r="AT109" s="26">
        <f t="shared" si="17"/>
        <v>0</v>
      </c>
      <c r="AU109" s="24"/>
    </row>
    <row r="110" spans="1:47" x14ac:dyDescent="0.25">
      <c r="A110" s="1"/>
      <c r="B110" s="2"/>
      <c r="C110" s="3">
        <f t="shared" si="14"/>
        <v>0</v>
      </c>
      <c r="D110" s="4">
        <f>'Dezember 24'!C110</f>
        <v>0</v>
      </c>
      <c r="E110" s="6"/>
      <c r="F110" s="6"/>
      <c r="G110" s="6"/>
      <c r="H110" s="6"/>
      <c r="I110" s="6">
        <f t="shared" si="15"/>
        <v>0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>
        <f t="shared" si="16"/>
        <v>0</v>
      </c>
      <c r="AS110" s="25">
        <f t="shared" si="13"/>
        <v>0</v>
      </c>
      <c r="AT110" s="26">
        <f t="shared" si="17"/>
        <v>0</v>
      </c>
      <c r="AU110" s="24"/>
    </row>
  </sheetData>
  <conditionalFormatting sqref="C1:C1048576">
    <cfRule type="cellIs" dxfId="8" priority="2" operator="lessThan">
      <formula>0</formula>
    </cfRule>
  </conditionalFormatting>
  <pageMargins left="0.7" right="0.7" top="0.78740157499999996" bottom="0.78740157499999996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89322-6020-4815-8925-8CEB0057B4D7}">
  <dimension ref="A1:AI110"/>
  <sheetViews>
    <sheetView zoomScale="85" zoomScaleNormal="85" workbookViewId="0">
      <selection activeCell="B2" sqref="B2"/>
    </sheetView>
  </sheetViews>
  <sheetFormatPr baseColWidth="10" defaultColWidth="9.140625" defaultRowHeight="15" outlineLevelCol="1" x14ac:dyDescent="0.25"/>
  <cols>
    <col min="1" max="1" width="21.7109375" customWidth="1"/>
    <col min="2" max="2" width="47.140625" customWidth="1"/>
    <col min="3" max="4" width="28.5703125" customWidth="1"/>
    <col min="5" max="6" width="18.5703125" customWidth="1" outlineLevel="1"/>
    <col min="7" max="7" width="18.5703125" customWidth="1"/>
    <col min="8" max="31" width="18.5703125" customWidth="1" outlineLevel="1"/>
    <col min="32" max="35" width="18.5703125" customWidth="1"/>
  </cols>
  <sheetData>
    <row r="1" spans="1:35" ht="72" customHeight="1" x14ac:dyDescent="0.25">
      <c r="A1" s="8"/>
      <c r="B1" s="9" t="s">
        <v>403</v>
      </c>
    </row>
    <row r="4" spans="1:35" ht="45" customHeight="1" x14ac:dyDescent="0.25">
      <c r="A4" s="10" t="s">
        <v>0</v>
      </c>
      <c r="B4" s="11" t="s">
        <v>1</v>
      </c>
      <c r="C4" s="12" t="s">
        <v>2</v>
      </c>
      <c r="D4" s="13" t="s">
        <v>3</v>
      </c>
      <c r="E4" s="14"/>
      <c r="F4" s="14"/>
      <c r="G4" s="14" t="s">
        <v>4</v>
      </c>
      <c r="H4" s="19"/>
      <c r="I4" s="19"/>
      <c r="J4" s="19" t="s">
        <v>383</v>
      </c>
      <c r="K4" s="19" t="s">
        <v>382</v>
      </c>
      <c r="L4" s="19" t="s">
        <v>381</v>
      </c>
      <c r="M4" s="19" t="s">
        <v>380</v>
      </c>
      <c r="N4" s="19" t="s">
        <v>379</v>
      </c>
      <c r="O4" s="19" t="s">
        <v>378</v>
      </c>
      <c r="P4" s="19" t="s">
        <v>377</v>
      </c>
      <c r="Q4" s="19" t="s">
        <v>376</v>
      </c>
      <c r="R4" s="19" t="s">
        <v>375</v>
      </c>
      <c r="S4" s="19" t="s">
        <v>374</v>
      </c>
      <c r="T4" s="19" t="s">
        <v>373</v>
      </c>
      <c r="U4" s="19" t="s">
        <v>372</v>
      </c>
      <c r="V4" s="19" t="s">
        <v>369</v>
      </c>
      <c r="W4" s="19" t="s">
        <v>368</v>
      </c>
      <c r="X4" s="19" t="s">
        <v>367</v>
      </c>
      <c r="Y4" s="19" t="s">
        <v>366</v>
      </c>
      <c r="Z4" s="19" t="s">
        <v>365</v>
      </c>
      <c r="AA4" s="19" t="s">
        <v>364</v>
      </c>
      <c r="AB4" s="19" t="s">
        <v>363</v>
      </c>
      <c r="AC4" s="19" t="s">
        <v>362</v>
      </c>
      <c r="AD4" s="19" t="s">
        <v>361</v>
      </c>
      <c r="AE4" s="19" t="s">
        <v>360</v>
      </c>
      <c r="AF4" s="15" t="s">
        <v>5</v>
      </c>
      <c r="AG4" s="16" t="s">
        <v>6</v>
      </c>
      <c r="AH4" s="17" t="s">
        <v>7</v>
      </c>
      <c r="AI4" s="18" t="s">
        <v>8</v>
      </c>
    </row>
    <row r="5" spans="1:35" x14ac:dyDescent="0.25">
      <c r="A5" s="20" t="s">
        <v>10</v>
      </c>
      <c r="B5" s="21" t="s">
        <v>283</v>
      </c>
      <c r="C5" s="3">
        <f t="shared" ref="C5:C36" si="0">D5+G5-AF5</f>
        <v>0</v>
      </c>
      <c r="D5" s="4">
        <f>'Jänner 25'!C5</f>
        <v>4</v>
      </c>
      <c r="E5" s="6"/>
      <c r="F5" s="6"/>
      <c r="G5" s="6">
        <f t="shared" ref="G5:G36" si="1">SUM(E5:F5)</f>
        <v>0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>
        <v>4</v>
      </c>
      <c r="AA5" s="7"/>
      <c r="AB5" s="7"/>
      <c r="AC5" s="7"/>
      <c r="AD5" s="7"/>
      <c r="AE5" s="7"/>
      <c r="AF5" s="7">
        <f t="shared" ref="AF5:AF36" si="2">SUM(H5:AE5)</f>
        <v>4</v>
      </c>
      <c r="AG5" s="25">
        <f>AI5*0.65</f>
        <v>973.69350000000009</v>
      </c>
      <c r="AH5" s="26">
        <f t="shared" ref="AH5:AH36" si="3">C5*AG5</f>
        <v>0</v>
      </c>
      <c r="AI5" s="23">
        <v>1497.99</v>
      </c>
    </row>
    <row r="6" spans="1:35" x14ac:dyDescent="0.25">
      <c r="A6" s="1" t="s">
        <v>11</v>
      </c>
      <c r="B6" s="22" t="s">
        <v>282</v>
      </c>
      <c r="C6" s="3">
        <f t="shared" si="0"/>
        <v>0</v>
      </c>
      <c r="D6" s="4">
        <f>'Jänner 25'!C6</f>
        <v>15</v>
      </c>
      <c r="E6" s="6"/>
      <c r="F6" s="6"/>
      <c r="G6" s="6">
        <f t="shared" si="1"/>
        <v>0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>
        <v>15</v>
      </c>
      <c r="AA6" s="7"/>
      <c r="AB6" s="7"/>
      <c r="AC6" s="7"/>
      <c r="AD6" s="7"/>
      <c r="AE6" s="7"/>
      <c r="AF6" s="7">
        <f t="shared" si="2"/>
        <v>15</v>
      </c>
      <c r="AG6" s="25">
        <f>AI6*0.65</f>
        <v>1240.8500000000001</v>
      </c>
      <c r="AH6" s="26">
        <f t="shared" si="3"/>
        <v>0</v>
      </c>
      <c r="AI6" s="24">
        <v>1909</v>
      </c>
    </row>
    <row r="7" spans="1:35" x14ac:dyDescent="0.25">
      <c r="A7" s="1" t="s">
        <v>12</v>
      </c>
      <c r="B7" s="22" t="s">
        <v>281</v>
      </c>
      <c r="C7" s="3">
        <f t="shared" si="0"/>
        <v>0</v>
      </c>
      <c r="D7" s="4">
        <f>'Jänner 25'!C7</f>
        <v>5</v>
      </c>
      <c r="E7" s="6"/>
      <c r="F7" s="6"/>
      <c r="G7" s="6">
        <f t="shared" si="1"/>
        <v>0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>
        <v>5</v>
      </c>
      <c r="AA7" s="7"/>
      <c r="AB7" s="7"/>
      <c r="AC7" s="7"/>
      <c r="AD7" s="7"/>
      <c r="AE7" s="7"/>
      <c r="AF7" s="7">
        <f t="shared" si="2"/>
        <v>5</v>
      </c>
      <c r="AG7" s="25">
        <f t="shared" ref="AG7:AG70" si="4">AI7*0.65</f>
        <v>4445.9934999999996</v>
      </c>
      <c r="AH7" s="26">
        <f t="shared" si="3"/>
        <v>0</v>
      </c>
      <c r="AI7" s="24">
        <v>6839.99</v>
      </c>
    </row>
    <row r="8" spans="1:35" x14ac:dyDescent="0.25">
      <c r="A8" s="1" t="s">
        <v>13</v>
      </c>
      <c r="B8" s="2" t="s">
        <v>284</v>
      </c>
      <c r="C8" s="3">
        <f t="shared" si="0"/>
        <v>-3</v>
      </c>
      <c r="D8" s="4">
        <f>'Jänner 25'!C8</f>
        <v>5</v>
      </c>
      <c r="E8" s="6"/>
      <c r="F8" s="6"/>
      <c r="G8" s="6">
        <f t="shared" si="1"/>
        <v>0</v>
      </c>
      <c r="H8" s="7"/>
      <c r="I8" s="7"/>
      <c r="J8" s="7"/>
      <c r="K8" s="7"/>
      <c r="L8" s="7"/>
      <c r="M8" s="7"/>
      <c r="N8" s="7">
        <v>8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>
        <f t="shared" si="2"/>
        <v>8</v>
      </c>
      <c r="AG8" s="25">
        <f>AI8*0.65</f>
        <v>162.49350000000001</v>
      </c>
      <c r="AH8" s="26">
        <f t="shared" si="3"/>
        <v>-487.48050000000001</v>
      </c>
      <c r="AI8" s="24">
        <v>249.99</v>
      </c>
    </row>
    <row r="9" spans="1:35" x14ac:dyDescent="0.25">
      <c r="A9" s="1" t="s">
        <v>14</v>
      </c>
      <c r="B9" s="2" t="s">
        <v>345</v>
      </c>
      <c r="C9" s="3">
        <f t="shared" si="0"/>
        <v>0</v>
      </c>
      <c r="D9" s="4">
        <f>'Jänner 25'!C9</f>
        <v>1</v>
      </c>
      <c r="E9" s="6"/>
      <c r="F9" s="6"/>
      <c r="G9" s="6">
        <f t="shared" si="1"/>
        <v>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>
        <v>1</v>
      </c>
      <c r="AA9" s="7"/>
      <c r="AB9" s="7"/>
      <c r="AC9" s="7"/>
      <c r="AD9" s="7"/>
      <c r="AE9" s="7"/>
      <c r="AF9" s="7">
        <f t="shared" si="2"/>
        <v>1</v>
      </c>
      <c r="AG9" s="25">
        <f>AI9*0.65</f>
        <v>44.648499999999999</v>
      </c>
      <c r="AH9" s="26">
        <f t="shared" si="3"/>
        <v>0</v>
      </c>
      <c r="AI9" s="24">
        <v>68.69</v>
      </c>
    </row>
    <row r="10" spans="1:35" x14ac:dyDescent="0.25">
      <c r="A10" s="1" t="s">
        <v>16</v>
      </c>
      <c r="B10" s="2" t="s">
        <v>92</v>
      </c>
      <c r="C10" s="3">
        <f t="shared" si="0"/>
        <v>1</v>
      </c>
      <c r="D10" s="4">
        <f>'Jänner 25'!C10</f>
        <v>1</v>
      </c>
      <c r="E10" s="6"/>
      <c r="F10" s="6"/>
      <c r="G10" s="6">
        <f t="shared" si="1"/>
        <v>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>
        <f t="shared" si="2"/>
        <v>0</v>
      </c>
      <c r="AG10" s="25">
        <f t="shared" si="4"/>
        <v>40.5535</v>
      </c>
      <c r="AH10" s="26">
        <f t="shared" si="3"/>
        <v>40.5535</v>
      </c>
      <c r="AI10" s="24">
        <v>62.39</v>
      </c>
    </row>
    <row r="11" spans="1:35" x14ac:dyDescent="0.25">
      <c r="A11" s="1" t="s">
        <v>18</v>
      </c>
      <c r="B11" s="2" t="s">
        <v>17</v>
      </c>
      <c r="C11" s="3">
        <f t="shared" si="0"/>
        <v>-42</v>
      </c>
      <c r="D11" s="4">
        <f>'Jänner 25'!C11</f>
        <v>8</v>
      </c>
      <c r="E11" s="6"/>
      <c r="F11" s="6"/>
      <c r="G11" s="6">
        <f t="shared" si="1"/>
        <v>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>
        <v>50</v>
      </c>
      <c r="Y11" s="7"/>
      <c r="Z11" s="7"/>
      <c r="AA11" s="7"/>
      <c r="AB11" s="7"/>
      <c r="AC11" s="7"/>
      <c r="AD11" s="7"/>
      <c r="AE11" s="7"/>
      <c r="AF11" s="7">
        <f t="shared" si="2"/>
        <v>50</v>
      </c>
      <c r="AG11" s="25">
        <f t="shared" si="4"/>
        <v>29.184999999999999</v>
      </c>
      <c r="AH11" s="26">
        <f t="shared" si="3"/>
        <v>-1225.77</v>
      </c>
      <c r="AI11" s="24">
        <v>44.9</v>
      </c>
    </row>
    <row r="12" spans="1:35" x14ac:dyDescent="0.25">
      <c r="A12" s="1" t="s">
        <v>24</v>
      </c>
      <c r="B12" s="2" t="s">
        <v>19</v>
      </c>
      <c r="C12" s="3">
        <f t="shared" si="0"/>
        <v>0</v>
      </c>
      <c r="D12" s="4">
        <f>'Jänner 25'!C12</f>
        <v>2</v>
      </c>
      <c r="E12" s="6"/>
      <c r="F12" s="6"/>
      <c r="G12" s="6">
        <f t="shared" si="1"/>
        <v>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>
        <v>2</v>
      </c>
      <c r="AB12" s="7"/>
      <c r="AC12" s="7"/>
      <c r="AD12" s="7"/>
      <c r="AE12" s="7"/>
      <c r="AF12" s="7">
        <f t="shared" si="2"/>
        <v>2</v>
      </c>
      <c r="AG12" s="25">
        <f t="shared" si="4"/>
        <v>135.13500000000002</v>
      </c>
      <c r="AH12" s="26">
        <f t="shared" si="3"/>
        <v>0</v>
      </c>
      <c r="AI12" s="24">
        <v>207.9</v>
      </c>
    </row>
    <row r="13" spans="1:35" x14ac:dyDescent="0.25">
      <c r="A13" s="1" t="s">
        <v>25</v>
      </c>
      <c r="B13" s="2" t="s">
        <v>20</v>
      </c>
      <c r="C13" s="3">
        <f t="shared" si="0"/>
        <v>0</v>
      </c>
      <c r="D13" s="4">
        <f>'Jänner 25'!C13</f>
        <v>0</v>
      </c>
      <c r="E13" s="6"/>
      <c r="F13" s="6"/>
      <c r="G13" s="6">
        <f t="shared" si="1"/>
        <v>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>
        <f t="shared" si="2"/>
        <v>0</v>
      </c>
      <c r="AG13" s="25">
        <f t="shared" si="4"/>
        <v>274.82</v>
      </c>
      <c r="AH13" s="26">
        <f t="shared" si="3"/>
        <v>0</v>
      </c>
      <c r="AI13" s="24">
        <v>422.8</v>
      </c>
    </row>
    <row r="14" spans="1:35" x14ac:dyDescent="0.25">
      <c r="A14" s="1" t="s">
        <v>26</v>
      </c>
      <c r="B14" s="2" t="s">
        <v>21</v>
      </c>
      <c r="C14" s="3">
        <f t="shared" si="0"/>
        <v>0</v>
      </c>
      <c r="D14" s="4">
        <f>'Jänner 25'!C14</f>
        <v>0</v>
      </c>
      <c r="E14" s="6"/>
      <c r="F14" s="6"/>
      <c r="G14" s="6">
        <f t="shared" si="1"/>
        <v>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>
        <f t="shared" si="2"/>
        <v>0</v>
      </c>
      <c r="AG14" s="25">
        <f t="shared" si="4"/>
        <v>101.5625</v>
      </c>
      <c r="AH14" s="26">
        <f t="shared" si="3"/>
        <v>0</v>
      </c>
      <c r="AI14" s="24">
        <v>156.25</v>
      </c>
    </row>
    <row r="15" spans="1:35" x14ac:dyDescent="0.25">
      <c r="A15" s="1" t="s">
        <v>27</v>
      </c>
      <c r="B15" s="2" t="s">
        <v>22</v>
      </c>
      <c r="C15" s="3">
        <f t="shared" si="0"/>
        <v>4</v>
      </c>
      <c r="D15" s="4">
        <f>'Jänner 25'!C15</f>
        <v>4</v>
      </c>
      <c r="E15" s="6"/>
      <c r="F15" s="6"/>
      <c r="G15" s="6">
        <f t="shared" si="1"/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>
        <f t="shared" si="2"/>
        <v>0</v>
      </c>
      <c r="AG15" s="25">
        <f t="shared" si="4"/>
        <v>38.675000000000004</v>
      </c>
      <c r="AH15" s="26">
        <f t="shared" si="3"/>
        <v>154.70000000000002</v>
      </c>
      <c r="AI15" s="24">
        <v>59.5</v>
      </c>
    </row>
    <row r="16" spans="1:35" x14ac:dyDescent="0.25">
      <c r="A16" s="1" t="s">
        <v>28</v>
      </c>
      <c r="B16" s="2" t="s">
        <v>23</v>
      </c>
      <c r="C16" s="3">
        <f t="shared" si="0"/>
        <v>2</v>
      </c>
      <c r="D16" s="4">
        <f>'Jänner 25'!C16</f>
        <v>2</v>
      </c>
      <c r="E16" s="6"/>
      <c r="F16" s="6"/>
      <c r="G16" s="6">
        <f t="shared" si="1"/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>
        <f t="shared" si="2"/>
        <v>0</v>
      </c>
      <c r="AG16" s="25">
        <f t="shared" si="4"/>
        <v>182.65</v>
      </c>
      <c r="AH16" s="26">
        <f t="shared" si="3"/>
        <v>365.3</v>
      </c>
      <c r="AI16" s="24">
        <v>281</v>
      </c>
    </row>
    <row r="17" spans="1:35" x14ac:dyDescent="0.25">
      <c r="A17" s="1" t="s">
        <v>30</v>
      </c>
      <c r="B17" s="2" t="s">
        <v>349</v>
      </c>
      <c r="C17" s="3">
        <f t="shared" si="0"/>
        <v>5</v>
      </c>
      <c r="D17" s="4">
        <f>'Jänner 25'!C17</f>
        <v>5</v>
      </c>
      <c r="E17" s="6"/>
      <c r="F17" s="6"/>
      <c r="G17" s="6">
        <f t="shared" si="1"/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>
        <f t="shared" si="2"/>
        <v>0</v>
      </c>
      <c r="AG17" s="25">
        <f t="shared" si="4"/>
        <v>113.75</v>
      </c>
      <c r="AH17" s="26">
        <f t="shared" si="3"/>
        <v>568.75</v>
      </c>
      <c r="AI17" s="24">
        <v>175</v>
      </c>
    </row>
    <row r="18" spans="1:35" x14ac:dyDescent="0.25">
      <c r="A18" s="1" t="s">
        <v>32</v>
      </c>
      <c r="B18" s="2" t="s">
        <v>350</v>
      </c>
      <c r="C18" s="3">
        <f t="shared" si="0"/>
        <v>4</v>
      </c>
      <c r="D18" s="4">
        <f>'Jänner 25'!C18</f>
        <v>4</v>
      </c>
      <c r="E18" s="6"/>
      <c r="F18" s="6"/>
      <c r="G18" s="6">
        <f t="shared" si="1"/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>
        <f t="shared" si="2"/>
        <v>0</v>
      </c>
      <c r="AG18" s="25">
        <f t="shared" si="4"/>
        <v>263.12</v>
      </c>
      <c r="AH18" s="26">
        <f t="shared" si="3"/>
        <v>1052.48</v>
      </c>
      <c r="AI18" s="24">
        <v>404.8</v>
      </c>
    </row>
    <row r="19" spans="1:35" x14ac:dyDescent="0.25">
      <c r="A19" s="1" t="s">
        <v>34</v>
      </c>
      <c r="B19" s="2" t="s">
        <v>33</v>
      </c>
      <c r="C19" s="3">
        <f t="shared" si="0"/>
        <v>4</v>
      </c>
      <c r="D19" s="4">
        <f>'Jänner 25'!C19</f>
        <v>8</v>
      </c>
      <c r="E19" s="6"/>
      <c r="F19" s="6"/>
      <c r="G19" s="6">
        <f t="shared" si="1"/>
        <v>0</v>
      </c>
      <c r="H19" s="7"/>
      <c r="I19" s="7"/>
      <c r="J19" s="7"/>
      <c r="K19" s="7">
        <v>1</v>
      </c>
      <c r="L19" s="7"/>
      <c r="M19" s="7"/>
      <c r="N19" s="7"/>
      <c r="O19" s="7">
        <v>1</v>
      </c>
      <c r="P19" s="7"/>
      <c r="Q19" s="7"/>
      <c r="R19" s="7"/>
      <c r="S19" s="7"/>
      <c r="T19" s="7">
        <v>1</v>
      </c>
      <c r="U19" s="7"/>
      <c r="V19" s="7">
        <v>1</v>
      </c>
      <c r="W19" s="7"/>
      <c r="X19" s="7"/>
      <c r="Y19" s="7"/>
      <c r="Z19" s="7"/>
      <c r="AA19" s="7"/>
      <c r="AB19" s="7"/>
      <c r="AC19" s="7"/>
      <c r="AD19" s="7"/>
      <c r="AE19" s="7"/>
      <c r="AF19" s="7">
        <f t="shared" si="2"/>
        <v>4</v>
      </c>
      <c r="AG19" s="25">
        <f t="shared" si="4"/>
        <v>324.99350000000004</v>
      </c>
      <c r="AH19" s="26">
        <f t="shared" si="3"/>
        <v>1299.9740000000002</v>
      </c>
      <c r="AI19" s="24">
        <v>499.99</v>
      </c>
    </row>
    <row r="20" spans="1:35" x14ac:dyDescent="0.25">
      <c r="A20" s="1" t="s">
        <v>35</v>
      </c>
      <c r="B20" s="2" t="s">
        <v>285</v>
      </c>
      <c r="C20" s="3">
        <f t="shared" si="0"/>
        <v>0</v>
      </c>
      <c r="D20" s="4">
        <f>'Jänner 25'!C20</f>
        <v>3</v>
      </c>
      <c r="E20" s="6"/>
      <c r="F20" s="6"/>
      <c r="G20" s="6">
        <f t="shared" si="1"/>
        <v>0</v>
      </c>
      <c r="H20" s="7"/>
      <c r="I20" s="7"/>
      <c r="J20" s="7"/>
      <c r="K20" s="7"/>
      <c r="L20" s="7"/>
      <c r="M20" s="7"/>
      <c r="N20" s="7"/>
      <c r="O20" s="7"/>
      <c r="P20" s="7">
        <v>1</v>
      </c>
      <c r="Q20" s="7"/>
      <c r="R20" s="7"/>
      <c r="S20" s="7"/>
      <c r="T20" s="7"/>
      <c r="U20" s="7"/>
      <c r="V20" s="7"/>
      <c r="W20" s="7">
        <v>1</v>
      </c>
      <c r="X20" s="7"/>
      <c r="Y20" s="7"/>
      <c r="Z20" s="7"/>
      <c r="AA20" s="7"/>
      <c r="AB20" s="7">
        <v>1</v>
      </c>
      <c r="AC20" s="7"/>
      <c r="AD20" s="7"/>
      <c r="AE20" s="7"/>
      <c r="AF20" s="7">
        <f t="shared" si="2"/>
        <v>3</v>
      </c>
      <c r="AG20" s="25">
        <f t="shared" si="4"/>
        <v>324.99350000000004</v>
      </c>
      <c r="AH20" s="26">
        <f t="shared" si="3"/>
        <v>0</v>
      </c>
      <c r="AI20" s="24">
        <v>499.99</v>
      </c>
    </row>
    <row r="21" spans="1:35" x14ac:dyDescent="0.25">
      <c r="A21" s="1" t="s">
        <v>36</v>
      </c>
      <c r="B21" s="2" t="s">
        <v>286</v>
      </c>
      <c r="C21" s="3">
        <f t="shared" si="0"/>
        <v>5</v>
      </c>
      <c r="D21" s="4">
        <f>'Jänner 25'!C21</f>
        <v>5</v>
      </c>
      <c r="E21" s="6"/>
      <c r="F21" s="6"/>
      <c r="G21" s="6">
        <f t="shared" si="1"/>
        <v>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>
        <f t="shared" si="2"/>
        <v>0</v>
      </c>
      <c r="AG21" s="25">
        <f t="shared" si="4"/>
        <v>162.49350000000001</v>
      </c>
      <c r="AH21" s="26">
        <f t="shared" si="3"/>
        <v>812.46750000000009</v>
      </c>
      <c r="AI21" s="24">
        <v>249.99</v>
      </c>
    </row>
    <row r="22" spans="1:35" x14ac:dyDescent="0.25">
      <c r="A22" s="1" t="s">
        <v>39</v>
      </c>
      <c r="B22" s="2" t="s">
        <v>287</v>
      </c>
      <c r="C22" s="3">
        <f t="shared" si="0"/>
        <v>0</v>
      </c>
      <c r="D22" s="4">
        <f>'Jänner 25'!C22</f>
        <v>4</v>
      </c>
      <c r="E22" s="6"/>
      <c r="F22" s="6"/>
      <c r="G22" s="6">
        <f t="shared" si="1"/>
        <v>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>
        <v>4</v>
      </c>
      <c r="AA22" s="7"/>
      <c r="AB22" s="7"/>
      <c r="AC22" s="7"/>
      <c r="AD22" s="7"/>
      <c r="AE22" s="7"/>
      <c r="AF22" s="7">
        <f t="shared" si="2"/>
        <v>4</v>
      </c>
      <c r="AG22" s="25">
        <f t="shared" si="4"/>
        <v>1949.9934999999998</v>
      </c>
      <c r="AH22" s="26">
        <f t="shared" si="3"/>
        <v>0</v>
      </c>
      <c r="AI22" s="24">
        <v>2999.99</v>
      </c>
    </row>
    <row r="23" spans="1:35" x14ac:dyDescent="0.25">
      <c r="A23" s="1" t="s">
        <v>93</v>
      </c>
      <c r="B23" s="2" t="s">
        <v>288</v>
      </c>
      <c r="C23" s="3">
        <f t="shared" si="0"/>
        <v>4</v>
      </c>
      <c r="D23" s="4">
        <f>'Jänner 25'!C23</f>
        <v>4</v>
      </c>
      <c r="E23" s="6"/>
      <c r="F23" s="6"/>
      <c r="G23" s="6">
        <f t="shared" si="1"/>
        <v>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>
        <f t="shared" si="2"/>
        <v>0</v>
      </c>
      <c r="AG23" s="25">
        <f t="shared" si="4"/>
        <v>64.993499999999997</v>
      </c>
      <c r="AH23" s="26">
        <f t="shared" si="3"/>
        <v>259.97399999999999</v>
      </c>
      <c r="AI23" s="24">
        <v>99.99</v>
      </c>
    </row>
    <row r="24" spans="1:35" x14ac:dyDescent="0.25">
      <c r="A24" s="1" t="s">
        <v>94</v>
      </c>
      <c r="B24" s="2" t="s">
        <v>289</v>
      </c>
      <c r="C24" s="3">
        <f t="shared" si="0"/>
        <v>0</v>
      </c>
      <c r="D24" s="4">
        <f>'Jänner 25'!C24</f>
        <v>0</v>
      </c>
      <c r="E24" s="6"/>
      <c r="F24" s="6"/>
      <c r="G24" s="6">
        <f t="shared" si="1"/>
        <v>0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>
        <f t="shared" si="2"/>
        <v>0</v>
      </c>
      <c r="AG24" s="25">
        <f t="shared" si="4"/>
        <v>71.493499999999997</v>
      </c>
      <c r="AH24" s="26">
        <f t="shared" si="3"/>
        <v>0</v>
      </c>
      <c r="AI24" s="24">
        <v>109.99</v>
      </c>
    </row>
    <row r="25" spans="1:35" x14ac:dyDescent="0.25">
      <c r="A25" s="1" t="s">
        <v>42</v>
      </c>
      <c r="B25" s="2" t="s">
        <v>348</v>
      </c>
      <c r="C25" s="3">
        <f t="shared" si="0"/>
        <v>2</v>
      </c>
      <c r="D25" s="4">
        <f>'Jänner 25'!C25</f>
        <v>2</v>
      </c>
      <c r="E25" s="6"/>
      <c r="F25" s="6"/>
      <c r="G25" s="6">
        <f t="shared" si="1"/>
        <v>0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>
        <f t="shared" si="2"/>
        <v>0</v>
      </c>
      <c r="AG25" s="25">
        <f t="shared" si="4"/>
        <v>746.85</v>
      </c>
      <c r="AH25" s="26">
        <f t="shared" si="3"/>
        <v>1493.7</v>
      </c>
      <c r="AI25" s="24">
        <v>1149</v>
      </c>
    </row>
    <row r="26" spans="1:35" x14ac:dyDescent="0.25">
      <c r="A26" s="1" t="s">
        <v>44</v>
      </c>
      <c r="B26" s="2" t="s">
        <v>290</v>
      </c>
      <c r="C26" s="3">
        <f t="shared" si="0"/>
        <v>0</v>
      </c>
      <c r="D26" s="4">
        <f>'Jänner 25'!C26</f>
        <v>4</v>
      </c>
      <c r="E26" s="6"/>
      <c r="F26" s="6"/>
      <c r="G26" s="6">
        <f t="shared" si="1"/>
        <v>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>
        <v>4</v>
      </c>
      <c r="AA26" s="7"/>
      <c r="AB26" s="7"/>
      <c r="AC26" s="7"/>
      <c r="AD26" s="7"/>
      <c r="AE26" s="7"/>
      <c r="AF26" s="7">
        <f t="shared" si="2"/>
        <v>4</v>
      </c>
      <c r="AG26" s="25">
        <f t="shared" si="4"/>
        <v>1076.075</v>
      </c>
      <c r="AH26" s="26">
        <f t="shared" si="3"/>
        <v>0</v>
      </c>
      <c r="AI26" s="24">
        <v>1655.5</v>
      </c>
    </row>
    <row r="27" spans="1:35" x14ac:dyDescent="0.25">
      <c r="A27" s="1" t="s">
        <v>46</v>
      </c>
      <c r="B27" s="2" t="s">
        <v>291</v>
      </c>
      <c r="C27" s="3">
        <f t="shared" si="0"/>
        <v>0</v>
      </c>
      <c r="D27" s="4">
        <f>'Jänner 25'!C27</f>
        <v>2</v>
      </c>
      <c r="E27" s="6"/>
      <c r="F27" s="6"/>
      <c r="G27" s="6">
        <f t="shared" si="1"/>
        <v>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>
        <v>2</v>
      </c>
      <c r="AA27" s="7"/>
      <c r="AB27" s="7"/>
      <c r="AC27" s="7"/>
      <c r="AD27" s="7"/>
      <c r="AE27" s="7"/>
      <c r="AF27" s="7">
        <f t="shared" si="2"/>
        <v>2</v>
      </c>
      <c r="AG27" s="25">
        <f t="shared" si="4"/>
        <v>1791.79</v>
      </c>
      <c r="AH27" s="26">
        <f t="shared" si="3"/>
        <v>0</v>
      </c>
      <c r="AI27" s="24">
        <v>2756.6</v>
      </c>
    </row>
    <row r="28" spans="1:35" x14ac:dyDescent="0.25">
      <c r="A28" s="1" t="s">
        <v>48</v>
      </c>
      <c r="B28" s="2" t="s">
        <v>347</v>
      </c>
      <c r="C28" s="3">
        <f t="shared" si="0"/>
        <v>5</v>
      </c>
      <c r="D28" s="4">
        <f>'Jänner 25'!C28</f>
        <v>5</v>
      </c>
      <c r="E28" s="6"/>
      <c r="F28" s="6"/>
      <c r="G28" s="6">
        <f t="shared" si="1"/>
        <v>0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>
        <f t="shared" si="2"/>
        <v>0</v>
      </c>
      <c r="AG28" s="25">
        <f t="shared" si="4"/>
        <v>424.64499999999998</v>
      </c>
      <c r="AH28" s="26">
        <f t="shared" si="3"/>
        <v>2123.2249999999999</v>
      </c>
      <c r="AI28" s="24">
        <v>653.29999999999995</v>
      </c>
    </row>
    <row r="29" spans="1:35" x14ac:dyDescent="0.25">
      <c r="A29" s="1" t="s">
        <v>50</v>
      </c>
      <c r="B29" s="2" t="s">
        <v>292</v>
      </c>
      <c r="C29" s="3">
        <f t="shared" si="0"/>
        <v>0</v>
      </c>
      <c r="D29" s="4">
        <f>'Jänner 25'!C29</f>
        <v>3</v>
      </c>
      <c r="E29" s="6"/>
      <c r="F29" s="6"/>
      <c r="G29" s="6">
        <f t="shared" si="1"/>
        <v>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>
        <v>3</v>
      </c>
      <c r="AA29" s="7"/>
      <c r="AB29" s="7"/>
      <c r="AC29" s="7"/>
      <c r="AD29" s="7"/>
      <c r="AE29" s="7"/>
      <c r="AF29" s="7">
        <f t="shared" si="2"/>
        <v>3</v>
      </c>
      <c r="AG29" s="25">
        <f t="shared" si="4"/>
        <v>1949.3500000000001</v>
      </c>
      <c r="AH29" s="26">
        <f t="shared" si="3"/>
        <v>0</v>
      </c>
      <c r="AI29" s="24">
        <v>2999</v>
      </c>
    </row>
    <row r="30" spans="1:35" x14ac:dyDescent="0.25">
      <c r="A30" s="1" t="s">
        <v>52</v>
      </c>
      <c r="B30" s="2" t="s">
        <v>293</v>
      </c>
      <c r="C30" s="3">
        <f t="shared" si="0"/>
        <v>1</v>
      </c>
      <c r="D30" s="4">
        <f>'Jänner 25'!C30</f>
        <v>1</v>
      </c>
      <c r="E30" s="6"/>
      <c r="F30" s="6"/>
      <c r="G30" s="6">
        <f t="shared" si="1"/>
        <v>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>
        <f t="shared" si="2"/>
        <v>0</v>
      </c>
      <c r="AG30" s="25">
        <f t="shared" si="4"/>
        <v>591.5</v>
      </c>
      <c r="AH30" s="26">
        <f t="shared" si="3"/>
        <v>591.5</v>
      </c>
      <c r="AI30" s="24">
        <v>910</v>
      </c>
    </row>
    <row r="31" spans="1:35" x14ac:dyDescent="0.25">
      <c r="A31" s="1" t="s">
        <v>54</v>
      </c>
      <c r="B31" s="2" t="s">
        <v>294</v>
      </c>
      <c r="C31" s="3">
        <f t="shared" si="0"/>
        <v>0</v>
      </c>
      <c r="D31" s="4">
        <f>'Jänner 25'!C31</f>
        <v>3</v>
      </c>
      <c r="E31" s="6"/>
      <c r="F31" s="6"/>
      <c r="G31" s="6">
        <f t="shared" si="1"/>
        <v>0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>
        <v>3</v>
      </c>
      <c r="AA31" s="7"/>
      <c r="AB31" s="7"/>
      <c r="AC31" s="7"/>
      <c r="AD31" s="7"/>
      <c r="AE31" s="7"/>
      <c r="AF31" s="7">
        <f t="shared" si="2"/>
        <v>3</v>
      </c>
      <c r="AG31" s="25">
        <f t="shared" si="4"/>
        <v>41.6</v>
      </c>
      <c r="AH31" s="26">
        <f t="shared" si="3"/>
        <v>0</v>
      </c>
      <c r="AI31" s="24">
        <v>64</v>
      </c>
    </row>
    <row r="32" spans="1:35" x14ac:dyDescent="0.25">
      <c r="A32" s="1" t="s">
        <v>56</v>
      </c>
      <c r="B32" s="2" t="s">
        <v>57</v>
      </c>
      <c r="C32" s="3">
        <f t="shared" si="0"/>
        <v>-10</v>
      </c>
      <c r="D32" s="4">
        <f>'Jänner 25'!C32</f>
        <v>4</v>
      </c>
      <c r="E32" s="6"/>
      <c r="F32" s="6"/>
      <c r="G32" s="6">
        <f t="shared" si="1"/>
        <v>0</v>
      </c>
      <c r="H32" s="7"/>
      <c r="I32" s="7"/>
      <c r="J32" s="7"/>
      <c r="K32" s="7"/>
      <c r="L32" s="7"/>
      <c r="M32" s="7"/>
      <c r="N32" s="7">
        <v>1</v>
      </c>
      <c r="O32" s="7"/>
      <c r="P32" s="7"/>
      <c r="Q32" s="7">
        <v>1</v>
      </c>
      <c r="R32" s="7">
        <v>2</v>
      </c>
      <c r="S32" s="7">
        <v>10</v>
      </c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>
        <f t="shared" si="2"/>
        <v>14</v>
      </c>
      <c r="AG32" s="25">
        <f t="shared" si="4"/>
        <v>57.2</v>
      </c>
      <c r="AH32" s="26">
        <f t="shared" si="3"/>
        <v>-572</v>
      </c>
      <c r="AI32" s="24">
        <v>88</v>
      </c>
    </row>
    <row r="33" spans="1:35" x14ac:dyDescent="0.25">
      <c r="A33" s="1" t="s">
        <v>58</v>
      </c>
      <c r="B33" s="2" t="s">
        <v>384</v>
      </c>
      <c r="C33" s="3">
        <f t="shared" si="0"/>
        <v>0</v>
      </c>
      <c r="D33" s="4">
        <f>'Jänner 25'!C33</f>
        <v>0</v>
      </c>
      <c r="E33" s="6"/>
      <c r="F33" s="6"/>
      <c r="G33" s="6">
        <f t="shared" si="1"/>
        <v>0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>
        <f t="shared" si="2"/>
        <v>0</v>
      </c>
      <c r="AG33" s="25">
        <f t="shared" si="4"/>
        <v>213.20000000000002</v>
      </c>
      <c r="AH33" s="26">
        <f t="shared" si="3"/>
        <v>0</v>
      </c>
      <c r="AI33" s="24">
        <v>328</v>
      </c>
    </row>
    <row r="34" spans="1:35" x14ac:dyDescent="0.25">
      <c r="A34" s="1" t="s">
        <v>60</v>
      </c>
      <c r="B34" s="2" t="s">
        <v>61</v>
      </c>
      <c r="C34" s="3">
        <f t="shared" si="0"/>
        <v>0</v>
      </c>
      <c r="D34" s="4">
        <f>'Jänner 25'!C34</f>
        <v>0</v>
      </c>
      <c r="E34" s="6"/>
      <c r="F34" s="6"/>
      <c r="G34" s="6">
        <f t="shared" si="1"/>
        <v>0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>
        <f t="shared" si="2"/>
        <v>0</v>
      </c>
      <c r="AG34" s="25">
        <f t="shared" si="4"/>
        <v>31.200000000000003</v>
      </c>
      <c r="AH34" s="26">
        <f t="shared" si="3"/>
        <v>0</v>
      </c>
      <c r="AI34" s="24">
        <v>48</v>
      </c>
    </row>
    <row r="35" spans="1:35" x14ac:dyDescent="0.25">
      <c r="A35" s="1" t="s">
        <v>62</v>
      </c>
      <c r="B35" s="2" t="s">
        <v>63</v>
      </c>
      <c r="C35" s="3">
        <f t="shared" si="0"/>
        <v>4</v>
      </c>
      <c r="D35" s="4">
        <f>'Jänner 25'!C35</f>
        <v>9</v>
      </c>
      <c r="E35" s="6"/>
      <c r="F35" s="6"/>
      <c r="G35" s="6">
        <f t="shared" si="1"/>
        <v>0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>
        <v>5</v>
      </c>
      <c r="Z35" s="7"/>
      <c r="AA35" s="7"/>
      <c r="AB35" s="7"/>
      <c r="AC35" s="7"/>
      <c r="AD35" s="7"/>
      <c r="AE35" s="7"/>
      <c r="AF35" s="7">
        <f t="shared" si="2"/>
        <v>5</v>
      </c>
      <c r="AG35" s="25">
        <f t="shared" si="4"/>
        <v>5.0049999999999999</v>
      </c>
      <c r="AH35" s="26">
        <f t="shared" si="3"/>
        <v>20.02</v>
      </c>
      <c r="AI35" s="24">
        <v>7.7</v>
      </c>
    </row>
    <row r="36" spans="1:35" x14ac:dyDescent="0.25">
      <c r="A36" s="1" t="s">
        <v>65</v>
      </c>
      <c r="B36" s="2" t="s">
        <v>321</v>
      </c>
      <c r="C36" s="3">
        <f t="shared" si="0"/>
        <v>10</v>
      </c>
      <c r="D36" s="4">
        <f>'Jänner 25'!C36</f>
        <v>10</v>
      </c>
      <c r="E36" s="6"/>
      <c r="F36" s="6"/>
      <c r="G36" s="6">
        <f t="shared" si="1"/>
        <v>0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>
        <f t="shared" si="2"/>
        <v>0</v>
      </c>
      <c r="AG36" s="25">
        <f t="shared" si="4"/>
        <v>4.6800000000000006</v>
      </c>
      <c r="AH36" s="26">
        <f t="shared" si="3"/>
        <v>46.800000000000004</v>
      </c>
      <c r="AI36" s="24">
        <v>7.2</v>
      </c>
    </row>
    <row r="37" spans="1:35" x14ac:dyDescent="0.25">
      <c r="A37" s="1" t="s">
        <v>66</v>
      </c>
      <c r="B37" s="2" t="s">
        <v>295</v>
      </c>
      <c r="C37" s="3">
        <f t="shared" ref="C37:C68" si="5">D37+G37-AF37</f>
        <v>0</v>
      </c>
      <c r="D37" s="4">
        <f>'Jänner 25'!C37</f>
        <v>9</v>
      </c>
      <c r="E37" s="6"/>
      <c r="F37" s="6"/>
      <c r="G37" s="6">
        <f t="shared" ref="G37:G68" si="6">SUM(E37:F37)</f>
        <v>0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>
        <v>9</v>
      </c>
      <c r="AA37" s="7"/>
      <c r="AB37" s="7"/>
      <c r="AC37" s="7"/>
      <c r="AD37" s="7"/>
      <c r="AE37" s="7"/>
      <c r="AF37" s="7">
        <f t="shared" ref="AF37:AF68" si="7">SUM(H37:AE37)</f>
        <v>9</v>
      </c>
      <c r="AG37" s="25">
        <f t="shared" si="4"/>
        <v>119.60000000000001</v>
      </c>
      <c r="AH37" s="26">
        <f t="shared" ref="AH37:AH68" si="8">C37*AG37</f>
        <v>0</v>
      </c>
      <c r="AI37" s="24">
        <v>184</v>
      </c>
    </row>
    <row r="38" spans="1:35" x14ac:dyDescent="0.25">
      <c r="A38" s="1" t="s">
        <v>68</v>
      </c>
      <c r="B38" s="2" t="s">
        <v>69</v>
      </c>
      <c r="C38" s="3">
        <f t="shared" si="5"/>
        <v>10</v>
      </c>
      <c r="D38" s="4">
        <f>'Jänner 25'!C38</f>
        <v>10</v>
      </c>
      <c r="E38" s="6"/>
      <c r="F38" s="6"/>
      <c r="G38" s="6">
        <f t="shared" si="6"/>
        <v>0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>
        <f t="shared" si="7"/>
        <v>0</v>
      </c>
      <c r="AG38" s="25">
        <f t="shared" si="4"/>
        <v>44.648499999999999</v>
      </c>
      <c r="AH38" s="26">
        <f t="shared" si="8"/>
        <v>446.48500000000001</v>
      </c>
      <c r="AI38" s="24">
        <v>68.69</v>
      </c>
    </row>
    <row r="39" spans="1:35" x14ac:dyDescent="0.25">
      <c r="A39" s="1" t="s">
        <v>70</v>
      </c>
      <c r="B39" s="2" t="s">
        <v>71</v>
      </c>
      <c r="C39" s="3">
        <f t="shared" si="5"/>
        <v>9</v>
      </c>
      <c r="D39" s="4">
        <f>'Jänner 25'!C39</f>
        <v>9</v>
      </c>
      <c r="E39" s="6"/>
      <c r="F39" s="6"/>
      <c r="G39" s="6">
        <f t="shared" si="6"/>
        <v>0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>
        <f t="shared" si="7"/>
        <v>0</v>
      </c>
      <c r="AG39" s="25">
        <f t="shared" si="4"/>
        <v>40.5535</v>
      </c>
      <c r="AH39" s="26">
        <f t="shared" si="8"/>
        <v>364.98149999999998</v>
      </c>
      <c r="AI39" s="24">
        <v>62.39</v>
      </c>
    </row>
    <row r="40" spans="1:35" x14ac:dyDescent="0.25">
      <c r="A40" s="1" t="s">
        <v>72</v>
      </c>
      <c r="B40" s="2" t="s">
        <v>296</v>
      </c>
      <c r="C40" s="3">
        <f t="shared" si="5"/>
        <v>0</v>
      </c>
      <c r="D40" s="4">
        <f>'Jänner 25'!C40</f>
        <v>5</v>
      </c>
      <c r="E40" s="6"/>
      <c r="F40" s="6"/>
      <c r="G40" s="6">
        <f t="shared" si="6"/>
        <v>0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>
        <v>5</v>
      </c>
      <c r="AA40" s="7"/>
      <c r="AB40" s="7"/>
      <c r="AC40" s="7"/>
      <c r="AD40" s="7"/>
      <c r="AE40" s="7"/>
      <c r="AF40" s="7">
        <f t="shared" si="7"/>
        <v>5</v>
      </c>
      <c r="AG40" s="25">
        <f t="shared" si="4"/>
        <v>3314.9935</v>
      </c>
      <c r="AH40" s="26">
        <f t="shared" si="8"/>
        <v>0</v>
      </c>
      <c r="AI40" s="24">
        <v>5099.99</v>
      </c>
    </row>
    <row r="41" spans="1:35" x14ac:dyDescent="0.25">
      <c r="A41" s="1" t="s">
        <v>74</v>
      </c>
      <c r="B41" s="2" t="s">
        <v>297</v>
      </c>
      <c r="C41" s="3">
        <f t="shared" si="5"/>
        <v>0</v>
      </c>
      <c r="D41" s="4">
        <f>'Jänner 25'!C41</f>
        <v>2</v>
      </c>
      <c r="E41" s="6"/>
      <c r="F41" s="6"/>
      <c r="G41" s="6">
        <f t="shared" si="6"/>
        <v>0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>
        <v>2</v>
      </c>
      <c r="AA41" s="7"/>
      <c r="AB41" s="7"/>
      <c r="AC41" s="7"/>
      <c r="AD41" s="7"/>
      <c r="AE41" s="7"/>
      <c r="AF41" s="7">
        <f t="shared" si="7"/>
        <v>2</v>
      </c>
      <c r="AG41" s="25">
        <f t="shared" si="4"/>
        <v>169</v>
      </c>
      <c r="AH41" s="26">
        <f t="shared" si="8"/>
        <v>0</v>
      </c>
      <c r="AI41" s="24">
        <v>260</v>
      </c>
    </row>
    <row r="42" spans="1:35" x14ac:dyDescent="0.25">
      <c r="A42" s="1" t="s">
        <v>75</v>
      </c>
      <c r="B42" s="2" t="s">
        <v>298</v>
      </c>
      <c r="C42" s="3">
        <f t="shared" si="5"/>
        <v>14</v>
      </c>
      <c r="D42" s="4">
        <f>'Jänner 25'!C42</f>
        <v>14</v>
      </c>
      <c r="E42" s="6"/>
      <c r="F42" s="6"/>
      <c r="G42" s="6">
        <f t="shared" si="6"/>
        <v>0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>
        <f t="shared" si="7"/>
        <v>0</v>
      </c>
      <c r="AG42" s="25">
        <f t="shared" si="4"/>
        <v>35.613500000000002</v>
      </c>
      <c r="AH42" s="26">
        <f t="shared" si="8"/>
        <v>498.58900000000006</v>
      </c>
      <c r="AI42" s="24">
        <v>54.79</v>
      </c>
    </row>
    <row r="43" spans="1:35" x14ac:dyDescent="0.25">
      <c r="A43" s="1" t="s">
        <v>77</v>
      </c>
      <c r="B43" s="2" t="s">
        <v>299</v>
      </c>
      <c r="C43" s="3">
        <f t="shared" si="5"/>
        <v>10</v>
      </c>
      <c r="D43" s="4">
        <f>'Jänner 25'!C43</f>
        <v>10</v>
      </c>
      <c r="E43" s="6"/>
      <c r="F43" s="6"/>
      <c r="G43" s="6">
        <f t="shared" si="6"/>
        <v>0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>
        <f t="shared" si="7"/>
        <v>0</v>
      </c>
      <c r="AG43" s="25">
        <f t="shared" si="4"/>
        <v>85.793500000000009</v>
      </c>
      <c r="AH43" s="26">
        <f t="shared" si="8"/>
        <v>857.93500000000006</v>
      </c>
      <c r="AI43" s="24">
        <v>131.99</v>
      </c>
    </row>
    <row r="44" spans="1:35" x14ac:dyDescent="0.25">
      <c r="A44" s="1" t="s">
        <v>79</v>
      </c>
      <c r="B44" s="2" t="s">
        <v>300</v>
      </c>
      <c r="C44" s="3">
        <f t="shared" si="5"/>
        <v>0</v>
      </c>
      <c r="D44" s="4">
        <f>'Jänner 25'!C44</f>
        <v>5</v>
      </c>
      <c r="E44" s="6"/>
      <c r="F44" s="6"/>
      <c r="G44" s="6">
        <f t="shared" si="6"/>
        <v>0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>
        <v>5</v>
      </c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>
        <f t="shared" si="7"/>
        <v>5</v>
      </c>
      <c r="AG44" s="25">
        <f t="shared" si="4"/>
        <v>272.35000000000002</v>
      </c>
      <c r="AH44" s="26">
        <f t="shared" si="8"/>
        <v>0</v>
      </c>
      <c r="AI44" s="24">
        <v>419</v>
      </c>
    </row>
    <row r="45" spans="1:35" x14ac:dyDescent="0.25">
      <c r="A45" s="1" t="s">
        <v>80</v>
      </c>
      <c r="B45" s="2" t="s">
        <v>346</v>
      </c>
      <c r="C45" s="3">
        <f t="shared" si="5"/>
        <v>3</v>
      </c>
      <c r="D45" s="4">
        <f>'Jänner 25'!C45</f>
        <v>3</v>
      </c>
      <c r="E45" s="6"/>
      <c r="F45" s="6"/>
      <c r="G45" s="6">
        <f t="shared" si="6"/>
        <v>0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>
        <f t="shared" si="7"/>
        <v>0</v>
      </c>
      <c r="AG45" s="25">
        <f t="shared" si="4"/>
        <v>812.5</v>
      </c>
      <c r="AH45" s="26">
        <f t="shared" si="8"/>
        <v>2437.5</v>
      </c>
      <c r="AI45" s="24">
        <v>1250</v>
      </c>
    </row>
    <row r="46" spans="1:35" x14ac:dyDescent="0.25">
      <c r="A46" s="1" t="s">
        <v>81</v>
      </c>
      <c r="B46" s="2" t="s">
        <v>301</v>
      </c>
      <c r="C46" s="3">
        <f t="shared" si="5"/>
        <v>0</v>
      </c>
      <c r="D46" s="4">
        <f>'Jänner 25'!C46</f>
        <v>5</v>
      </c>
      <c r="E46" s="6"/>
      <c r="F46" s="6"/>
      <c r="G46" s="6">
        <f t="shared" si="6"/>
        <v>0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>
        <v>5</v>
      </c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>
        <f t="shared" si="7"/>
        <v>5</v>
      </c>
      <c r="AG46" s="25">
        <f t="shared" si="4"/>
        <v>386.75</v>
      </c>
      <c r="AH46" s="26">
        <f t="shared" si="8"/>
        <v>0</v>
      </c>
      <c r="AI46" s="24">
        <v>595</v>
      </c>
    </row>
    <row r="47" spans="1:35" x14ac:dyDescent="0.25">
      <c r="A47" s="1" t="s">
        <v>82</v>
      </c>
      <c r="B47" s="2" t="s">
        <v>302</v>
      </c>
      <c r="C47" s="3">
        <f t="shared" si="5"/>
        <v>0</v>
      </c>
      <c r="D47" s="4">
        <f>'Jänner 25'!C47</f>
        <v>9</v>
      </c>
      <c r="E47" s="6"/>
      <c r="F47" s="6"/>
      <c r="G47" s="6">
        <f t="shared" si="6"/>
        <v>0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>
        <v>9</v>
      </c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>
        <f t="shared" si="7"/>
        <v>9</v>
      </c>
      <c r="AG47" s="25">
        <f t="shared" si="4"/>
        <v>140.39350000000002</v>
      </c>
      <c r="AH47" s="26">
        <f t="shared" si="8"/>
        <v>0</v>
      </c>
      <c r="AI47" s="24">
        <v>215.99</v>
      </c>
    </row>
    <row r="48" spans="1:35" x14ac:dyDescent="0.25">
      <c r="A48" s="1" t="s">
        <v>83</v>
      </c>
      <c r="B48" s="2" t="s">
        <v>303</v>
      </c>
      <c r="C48" s="3">
        <f t="shared" si="5"/>
        <v>0</v>
      </c>
      <c r="D48" s="4">
        <f>'Jänner 25'!C48</f>
        <v>11</v>
      </c>
      <c r="E48" s="6"/>
      <c r="F48" s="6"/>
      <c r="G48" s="6">
        <f t="shared" si="6"/>
        <v>0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>
        <v>11</v>
      </c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>
        <f t="shared" si="7"/>
        <v>11</v>
      </c>
      <c r="AG48" s="25">
        <f t="shared" si="4"/>
        <v>217.75</v>
      </c>
      <c r="AH48" s="26">
        <f t="shared" si="8"/>
        <v>0</v>
      </c>
      <c r="AI48" s="24">
        <v>335</v>
      </c>
    </row>
    <row r="49" spans="1:35" x14ac:dyDescent="0.25">
      <c r="A49" s="1" t="s">
        <v>100</v>
      </c>
      <c r="B49" s="2" t="s">
        <v>304</v>
      </c>
      <c r="C49" s="3">
        <f t="shared" si="5"/>
        <v>0</v>
      </c>
      <c r="D49" s="4">
        <f>'Jänner 25'!C49</f>
        <v>10</v>
      </c>
      <c r="E49" s="6"/>
      <c r="F49" s="6"/>
      <c r="G49" s="6">
        <f t="shared" si="6"/>
        <v>0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>
        <v>10</v>
      </c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>
        <f t="shared" si="7"/>
        <v>10</v>
      </c>
      <c r="AG49" s="25">
        <f t="shared" si="4"/>
        <v>70.973500000000001</v>
      </c>
      <c r="AH49" s="26">
        <f t="shared" si="8"/>
        <v>0</v>
      </c>
      <c r="AI49" s="24">
        <v>109.19</v>
      </c>
    </row>
    <row r="50" spans="1:35" x14ac:dyDescent="0.25">
      <c r="A50" s="1" t="s">
        <v>101</v>
      </c>
      <c r="B50" s="2" t="s">
        <v>305</v>
      </c>
      <c r="C50" s="3">
        <f t="shared" si="5"/>
        <v>0</v>
      </c>
      <c r="D50" s="4">
        <f>'Jänner 25'!C50</f>
        <v>5</v>
      </c>
      <c r="E50" s="6"/>
      <c r="F50" s="6"/>
      <c r="G50" s="6">
        <f t="shared" si="6"/>
        <v>0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>
        <v>5</v>
      </c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>
        <f t="shared" si="7"/>
        <v>5</v>
      </c>
      <c r="AG50" s="25">
        <f t="shared" si="4"/>
        <v>99.313500000000005</v>
      </c>
      <c r="AH50" s="26">
        <f t="shared" si="8"/>
        <v>0</v>
      </c>
      <c r="AI50" s="24">
        <v>152.79</v>
      </c>
    </row>
    <row r="51" spans="1:35" x14ac:dyDescent="0.25">
      <c r="A51" s="1" t="s">
        <v>102</v>
      </c>
      <c r="B51" s="2" t="s">
        <v>306</v>
      </c>
      <c r="C51" s="3">
        <f t="shared" si="5"/>
        <v>0</v>
      </c>
      <c r="D51" s="4">
        <f>'Jänner 25'!C51</f>
        <v>3</v>
      </c>
      <c r="E51" s="6"/>
      <c r="F51" s="6"/>
      <c r="G51" s="6">
        <f t="shared" si="6"/>
        <v>0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>
        <v>3</v>
      </c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>
        <f t="shared" si="7"/>
        <v>3</v>
      </c>
      <c r="AG51" s="25">
        <f t="shared" si="4"/>
        <v>231.33499999999998</v>
      </c>
      <c r="AH51" s="26">
        <f t="shared" si="8"/>
        <v>0</v>
      </c>
      <c r="AI51" s="24">
        <v>355.9</v>
      </c>
    </row>
    <row r="52" spans="1:35" x14ac:dyDescent="0.25">
      <c r="A52" s="1" t="s">
        <v>104</v>
      </c>
      <c r="B52" s="2" t="s">
        <v>307</v>
      </c>
      <c r="C52" s="3">
        <f t="shared" si="5"/>
        <v>0</v>
      </c>
      <c r="D52" s="4">
        <f>'Jänner 25'!C52</f>
        <v>3</v>
      </c>
      <c r="E52" s="6"/>
      <c r="F52" s="6"/>
      <c r="G52" s="6">
        <f t="shared" si="6"/>
        <v>0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>
        <v>3</v>
      </c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>
        <f t="shared" si="7"/>
        <v>3</v>
      </c>
      <c r="AG52" s="25">
        <f t="shared" si="4"/>
        <v>120.575</v>
      </c>
      <c r="AH52" s="26">
        <f t="shared" si="8"/>
        <v>0</v>
      </c>
      <c r="AI52" s="24">
        <v>185.5</v>
      </c>
    </row>
    <row r="53" spans="1:35" x14ac:dyDescent="0.25">
      <c r="A53" s="1" t="s">
        <v>106</v>
      </c>
      <c r="B53" s="2" t="s">
        <v>308</v>
      </c>
      <c r="C53" s="3">
        <f t="shared" si="5"/>
        <v>3</v>
      </c>
      <c r="D53" s="4">
        <f>'Jänner 25'!C53</f>
        <v>3</v>
      </c>
      <c r="E53" s="6"/>
      <c r="F53" s="6"/>
      <c r="G53" s="6">
        <f t="shared" si="6"/>
        <v>0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>
        <f t="shared" si="7"/>
        <v>0</v>
      </c>
      <c r="AG53" s="25">
        <f t="shared" si="4"/>
        <v>74.75</v>
      </c>
      <c r="AH53" s="26">
        <f t="shared" si="8"/>
        <v>224.25</v>
      </c>
      <c r="AI53" s="24">
        <v>115</v>
      </c>
    </row>
    <row r="54" spans="1:35" x14ac:dyDescent="0.25">
      <c r="A54" s="1" t="s">
        <v>108</v>
      </c>
      <c r="B54" s="2" t="s">
        <v>309</v>
      </c>
      <c r="C54" s="3">
        <f t="shared" si="5"/>
        <v>5</v>
      </c>
      <c r="D54" s="4">
        <f>'Jänner 25'!C54</f>
        <v>5</v>
      </c>
      <c r="E54" s="6"/>
      <c r="F54" s="6"/>
      <c r="G54" s="6">
        <f t="shared" si="6"/>
        <v>0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>
        <f t="shared" si="7"/>
        <v>0</v>
      </c>
      <c r="AG54" s="25">
        <f t="shared" si="4"/>
        <v>64.285000000000011</v>
      </c>
      <c r="AH54" s="26">
        <f t="shared" si="8"/>
        <v>321.42500000000007</v>
      </c>
      <c r="AI54" s="24">
        <v>98.9</v>
      </c>
    </row>
    <row r="55" spans="1:35" x14ac:dyDescent="0.25">
      <c r="A55" s="1" t="s">
        <v>110</v>
      </c>
      <c r="B55" s="2" t="s">
        <v>310</v>
      </c>
      <c r="C55" s="3">
        <f t="shared" si="5"/>
        <v>1</v>
      </c>
      <c r="D55" s="4">
        <f>'Jänner 25'!C55</f>
        <v>1</v>
      </c>
      <c r="E55" s="6"/>
      <c r="F55" s="6"/>
      <c r="G55" s="6">
        <f t="shared" si="6"/>
        <v>0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>
        <f t="shared" si="7"/>
        <v>0</v>
      </c>
      <c r="AG55" s="25">
        <f t="shared" si="4"/>
        <v>48.867000000000004</v>
      </c>
      <c r="AH55" s="26">
        <f t="shared" si="8"/>
        <v>48.867000000000004</v>
      </c>
      <c r="AI55" s="24">
        <v>75.180000000000007</v>
      </c>
    </row>
    <row r="56" spans="1:35" x14ac:dyDescent="0.25">
      <c r="A56" s="1" t="s">
        <v>112</v>
      </c>
      <c r="B56" s="2" t="s">
        <v>311</v>
      </c>
      <c r="C56" s="3">
        <f t="shared" si="5"/>
        <v>5</v>
      </c>
      <c r="D56" s="4">
        <f>'Jänner 25'!C56</f>
        <v>5</v>
      </c>
      <c r="E56" s="6"/>
      <c r="F56" s="6"/>
      <c r="G56" s="6">
        <f t="shared" si="6"/>
        <v>0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>
        <f t="shared" si="7"/>
        <v>0</v>
      </c>
      <c r="AG56" s="25">
        <f t="shared" si="4"/>
        <v>24.693500000000004</v>
      </c>
      <c r="AH56" s="26">
        <f t="shared" si="8"/>
        <v>123.46750000000002</v>
      </c>
      <c r="AI56" s="24">
        <v>37.99</v>
      </c>
    </row>
    <row r="57" spans="1:35" x14ac:dyDescent="0.25">
      <c r="A57" s="1" t="s">
        <v>114</v>
      </c>
      <c r="B57" s="2" t="s">
        <v>312</v>
      </c>
      <c r="C57" s="3">
        <f t="shared" si="5"/>
        <v>10</v>
      </c>
      <c r="D57" s="4">
        <f>'Jänner 25'!C57</f>
        <v>10</v>
      </c>
      <c r="E57" s="6"/>
      <c r="F57" s="6"/>
      <c r="G57" s="6">
        <f t="shared" si="6"/>
        <v>0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>
        <f t="shared" si="7"/>
        <v>0</v>
      </c>
      <c r="AG57" s="25">
        <f t="shared" si="4"/>
        <v>96.414500000000018</v>
      </c>
      <c r="AH57" s="26">
        <f t="shared" si="8"/>
        <v>964.14500000000021</v>
      </c>
      <c r="AI57" s="24">
        <v>148.33000000000001</v>
      </c>
    </row>
    <row r="58" spans="1:35" x14ac:dyDescent="0.25">
      <c r="A58" s="1" t="s">
        <v>116</v>
      </c>
      <c r="B58" s="2" t="s">
        <v>320</v>
      </c>
      <c r="C58" s="3">
        <f t="shared" si="5"/>
        <v>20</v>
      </c>
      <c r="D58" s="4">
        <f>'Jänner 25'!C58</f>
        <v>20</v>
      </c>
      <c r="E58" s="6"/>
      <c r="F58" s="6"/>
      <c r="G58" s="6">
        <f t="shared" si="6"/>
        <v>0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>
        <f t="shared" si="7"/>
        <v>0</v>
      </c>
      <c r="AG58" s="25">
        <f t="shared" si="4"/>
        <v>129.99350000000001</v>
      </c>
      <c r="AH58" s="26">
        <f t="shared" si="8"/>
        <v>2599.8700000000003</v>
      </c>
      <c r="AI58" s="24">
        <v>199.99</v>
      </c>
    </row>
    <row r="59" spans="1:35" x14ac:dyDescent="0.25">
      <c r="A59" s="1"/>
      <c r="B59" s="2"/>
      <c r="C59" s="3">
        <f t="shared" si="5"/>
        <v>5</v>
      </c>
      <c r="D59" s="4">
        <f>'Jänner 25'!C59</f>
        <v>5</v>
      </c>
      <c r="E59" s="6"/>
      <c r="F59" s="6"/>
      <c r="G59" s="6">
        <f t="shared" si="6"/>
        <v>0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>
        <f t="shared" si="7"/>
        <v>0</v>
      </c>
      <c r="AG59" s="25">
        <f t="shared" si="4"/>
        <v>129.99350000000001</v>
      </c>
      <c r="AH59" s="26">
        <f t="shared" si="8"/>
        <v>649.96750000000009</v>
      </c>
      <c r="AI59" s="24">
        <v>199.99</v>
      </c>
    </row>
    <row r="60" spans="1:35" x14ac:dyDescent="0.25">
      <c r="A60" s="1" t="s">
        <v>118</v>
      </c>
      <c r="B60" s="2" t="s">
        <v>313</v>
      </c>
      <c r="C60" s="3">
        <f t="shared" si="5"/>
        <v>0</v>
      </c>
      <c r="D60" s="4">
        <f>'Jänner 25'!C60</f>
        <v>0</v>
      </c>
      <c r="E60" s="6"/>
      <c r="F60" s="6"/>
      <c r="G60" s="6">
        <f t="shared" si="6"/>
        <v>0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>
        <f t="shared" si="7"/>
        <v>0</v>
      </c>
      <c r="AG60" s="25">
        <f t="shared" si="4"/>
        <v>123.49350000000001</v>
      </c>
      <c r="AH60" s="26">
        <f t="shared" si="8"/>
        <v>0</v>
      </c>
      <c r="AI60" s="24">
        <v>189.99</v>
      </c>
    </row>
    <row r="61" spans="1:35" x14ac:dyDescent="0.25">
      <c r="A61" s="1" t="s">
        <v>120</v>
      </c>
      <c r="B61" s="2" t="s">
        <v>319</v>
      </c>
      <c r="C61" s="3">
        <f t="shared" si="5"/>
        <v>4</v>
      </c>
      <c r="D61" s="4">
        <f>'Jänner 25'!C61</f>
        <v>4</v>
      </c>
      <c r="E61" s="6"/>
      <c r="F61" s="6"/>
      <c r="G61" s="6">
        <f t="shared" si="6"/>
        <v>0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>
        <f t="shared" si="7"/>
        <v>0</v>
      </c>
      <c r="AG61" s="25">
        <f t="shared" si="4"/>
        <v>409.49350000000004</v>
      </c>
      <c r="AH61" s="26">
        <f t="shared" si="8"/>
        <v>1637.9740000000002</v>
      </c>
      <c r="AI61" s="24">
        <v>629.99</v>
      </c>
    </row>
    <row r="62" spans="1:35" x14ac:dyDescent="0.25">
      <c r="A62" s="1" t="s">
        <v>122</v>
      </c>
      <c r="B62" s="2" t="s">
        <v>318</v>
      </c>
      <c r="C62" s="3">
        <f t="shared" si="5"/>
        <v>5</v>
      </c>
      <c r="D62" s="4">
        <f>'Jänner 25'!C62</f>
        <v>5</v>
      </c>
      <c r="E62" s="6"/>
      <c r="F62" s="6"/>
      <c r="G62" s="6">
        <f t="shared" si="6"/>
        <v>0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>
        <f t="shared" si="7"/>
        <v>0</v>
      </c>
      <c r="AG62" s="25">
        <f t="shared" si="4"/>
        <v>974.99350000000004</v>
      </c>
      <c r="AH62" s="26">
        <f t="shared" si="8"/>
        <v>4874.9675000000007</v>
      </c>
      <c r="AI62" s="24">
        <v>1499.99</v>
      </c>
    </row>
    <row r="63" spans="1:35" x14ac:dyDescent="0.25">
      <c r="A63" s="1" t="s">
        <v>124</v>
      </c>
      <c r="B63" s="2" t="s">
        <v>317</v>
      </c>
      <c r="C63" s="3">
        <f t="shared" si="5"/>
        <v>4</v>
      </c>
      <c r="D63" s="4">
        <f>'Jänner 25'!C63</f>
        <v>4</v>
      </c>
      <c r="E63" s="6"/>
      <c r="F63" s="6"/>
      <c r="G63" s="6">
        <f t="shared" si="6"/>
        <v>0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>
        <f t="shared" si="7"/>
        <v>0</v>
      </c>
      <c r="AG63" s="25">
        <f t="shared" si="4"/>
        <v>259.99350000000004</v>
      </c>
      <c r="AH63" s="26">
        <f t="shared" si="8"/>
        <v>1039.9740000000002</v>
      </c>
      <c r="AI63" s="24">
        <v>399.99</v>
      </c>
    </row>
    <row r="64" spans="1:35" x14ac:dyDescent="0.25">
      <c r="A64" s="1" t="s">
        <v>126</v>
      </c>
      <c r="B64" s="2" t="s">
        <v>316</v>
      </c>
      <c r="C64" s="3">
        <f t="shared" si="5"/>
        <v>5</v>
      </c>
      <c r="D64" s="4">
        <f>'Jänner 25'!C64</f>
        <v>5</v>
      </c>
      <c r="E64" s="6"/>
      <c r="F64" s="6"/>
      <c r="G64" s="6">
        <f t="shared" si="6"/>
        <v>0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>
        <f t="shared" si="7"/>
        <v>0</v>
      </c>
      <c r="AG64" s="25">
        <f t="shared" si="4"/>
        <v>552.49350000000004</v>
      </c>
      <c r="AH64" s="26">
        <f t="shared" si="8"/>
        <v>2762.4675000000002</v>
      </c>
      <c r="AI64" s="24">
        <v>849.99</v>
      </c>
    </row>
    <row r="65" spans="1:35" x14ac:dyDescent="0.25">
      <c r="A65" s="1" t="s">
        <v>128</v>
      </c>
      <c r="B65" s="2" t="s">
        <v>315</v>
      </c>
      <c r="C65" s="3">
        <f t="shared" si="5"/>
        <v>5</v>
      </c>
      <c r="D65" s="4">
        <f>'Jänner 25'!C65</f>
        <v>5</v>
      </c>
      <c r="E65" s="6"/>
      <c r="F65" s="6"/>
      <c r="G65" s="6">
        <f t="shared" si="6"/>
        <v>0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>
        <f t="shared" si="7"/>
        <v>0</v>
      </c>
      <c r="AG65" s="25">
        <f t="shared" si="4"/>
        <v>568.74350000000004</v>
      </c>
      <c r="AH65" s="26">
        <f t="shared" si="8"/>
        <v>2843.7175000000002</v>
      </c>
      <c r="AI65" s="24">
        <v>874.99</v>
      </c>
    </row>
    <row r="66" spans="1:35" x14ac:dyDescent="0.25">
      <c r="A66" s="1" t="s">
        <v>130</v>
      </c>
      <c r="B66" s="2" t="s">
        <v>314</v>
      </c>
      <c r="C66" s="3">
        <f t="shared" si="5"/>
        <v>3</v>
      </c>
      <c r="D66" s="4">
        <f>'Jänner 25'!C66</f>
        <v>4</v>
      </c>
      <c r="E66" s="6"/>
      <c r="F66" s="6"/>
      <c r="G66" s="6">
        <f t="shared" si="6"/>
        <v>0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1</v>
      </c>
      <c r="W66" s="7"/>
      <c r="X66" s="7"/>
      <c r="Y66" s="7"/>
      <c r="Z66" s="7"/>
      <c r="AA66" s="7"/>
      <c r="AB66" s="7"/>
      <c r="AC66" s="7"/>
      <c r="AD66" s="7"/>
      <c r="AE66" s="7"/>
      <c r="AF66" s="7">
        <f t="shared" si="7"/>
        <v>1</v>
      </c>
      <c r="AG66" s="25">
        <f t="shared" si="4"/>
        <v>714.99350000000004</v>
      </c>
      <c r="AH66" s="26">
        <f t="shared" si="8"/>
        <v>2144.9805000000001</v>
      </c>
      <c r="AI66" s="24">
        <v>1099.99</v>
      </c>
    </row>
    <row r="67" spans="1:35" x14ac:dyDescent="0.25">
      <c r="A67" s="1" t="s">
        <v>132</v>
      </c>
      <c r="B67" s="2" t="s">
        <v>133</v>
      </c>
      <c r="C67" s="3">
        <f t="shared" si="5"/>
        <v>5</v>
      </c>
      <c r="D67" s="4">
        <f>'Jänner 25'!C67</f>
        <v>5</v>
      </c>
      <c r="E67" s="6"/>
      <c r="F67" s="6"/>
      <c r="G67" s="6">
        <f t="shared" si="6"/>
        <v>0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>
        <f t="shared" si="7"/>
        <v>0</v>
      </c>
      <c r="AG67" s="25">
        <f t="shared" si="4"/>
        <v>51.993499999999997</v>
      </c>
      <c r="AH67" s="26">
        <f t="shared" si="8"/>
        <v>259.96749999999997</v>
      </c>
      <c r="AI67" s="24">
        <v>79.989999999999995</v>
      </c>
    </row>
    <row r="68" spans="1:35" x14ac:dyDescent="0.25">
      <c r="A68" s="1" t="s">
        <v>134</v>
      </c>
      <c r="B68" s="2" t="s">
        <v>322</v>
      </c>
      <c r="C68" s="3">
        <f t="shared" si="5"/>
        <v>-3</v>
      </c>
      <c r="D68" s="4">
        <f>'Jänner 25'!C68</f>
        <v>8</v>
      </c>
      <c r="E68" s="6"/>
      <c r="F68" s="6"/>
      <c r="G68" s="6">
        <f t="shared" si="6"/>
        <v>0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>
        <v>3</v>
      </c>
      <c r="U68" s="7">
        <v>8</v>
      </c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>
        <f t="shared" si="7"/>
        <v>11</v>
      </c>
      <c r="AG68" s="25">
        <f t="shared" si="4"/>
        <v>2.1840000000000002</v>
      </c>
      <c r="AH68" s="26">
        <f t="shared" si="8"/>
        <v>-6.5520000000000005</v>
      </c>
      <c r="AI68" s="24">
        <v>3.36</v>
      </c>
    </row>
    <row r="69" spans="1:35" x14ac:dyDescent="0.25">
      <c r="A69" s="1" t="s">
        <v>136</v>
      </c>
      <c r="B69" s="2" t="s">
        <v>323</v>
      </c>
      <c r="C69" s="3">
        <f t="shared" ref="C69:C100" si="9">D69+G69-AF69</f>
        <v>18</v>
      </c>
      <c r="D69" s="4">
        <f>'Jänner 25'!C69</f>
        <v>20</v>
      </c>
      <c r="E69" s="6"/>
      <c r="F69" s="6"/>
      <c r="G69" s="6">
        <f t="shared" ref="G69:G100" si="10">SUM(E69:F69)</f>
        <v>0</v>
      </c>
      <c r="H69" s="7"/>
      <c r="I69" s="7"/>
      <c r="J69" s="7"/>
      <c r="K69" s="7"/>
      <c r="L69" s="7"/>
      <c r="M69" s="7">
        <v>2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>
        <f t="shared" ref="AF69:AF100" si="11">SUM(H69:AE69)</f>
        <v>2</v>
      </c>
      <c r="AG69" s="25">
        <f t="shared" si="4"/>
        <v>12.22</v>
      </c>
      <c r="AH69" s="26">
        <f t="shared" ref="AH69:AH100" si="12">C69*AG69</f>
        <v>219.96</v>
      </c>
      <c r="AI69" s="24">
        <v>18.8</v>
      </c>
    </row>
    <row r="70" spans="1:35" x14ac:dyDescent="0.25">
      <c r="A70" s="1" t="s">
        <v>138</v>
      </c>
      <c r="B70" s="2" t="s">
        <v>324</v>
      </c>
      <c r="C70" s="3">
        <f t="shared" si="9"/>
        <v>2</v>
      </c>
      <c r="D70" s="4">
        <f>'Jänner 25'!C70</f>
        <v>4</v>
      </c>
      <c r="E70" s="6"/>
      <c r="F70" s="6"/>
      <c r="G70" s="6">
        <f t="shared" si="10"/>
        <v>0</v>
      </c>
      <c r="H70" s="7"/>
      <c r="I70" s="7"/>
      <c r="J70" s="7">
        <v>1</v>
      </c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>
        <v>1</v>
      </c>
      <c r="AE70" s="7"/>
      <c r="AF70" s="7">
        <f t="shared" si="11"/>
        <v>2</v>
      </c>
      <c r="AG70" s="25">
        <f t="shared" si="4"/>
        <v>57.524999999999999</v>
      </c>
      <c r="AH70" s="26">
        <f t="shared" si="12"/>
        <v>115.05</v>
      </c>
      <c r="AI70" s="24">
        <v>88.5</v>
      </c>
    </row>
    <row r="71" spans="1:35" x14ac:dyDescent="0.25">
      <c r="A71" s="1" t="s">
        <v>140</v>
      </c>
      <c r="B71" s="2" t="s">
        <v>325</v>
      </c>
      <c r="C71" s="3">
        <f t="shared" si="9"/>
        <v>10</v>
      </c>
      <c r="D71" s="4">
        <f>'Jänner 25'!C71</f>
        <v>10</v>
      </c>
      <c r="E71" s="6"/>
      <c r="F71" s="6"/>
      <c r="G71" s="6">
        <f t="shared" si="10"/>
        <v>0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>
        <f t="shared" si="11"/>
        <v>0</v>
      </c>
      <c r="AG71" s="25">
        <f t="shared" ref="AG71:AG110" si="13">AI71*0.65</f>
        <v>273.44850000000002</v>
      </c>
      <c r="AH71" s="26">
        <f t="shared" si="12"/>
        <v>2734.4850000000001</v>
      </c>
      <c r="AI71" s="24">
        <v>420.69</v>
      </c>
    </row>
    <row r="72" spans="1:35" x14ac:dyDescent="0.25">
      <c r="A72" s="1" t="s">
        <v>142</v>
      </c>
      <c r="B72" s="2" t="s">
        <v>269</v>
      </c>
      <c r="C72" s="3">
        <f t="shared" si="9"/>
        <v>0</v>
      </c>
      <c r="D72" s="4">
        <f>'Jänner 25'!C72</f>
        <v>7</v>
      </c>
      <c r="E72" s="6"/>
      <c r="F72" s="6"/>
      <c r="G72" s="6">
        <f t="shared" si="10"/>
        <v>0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>
        <v>7</v>
      </c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>
        <f t="shared" si="11"/>
        <v>7</v>
      </c>
      <c r="AG72" s="25">
        <f t="shared" si="13"/>
        <v>337.15500000000003</v>
      </c>
      <c r="AH72" s="26">
        <f t="shared" si="12"/>
        <v>0</v>
      </c>
      <c r="AI72" s="24">
        <v>518.70000000000005</v>
      </c>
    </row>
    <row r="73" spans="1:35" x14ac:dyDescent="0.25">
      <c r="A73" s="1" t="s">
        <v>144</v>
      </c>
      <c r="B73" s="2" t="s">
        <v>326</v>
      </c>
      <c r="C73" s="3">
        <f t="shared" si="9"/>
        <v>0</v>
      </c>
      <c r="D73" s="4">
        <f>'Jänner 25'!C73</f>
        <v>10</v>
      </c>
      <c r="E73" s="6"/>
      <c r="F73" s="6"/>
      <c r="G73" s="6">
        <f t="shared" si="10"/>
        <v>0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>
        <v>10</v>
      </c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>
        <f t="shared" si="11"/>
        <v>10</v>
      </c>
      <c r="AG73" s="25">
        <f t="shared" si="13"/>
        <v>123.5</v>
      </c>
      <c r="AH73" s="26">
        <f t="shared" si="12"/>
        <v>0</v>
      </c>
      <c r="AI73" s="24">
        <v>190</v>
      </c>
    </row>
    <row r="74" spans="1:35" x14ac:dyDescent="0.25">
      <c r="A74" s="1" t="s">
        <v>146</v>
      </c>
      <c r="B74" s="2" t="s">
        <v>327</v>
      </c>
      <c r="C74" s="3">
        <f t="shared" si="9"/>
        <v>0</v>
      </c>
      <c r="D74" s="4">
        <f>'Jänner 25'!C74</f>
        <v>10</v>
      </c>
      <c r="E74" s="6"/>
      <c r="F74" s="6"/>
      <c r="G74" s="6">
        <f t="shared" si="10"/>
        <v>0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>
        <v>10</v>
      </c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>
        <f t="shared" si="11"/>
        <v>10</v>
      </c>
      <c r="AG74" s="25">
        <f t="shared" si="13"/>
        <v>129.35</v>
      </c>
      <c r="AH74" s="26">
        <f t="shared" si="12"/>
        <v>0</v>
      </c>
      <c r="AI74" s="24">
        <v>199</v>
      </c>
    </row>
    <row r="75" spans="1:35" x14ac:dyDescent="0.25">
      <c r="A75" s="1" t="s">
        <v>148</v>
      </c>
      <c r="B75" s="2" t="s">
        <v>328</v>
      </c>
      <c r="C75" s="3">
        <f t="shared" si="9"/>
        <v>105</v>
      </c>
      <c r="D75" s="4">
        <f>'Jänner 25'!C75</f>
        <v>105</v>
      </c>
      <c r="E75" s="6"/>
      <c r="F75" s="6"/>
      <c r="G75" s="6">
        <f t="shared" si="10"/>
        <v>0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>
        <f t="shared" si="11"/>
        <v>0</v>
      </c>
      <c r="AG75" s="25">
        <f t="shared" si="13"/>
        <v>29.243500000000001</v>
      </c>
      <c r="AH75" s="26">
        <f t="shared" si="12"/>
        <v>3070.5675000000001</v>
      </c>
      <c r="AI75" s="24">
        <v>44.99</v>
      </c>
    </row>
    <row r="76" spans="1:35" x14ac:dyDescent="0.25">
      <c r="A76" s="1" t="s">
        <v>150</v>
      </c>
      <c r="B76" s="2" t="s">
        <v>330</v>
      </c>
      <c r="C76" s="3">
        <f t="shared" si="9"/>
        <v>13</v>
      </c>
      <c r="D76" s="4">
        <f>'Jänner 25'!C76</f>
        <v>19</v>
      </c>
      <c r="E76" s="6"/>
      <c r="F76" s="6"/>
      <c r="G76" s="6">
        <f t="shared" si="10"/>
        <v>0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>
        <v>1</v>
      </c>
      <c r="AD76" s="7"/>
      <c r="AE76" s="7">
        <v>5</v>
      </c>
      <c r="AF76" s="7">
        <f t="shared" si="11"/>
        <v>6</v>
      </c>
      <c r="AG76" s="25">
        <f t="shared" si="13"/>
        <v>89.693500000000014</v>
      </c>
      <c r="AH76" s="26">
        <f t="shared" si="12"/>
        <v>1166.0155000000002</v>
      </c>
      <c r="AI76" s="24">
        <v>137.99</v>
      </c>
    </row>
    <row r="77" spans="1:35" x14ac:dyDescent="0.25">
      <c r="A77" s="1" t="s">
        <v>152</v>
      </c>
      <c r="B77" s="2" t="s">
        <v>329</v>
      </c>
      <c r="C77" s="3">
        <f t="shared" si="9"/>
        <v>50</v>
      </c>
      <c r="D77" s="4">
        <f>'Jänner 25'!C77</f>
        <v>50</v>
      </c>
      <c r="E77" s="6"/>
      <c r="F77" s="6"/>
      <c r="G77" s="6">
        <f t="shared" si="10"/>
        <v>0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>
        <f t="shared" si="11"/>
        <v>0</v>
      </c>
      <c r="AG77" s="25">
        <f>AI77*0.65</f>
        <v>51.993499999999997</v>
      </c>
      <c r="AH77" s="26">
        <f t="shared" si="12"/>
        <v>2599.6749999999997</v>
      </c>
      <c r="AI77" s="24">
        <v>79.989999999999995</v>
      </c>
    </row>
    <row r="78" spans="1:35" x14ac:dyDescent="0.25">
      <c r="A78" s="1" t="s">
        <v>154</v>
      </c>
      <c r="B78" s="2" t="s">
        <v>155</v>
      </c>
      <c r="C78" s="3">
        <f t="shared" si="9"/>
        <v>2</v>
      </c>
      <c r="D78" s="4">
        <f>'Jänner 25'!C78</f>
        <v>2</v>
      </c>
      <c r="E78" s="6"/>
      <c r="F78" s="6"/>
      <c r="G78" s="6">
        <f t="shared" si="10"/>
        <v>0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>
        <f t="shared" si="11"/>
        <v>0</v>
      </c>
      <c r="AG78" s="25">
        <f t="shared" si="13"/>
        <v>97.493500000000012</v>
      </c>
      <c r="AH78" s="26">
        <f t="shared" si="12"/>
        <v>194.98700000000002</v>
      </c>
      <c r="AI78" s="24">
        <v>149.99</v>
      </c>
    </row>
    <row r="79" spans="1:35" x14ac:dyDescent="0.25">
      <c r="A79" s="1" t="s">
        <v>156</v>
      </c>
      <c r="B79" s="2" t="s">
        <v>158</v>
      </c>
      <c r="C79" s="3">
        <f t="shared" si="9"/>
        <v>8</v>
      </c>
      <c r="D79" s="4">
        <f>'Jänner 25'!C79</f>
        <v>9</v>
      </c>
      <c r="E79" s="6"/>
      <c r="F79" s="6"/>
      <c r="G79" s="6">
        <f t="shared" si="10"/>
        <v>0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1</v>
      </c>
      <c r="W79" s="7"/>
      <c r="X79" s="7"/>
      <c r="Y79" s="7"/>
      <c r="Z79" s="7"/>
      <c r="AA79" s="7"/>
      <c r="AB79" s="7"/>
      <c r="AC79" s="7"/>
      <c r="AD79" s="7"/>
      <c r="AE79" s="7"/>
      <c r="AF79" s="7">
        <f t="shared" si="11"/>
        <v>1</v>
      </c>
      <c r="AG79" s="25">
        <f t="shared" si="13"/>
        <v>116.99350000000001</v>
      </c>
      <c r="AH79" s="26">
        <f t="shared" si="12"/>
        <v>935.94800000000009</v>
      </c>
      <c r="AI79" s="24">
        <v>179.99</v>
      </c>
    </row>
    <row r="80" spans="1:35" x14ac:dyDescent="0.25">
      <c r="A80" s="1" t="s">
        <v>157</v>
      </c>
      <c r="B80" s="2" t="s">
        <v>331</v>
      </c>
      <c r="C80" s="3">
        <f t="shared" si="9"/>
        <v>100</v>
      </c>
      <c r="D80" s="4">
        <f>'Jänner 25'!C80</f>
        <v>100</v>
      </c>
      <c r="E80" s="6"/>
      <c r="F80" s="6"/>
      <c r="G80" s="6">
        <f t="shared" si="10"/>
        <v>0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>
        <f t="shared" si="11"/>
        <v>0</v>
      </c>
      <c r="AG80" s="25">
        <f t="shared" si="13"/>
        <v>519.35</v>
      </c>
      <c r="AH80" s="26">
        <f t="shared" si="12"/>
        <v>51935</v>
      </c>
      <c r="AI80" s="24">
        <v>799</v>
      </c>
    </row>
    <row r="81" spans="1:35" x14ac:dyDescent="0.25">
      <c r="A81" s="1" t="s">
        <v>160</v>
      </c>
      <c r="B81" s="2" t="s">
        <v>332</v>
      </c>
      <c r="C81" s="3">
        <f t="shared" si="9"/>
        <v>30</v>
      </c>
      <c r="D81" s="4">
        <f>'Jänner 25'!C81</f>
        <v>30</v>
      </c>
      <c r="E81" s="6"/>
      <c r="F81" s="6"/>
      <c r="G81" s="6">
        <f t="shared" si="10"/>
        <v>0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>
        <f t="shared" si="11"/>
        <v>0</v>
      </c>
      <c r="AG81" s="25">
        <f t="shared" si="13"/>
        <v>714.35</v>
      </c>
      <c r="AH81" s="26">
        <f t="shared" si="12"/>
        <v>21430.5</v>
      </c>
      <c r="AI81" s="24">
        <v>1099</v>
      </c>
    </row>
    <row r="82" spans="1:35" x14ac:dyDescent="0.25">
      <c r="A82" s="1" t="s">
        <v>162</v>
      </c>
      <c r="B82" s="2" t="s">
        <v>280</v>
      </c>
      <c r="C82" s="3">
        <f t="shared" si="9"/>
        <v>9</v>
      </c>
      <c r="D82" s="4">
        <f>'Jänner 25'!C82</f>
        <v>9</v>
      </c>
      <c r="E82" s="6"/>
      <c r="F82" s="6"/>
      <c r="G82" s="6">
        <f t="shared" si="10"/>
        <v>0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>
        <f t="shared" si="11"/>
        <v>0</v>
      </c>
      <c r="AG82" s="25">
        <f t="shared" si="13"/>
        <v>584.35</v>
      </c>
      <c r="AH82" s="26">
        <f t="shared" si="12"/>
        <v>5259.1500000000005</v>
      </c>
      <c r="AI82" s="24">
        <v>899</v>
      </c>
    </row>
    <row r="83" spans="1:35" x14ac:dyDescent="0.25">
      <c r="A83" s="1" t="s">
        <v>164</v>
      </c>
      <c r="B83" s="2" t="s">
        <v>333</v>
      </c>
      <c r="C83" s="3">
        <f t="shared" si="9"/>
        <v>0</v>
      </c>
      <c r="D83" s="4">
        <f>'Jänner 25'!C83</f>
        <v>0</v>
      </c>
      <c r="E83" s="6"/>
      <c r="F83" s="6"/>
      <c r="G83" s="6">
        <f t="shared" si="10"/>
        <v>0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>
        <f t="shared" si="11"/>
        <v>0</v>
      </c>
      <c r="AG83" s="25">
        <f t="shared" si="13"/>
        <v>650</v>
      </c>
      <c r="AH83" s="26">
        <f t="shared" si="12"/>
        <v>0</v>
      </c>
      <c r="AI83" s="24">
        <v>1000</v>
      </c>
    </row>
    <row r="84" spans="1:35" x14ac:dyDescent="0.25">
      <c r="A84" s="1" t="s">
        <v>167</v>
      </c>
      <c r="B84" s="2" t="s">
        <v>334</v>
      </c>
      <c r="C84" s="3">
        <f t="shared" si="9"/>
        <v>-9</v>
      </c>
      <c r="D84" s="4">
        <f>'Jänner 25'!C84</f>
        <v>-9</v>
      </c>
      <c r="E84" s="6"/>
      <c r="F84" s="6"/>
      <c r="G84" s="6">
        <f t="shared" si="10"/>
        <v>0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>
        <f t="shared" si="11"/>
        <v>0</v>
      </c>
      <c r="AG84" s="25">
        <f t="shared" si="13"/>
        <v>23.5885</v>
      </c>
      <c r="AH84" s="26">
        <f t="shared" si="12"/>
        <v>-212.29650000000001</v>
      </c>
      <c r="AI84" s="24">
        <v>36.29</v>
      </c>
    </row>
    <row r="85" spans="1:35" x14ac:dyDescent="0.25">
      <c r="A85" s="1" t="s">
        <v>169</v>
      </c>
      <c r="B85" s="2" t="s">
        <v>170</v>
      </c>
      <c r="C85" s="3">
        <f t="shared" si="9"/>
        <v>9</v>
      </c>
      <c r="D85" s="4">
        <f>'Jänner 25'!C85</f>
        <v>9</v>
      </c>
      <c r="E85" s="6"/>
      <c r="F85" s="6"/>
      <c r="G85" s="6">
        <f t="shared" si="10"/>
        <v>0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>
        <f t="shared" si="11"/>
        <v>0</v>
      </c>
      <c r="AG85" s="25">
        <f t="shared" si="13"/>
        <v>256.74350000000004</v>
      </c>
      <c r="AH85" s="26">
        <f t="shared" si="12"/>
        <v>2310.6915000000004</v>
      </c>
      <c r="AI85" s="24">
        <v>394.99</v>
      </c>
    </row>
    <row r="86" spans="1:35" x14ac:dyDescent="0.25">
      <c r="A86" s="1" t="s">
        <v>171</v>
      </c>
      <c r="B86" s="2" t="s">
        <v>172</v>
      </c>
      <c r="C86" s="3">
        <f t="shared" si="9"/>
        <v>-15</v>
      </c>
      <c r="D86" s="4">
        <f>'Jänner 25'!C86</f>
        <v>-15</v>
      </c>
      <c r="E86" s="6"/>
      <c r="F86" s="6"/>
      <c r="G86" s="6">
        <f t="shared" si="10"/>
        <v>0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>
        <f t="shared" si="11"/>
        <v>0</v>
      </c>
      <c r="AG86" s="25">
        <f t="shared" si="13"/>
        <v>162.49350000000001</v>
      </c>
      <c r="AH86" s="26">
        <f t="shared" si="12"/>
        <v>-2437.4025000000001</v>
      </c>
      <c r="AI86" s="24">
        <v>249.99</v>
      </c>
    </row>
    <row r="87" spans="1:35" x14ac:dyDescent="0.25">
      <c r="A87" s="1" t="s">
        <v>173</v>
      </c>
      <c r="B87" s="2" t="s">
        <v>174</v>
      </c>
      <c r="C87" s="3">
        <f t="shared" si="9"/>
        <v>0</v>
      </c>
      <c r="D87" s="4">
        <f>'Jänner 25'!C87</f>
        <v>0</v>
      </c>
      <c r="E87" s="6"/>
      <c r="F87" s="6"/>
      <c r="G87" s="6">
        <f t="shared" si="10"/>
        <v>0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>
        <f t="shared" si="11"/>
        <v>0</v>
      </c>
      <c r="AG87" s="25">
        <f t="shared" si="13"/>
        <v>162.49350000000001</v>
      </c>
      <c r="AH87" s="26">
        <f t="shared" si="12"/>
        <v>0</v>
      </c>
      <c r="AI87" s="24">
        <v>249.99</v>
      </c>
    </row>
    <row r="88" spans="1:35" x14ac:dyDescent="0.25">
      <c r="A88" s="1" t="s">
        <v>175</v>
      </c>
      <c r="B88" s="2" t="s">
        <v>176</v>
      </c>
      <c r="C88" s="3">
        <f t="shared" si="9"/>
        <v>0</v>
      </c>
      <c r="D88" s="4">
        <f>'Jänner 25'!C88</f>
        <v>0</v>
      </c>
      <c r="E88" s="6"/>
      <c r="F88" s="6"/>
      <c r="G88" s="6">
        <f t="shared" si="10"/>
        <v>0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>
        <f t="shared" si="11"/>
        <v>0</v>
      </c>
      <c r="AG88" s="25">
        <f t="shared" si="13"/>
        <v>194.99350000000001</v>
      </c>
      <c r="AH88" s="26">
        <f t="shared" si="12"/>
        <v>0</v>
      </c>
      <c r="AI88" s="24">
        <v>299.99</v>
      </c>
    </row>
    <row r="89" spans="1:35" x14ac:dyDescent="0.25">
      <c r="A89" s="1" t="s">
        <v>177</v>
      </c>
      <c r="B89" s="2" t="s">
        <v>335</v>
      </c>
      <c r="C89" s="3">
        <f t="shared" si="9"/>
        <v>0</v>
      </c>
      <c r="D89" s="4">
        <f>'Jänner 25'!C89</f>
        <v>0</v>
      </c>
      <c r="E89" s="6"/>
      <c r="F89" s="6"/>
      <c r="G89" s="6">
        <f t="shared" si="10"/>
        <v>0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>
        <f t="shared" si="11"/>
        <v>0</v>
      </c>
      <c r="AG89" s="25">
        <f t="shared" si="13"/>
        <v>65</v>
      </c>
      <c r="AH89" s="26">
        <f t="shared" si="12"/>
        <v>0</v>
      </c>
      <c r="AI89" s="24">
        <v>100</v>
      </c>
    </row>
    <row r="90" spans="1:35" x14ac:dyDescent="0.25">
      <c r="A90" s="1" t="s">
        <v>179</v>
      </c>
      <c r="B90" s="2" t="s">
        <v>336</v>
      </c>
      <c r="C90" s="3">
        <f t="shared" si="9"/>
        <v>15</v>
      </c>
      <c r="D90" s="4">
        <f>'Jänner 25'!C90</f>
        <v>15</v>
      </c>
      <c r="E90" s="6"/>
      <c r="F90" s="6"/>
      <c r="G90" s="6">
        <f t="shared" si="10"/>
        <v>0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>
        <f t="shared" si="11"/>
        <v>0</v>
      </c>
      <c r="AG90" s="25">
        <f t="shared" si="13"/>
        <v>97.5</v>
      </c>
      <c r="AH90" s="26">
        <f t="shared" si="12"/>
        <v>1462.5</v>
      </c>
      <c r="AI90" s="24">
        <v>150</v>
      </c>
    </row>
    <row r="91" spans="1:35" x14ac:dyDescent="0.25">
      <c r="A91" s="1" t="s">
        <v>181</v>
      </c>
      <c r="B91" s="2" t="s">
        <v>337</v>
      </c>
      <c r="C91" s="3">
        <f t="shared" si="9"/>
        <v>0</v>
      </c>
      <c r="D91" s="4">
        <f>'Jänner 25'!C91</f>
        <v>0</v>
      </c>
      <c r="E91" s="6"/>
      <c r="F91" s="6"/>
      <c r="G91" s="6">
        <f t="shared" si="10"/>
        <v>0</v>
      </c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>
        <f t="shared" si="11"/>
        <v>0</v>
      </c>
      <c r="AG91" s="25">
        <f t="shared" si="13"/>
        <v>45.5</v>
      </c>
      <c r="AH91" s="26">
        <f t="shared" si="12"/>
        <v>0</v>
      </c>
      <c r="AI91" s="24">
        <v>70</v>
      </c>
    </row>
    <row r="92" spans="1:35" x14ac:dyDescent="0.25">
      <c r="A92" s="1" t="s">
        <v>183</v>
      </c>
      <c r="B92" s="2" t="s">
        <v>338</v>
      </c>
      <c r="C92" s="3">
        <f t="shared" si="9"/>
        <v>0</v>
      </c>
      <c r="D92" s="4">
        <f>'Jänner 25'!C92</f>
        <v>0</v>
      </c>
      <c r="E92" s="6"/>
      <c r="F92" s="6"/>
      <c r="G92" s="6">
        <f t="shared" si="10"/>
        <v>0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>
        <f t="shared" si="11"/>
        <v>0</v>
      </c>
      <c r="AG92" s="25">
        <f t="shared" si="13"/>
        <v>79.3</v>
      </c>
      <c r="AH92" s="26">
        <f t="shared" si="12"/>
        <v>0</v>
      </c>
      <c r="AI92" s="24">
        <v>122</v>
      </c>
    </row>
    <row r="93" spans="1:35" x14ac:dyDescent="0.25">
      <c r="A93" s="1" t="s">
        <v>166</v>
      </c>
      <c r="B93" s="2" t="s">
        <v>339</v>
      </c>
      <c r="C93" s="3">
        <f t="shared" si="9"/>
        <v>10</v>
      </c>
      <c r="D93" s="4">
        <f>'Jänner 25'!C93</f>
        <v>10</v>
      </c>
      <c r="E93" s="6"/>
      <c r="F93" s="6"/>
      <c r="G93" s="6">
        <f t="shared" si="10"/>
        <v>0</v>
      </c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>
        <f t="shared" si="11"/>
        <v>0</v>
      </c>
      <c r="AG93" s="25">
        <f t="shared" si="13"/>
        <v>292.49350000000004</v>
      </c>
      <c r="AH93" s="26">
        <f t="shared" si="12"/>
        <v>2924.9350000000004</v>
      </c>
      <c r="AI93" s="24">
        <v>449.99</v>
      </c>
    </row>
    <row r="94" spans="1:35" x14ac:dyDescent="0.25">
      <c r="A94" s="1" t="s">
        <v>186</v>
      </c>
      <c r="B94" s="2" t="s">
        <v>340</v>
      </c>
      <c r="C94" s="3">
        <f t="shared" si="9"/>
        <v>0</v>
      </c>
      <c r="D94" s="4">
        <f>'Jänner 25'!C94</f>
        <v>0</v>
      </c>
      <c r="E94" s="6"/>
      <c r="F94" s="6"/>
      <c r="G94" s="6">
        <f t="shared" si="10"/>
        <v>0</v>
      </c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>
        <f t="shared" si="11"/>
        <v>0</v>
      </c>
      <c r="AG94" s="25">
        <f t="shared" si="13"/>
        <v>259.99350000000004</v>
      </c>
      <c r="AH94" s="26">
        <f t="shared" si="12"/>
        <v>0</v>
      </c>
      <c r="AI94" s="24">
        <v>399.99</v>
      </c>
    </row>
    <row r="95" spans="1:35" x14ac:dyDescent="0.25">
      <c r="A95" s="1" t="s">
        <v>188</v>
      </c>
      <c r="B95" s="2" t="s">
        <v>341</v>
      </c>
      <c r="C95" s="3">
        <f t="shared" si="9"/>
        <v>0</v>
      </c>
      <c r="D95" s="4">
        <f>'Jänner 25'!C95</f>
        <v>0</v>
      </c>
      <c r="E95" s="6"/>
      <c r="F95" s="6"/>
      <c r="G95" s="6">
        <f t="shared" si="10"/>
        <v>0</v>
      </c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>
        <f t="shared" si="11"/>
        <v>0</v>
      </c>
      <c r="AG95" s="25">
        <f t="shared" si="13"/>
        <v>357.49350000000004</v>
      </c>
      <c r="AH95" s="26">
        <f t="shared" si="12"/>
        <v>0</v>
      </c>
      <c r="AI95" s="24">
        <v>549.99</v>
      </c>
    </row>
    <row r="96" spans="1:35" x14ac:dyDescent="0.25">
      <c r="A96" s="1" t="s">
        <v>190</v>
      </c>
      <c r="B96" s="2" t="s">
        <v>342</v>
      </c>
      <c r="C96" s="3">
        <f t="shared" si="9"/>
        <v>0</v>
      </c>
      <c r="D96" s="4">
        <f>'Jänner 25'!C96</f>
        <v>0</v>
      </c>
      <c r="E96" s="6"/>
      <c r="F96" s="6"/>
      <c r="G96" s="6">
        <f t="shared" si="10"/>
        <v>0</v>
      </c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>
        <f t="shared" si="11"/>
        <v>0</v>
      </c>
      <c r="AG96" s="25">
        <f t="shared" si="13"/>
        <v>454.99350000000004</v>
      </c>
      <c r="AH96" s="26">
        <f t="shared" si="12"/>
        <v>0</v>
      </c>
      <c r="AI96" s="24">
        <v>699.99</v>
      </c>
    </row>
    <row r="97" spans="1:35" x14ac:dyDescent="0.25">
      <c r="A97" s="1" t="s">
        <v>192</v>
      </c>
      <c r="B97" s="2" t="s">
        <v>343</v>
      </c>
      <c r="C97" s="3">
        <f t="shared" si="9"/>
        <v>0</v>
      </c>
      <c r="D97" s="4">
        <f>'Jänner 25'!C97</f>
        <v>0</v>
      </c>
      <c r="E97" s="6"/>
      <c r="F97" s="6"/>
      <c r="G97" s="6">
        <f t="shared" si="10"/>
        <v>0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>
        <f t="shared" si="11"/>
        <v>0</v>
      </c>
      <c r="AG97" s="25">
        <f t="shared" si="13"/>
        <v>728</v>
      </c>
      <c r="AH97" s="26">
        <f t="shared" si="12"/>
        <v>0</v>
      </c>
      <c r="AI97" s="24">
        <v>1120</v>
      </c>
    </row>
    <row r="98" spans="1:35" x14ac:dyDescent="0.25">
      <c r="A98" s="1" t="s">
        <v>194</v>
      </c>
      <c r="B98" s="2" t="s">
        <v>195</v>
      </c>
      <c r="C98" s="3">
        <f t="shared" si="9"/>
        <v>-1981</v>
      </c>
      <c r="D98" s="4">
        <f>'Jänner 25'!C98</f>
        <v>-1981</v>
      </c>
      <c r="E98" s="6"/>
      <c r="F98" s="6"/>
      <c r="G98" s="6">
        <f t="shared" si="10"/>
        <v>0</v>
      </c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>
        <f t="shared" si="11"/>
        <v>0</v>
      </c>
      <c r="AG98" s="25">
        <f t="shared" si="13"/>
        <v>64.993499999999997</v>
      </c>
      <c r="AH98" s="26">
        <f t="shared" si="12"/>
        <v>-128752.1235</v>
      </c>
      <c r="AI98" s="24">
        <v>99.99</v>
      </c>
    </row>
    <row r="99" spans="1:35" x14ac:dyDescent="0.25">
      <c r="A99" s="1" t="s">
        <v>206</v>
      </c>
      <c r="B99" s="2" t="s">
        <v>344</v>
      </c>
      <c r="C99" s="3">
        <f t="shared" si="9"/>
        <v>0</v>
      </c>
      <c r="D99" s="4">
        <f>'Jänner 25'!C99</f>
        <v>5</v>
      </c>
      <c r="E99" s="6"/>
      <c r="F99" s="6"/>
      <c r="G99" s="6">
        <f t="shared" si="10"/>
        <v>0</v>
      </c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>
        <v>5</v>
      </c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>
        <f t="shared" si="11"/>
        <v>5</v>
      </c>
      <c r="AG99" s="25">
        <f t="shared" si="13"/>
        <v>779.35</v>
      </c>
      <c r="AH99" s="26">
        <f t="shared" si="12"/>
        <v>0</v>
      </c>
      <c r="AI99" s="24">
        <v>1199</v>
      </c>
    </row>
    <row r="100" spans="1:35" x14ac:dyDescent="0.25">
      <c r="A100" s="1" t="s">
        <v>234</v>
      </c>
      <c r="B100" s="2" t="s">
        <v>352</v>
      </c>
      <c r="C100" s="3">
        <f t="shared" si="9"/>
        <v>3</v>
      </c>
      <c r="D100" s="4">
        <f>'Jänner 25'!C100</f>
        <v>3</v>
      </c>
      <c r="E100" s="6"/>
      <c r="F100" s="6"/>
      <c r="G100" s="6">
        <f t="shared" si="10"/>
        <v>0</v>
      </c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>
        <f t="shared" si="11"/>
        <v>0</v>
      </c>
      <c r="AG100" s="25">
        <f t="shared" si="13"/>
        <v>682.49350000000004</v>
      </c>
      <c r="AH100" s="26">
        <f t="shared" si="12"/>
        <v>2047.4805000000001</v>
      </c>
      <c r="AI100" s="24">
        <v>1049.99</v>
      </c>
    </row>
    <row r="101" spans="1:35" x14ac:dyDescent="0.25">
      <c r="A101" s="1" t="s">
        <v>248</v>
      </c>
      <c r="B101" s="2" t="s">
        <v>354</v>
      </c>
      <c r="C101" s="3">
        <f t="shared" ref="C101:C132" si="14">D101+G101-AF101</f>
        <v>-5</v>
      </c>
      <c r="D101" s="4">
        <f>'Jänner 25'!C101</f>
        <v>0</v>
      </c>
      <c r="E101" s="6"/>
      <c r="F101" s="6"/>
      <c r="G101" s="6">
        <f t="shared" ref="G101:G110" si="15">SUM(E101:F101)</f>
        <v>0</v>
      </c>
      <c r="H101" s="7"/>
      <c r="I101" s="7"/>
      <c r="J101" s="7"/>
      <c r="K101" s="7"/>
      <c r="L101" s="7">
        <v>5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>
        <f t="shared" ref="AF101:AF132" si="16">SUM(H101:AE101)</f>
        <v>5</v>
      </c>
      <c r="AG101" s="25">
        <f t="shared" si="13"/>
        <v>1509.2935</v>
      </c>
      <c r="AH101" s="26">
        <f t="shared" ref="AH101:AH132" si="17">C101*AG101</f>
        <v>-7546.4674999999997</v>
      </c>
      <c r="AI101" s="24">
        <v>2321.9899999999998</v>
      </c>
    </row>
    <row r="102" spans="1:35" x14ac:dyDescent="0.25">
      <c r="A102" s="1" t="s">
        <v>370</v>
      </c>
      <c r="B102" s="2" t="s">
        <v>355</v>
      </c>
      <c r="C102" s="3">
        <f t="shared" si="14"/>
        <v>0</v>
      </c>
      <c r="D102" s="4">
        <f>'Jänner 25'!C102</f>
        <v>0</v>
      </c>
      <c r="E102" s="6"/>
      <c r="F102" s="6"/>
      <c r="G102" s="6">
        <f t="shared" si="15"/>
        <v>0</v>
      </c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>
        <f t="shared" si="16"/>
        <v>0</v>
      </c>
      <c r="AG102" s="25">
        <f t="shared" si="13"/>
        <v>97.493500000000012</v>
      </c>
      <c r="AH102" s="26">
        <f t="shared" si="17"/>
        <v>0</v>
      </c>
      <c r="AI102" s="24">
        <v>149.99</v>
      </c>
    </row>
    <row r="103" spans="1:35" x14ac:dyDescent="0.25">
      <c r="A103" s="1" t="s">
        <v>371</v>
      </c>
      <c r="B103" s="2" t="s">
        <v>357</v>
      </c>
      <c r="C103" s="3">
        <f t="shared" si="14"/>
        <v>0</v>
      </c>
      <c r="D103" s="4">
        <f>'Jänner 25'!C103</f>
        <v>0</v>
      </c>
      <c r="E103" s="6"/>
      <c r="F103" s="6"/>
      <c r="G103" s="6">
        <f t="shared" si="15"/>
        <v>0</v>
      </c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>
        <f t="shared" si="16"/>
        <v>0</v>
      </c>
      <c r="AG103" s="25">
        <f t="shared" si="13"/>
        <v>46.793500000000002</v>
      </c>
      <c r="AH103" s="26">
        <f t="shared" si="17"/>
        <v>0</v>
      </c>
      <c r="AI103" s="24">
        <v>71.989999999999995</v>
      </c>
    </row>
    <row r="104" spans="1:35" x14ac:dyDescent="0.25">
      <c r="A104" s="1"/>
      <c r="B104" s="2"/>
      <c r="C104" s="3">
        <f t="shared" si="14"/>
        <v>0</v>
      </c>
      <c r="D104" s="4">
        <f>'Jänner 25'!C104</f>
        <v>0</v>
      </c>
      <c r="E104" s="6"/>
      <c r="F104" s="6"/>
      <c r="G104" s="6">
        <f t="shared" si="15"/>
        <v>0</v>
      </c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>
        <f t="shared" si="16"/>
        <v>0</v>
      </c>
      <c r="AG104" s="25">
        <f t="shared" si="13"/>
        <v>0</v>
      </c>
      <c r="AH104" s="26">
        <f t="shared" si="17"/>
        <v>0</v>
      </c>
      <c r="AI104" s="24"/>
    </row>
    <row r="105" spans="1:35" x14ac:dyDescent="0.25">
      <c r="A105" s="1"/>
      <c r="B105" s="2"/>
      <c r="C105" s="3">
        <f t="shared" si="14"/>
        <v>0</v>
      </c>
      <c r="D105" s="4">
        <f>'Jänner 25'!C105</f>
        <v>0</v>
      </c>
      <c r="E105" s="6"/>
      <c r="F105" s="6"/>
      <c r="G105" s="6">
        <f t="shared" si="15"/>
        <v>0</v>
      </c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>
        <f t="shared" si="16"/>
        <v>0</v>
      </c>
      <c r="AG105" s="25">
        <f t="shared" si="13"/>
        <v>0</v>
      </c>
      <c r="AH105" s="26">
        <f t="shared" si="17"/>
        <v>0</v>
      </c>
      <c r="AI105" s="24"/>
    </row>
    <row r="106" spans="1:35" x14ac:dyDescent="0.25">
      <c r="A106" s="1"/>
      <c r="B106" s="2"/>
      <c r="C106" s="3">
        <f t="shared" si="14"/>
        <v>0</v>
      </c>
      <c r="D106" s="4">
        <f>'Jänner 25'!C106</f>
        <v>0</v>
      </c>
      <c r="E106" s="6"/>
      <c r="F106" s="6"/>
      <c r="G106" s="6">
        <f t="shared" si="15"/>
        <v>0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>
        <f t="shared" si="16"/>
        <v>0</v>
      </c>
      <c r="AG106" s="25">
        <f t="shared" si="13"/>
        <v>0</v>
      </c>
      <c r="AH106" s="26">
        <f t="shared" si="17"/>
        <v>0</v>
      </c>
      <c r="AI106" s="24"/>
    </row>
    <row r="107" spans="1:35" x14ac:dyDescent="0.25">
      <c r="A107" s="1"/>
      <c r="B107" s="2"/>
      <c r="C107" s="3">
        <f t="shared" si="14"/>
        <v>0</v>
      </c>
      <c r="D107" s="4">
        <f>'Jänner 25'!C107</f>
        <v>0</v>
      </c>
      <c r="E107" s="6"/>
      <c r="F107" s="6"/>
      <c r="G107" s="6">
        <f t="shared" si="15"/>
        <v>0</v>
      </c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>
        <f t="shared" si="16"/>
        <v>0</v>
      </c>
      <c r="AG107" s="25">
        <f t="shared" si="13"/>
        <v>0</v>
      </c>
      <c r="AH107" s="26">
        <f t="shared" si="17"/>
        <v>0</v>
      </c>
      <c r="AI107" s="24"/>
    </row>
    <row r="108" spans="1:35" x14ac:dyDescent="0.25">
      <c r="A108" s="1"/>
      <c r="B108" s="2"/>
      <c r="C108" s="3">
        <f t="shared" si="14"/>
        <v>0</v>
      </c>
      <c r="D108" s="4">
        <f>'Jänner 25'!C108</f>
        <v>0</v>
      </c>
      <c r="E108" s="6"/>
      <c r="F108" s="6"/>
      <c r="G108" s="6">
        <f t="shared" si="15"/>
        <v>0</v>
      </c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>
        <f t="shared" si="16"/>
        <v>0</v>
      </c>
      <c r="AG108" s="25">
        <f t="shared" si="13"/>
        <v>0</v>
      </c>
      <c r="AH108" s="26">
        <f t="shared" si="17"/>
        <v>0</v>
      </c>
      <c r="AI108" s="24"/>
    </row>
    <row r="109" spans="1:35" x14ac:dyDescent="0.25">
      <c r="A109" s="1"/>
      <c r="B109" s="2"/>
      <c r="C109" s="3">
        <f t="shared" si="14"/>
        <v>0</v>
      </c>
      <c r="D109" s="4">
        <f>'Jänner 25'!C109</f>
        <v>0</v>
      </c>
      <c r="E109" s="6"/>
      <c r="F109" s="6"/>
      <c r="G109" s="6">
        <f t="shared" si="15"/>
        <v>0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>
        <f t="shared" si="16"/>
        <v>0</v>
      </c>
      <c r="AG109" s="25">
        <f t="shared" si="13"/>
        <v>0</v>
      </c>
      <c r="AH109" s="26">
        <f t="shared" si="17"/>
        <v>0</v>
      </c>
      <c r="AI109" s="24"/>
    </row>
    <row r="110" spans="1:35" x14ac:dyDescent="0.25">
      <c r="A110" s="1"/>
      <c r="B110" s="2"/>
      <c r="C110" s="3">
        <f t="shared" si="14"/>
        <v>0</v>
      </c>
      <c r="D110" s="4">
        <f>'Jänner 25'!C110</f>
        <v>0</v>
      </c>
      <c r="E110" s="6"/>
      <c r="F110" s="6"/>
      <c r="G110" s="6">
        <f t="shared" si="15"/>
        <v>0</v>
      </c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>
        <f t="shared" si="16"/>
        <v>0</v>
      </c>
      <c r="AG110" s="25">
        <f t="shared" si="13"/>
        <v>0</v>
      </c>
      <c r="AH110" s="26">
        <f t="shared" si="17"/>
        <v>0</v>
      </c>
      <c r="AI110" s="24"/>
    </row>
  </sheetData>
  <conditionalFormatting sqref="B1:B1048576">
    <cfRule type="expression" dxfId="7" priority="1">
      <formula>AND(NOT(ISERROR(SEARCH("(abzuverkaufen)",B1))),C1=0)</formula>
    </cfRule>
    <cfRule type="containsText" dxfId="6" priority="8" stopIfTrue="1" operator="containsText" text="(abzuverkaufen)">
      <formula>NOT(ISERROR(SEARCH("(abzuverkaufen)",B1)))</formula>
    </cfRule>
  </conditionalFormatting>
  <conditionalFormatting sqref="C5:C110">
    <cfRule type="cellIs" dxfId="5" priority="5" operator="equal">
      <formula>0</formula>
    </cfRule>
  </conditionalFormatting>
  <conditionalFormatting sqref="C5:C110">
    <cfRule type="cellIs" dxfId="4" priority="4" operator="lessThan">
      <formula>0</formula>
    </cfRule>
  </conditionalFormatting>
  <pageMargins left="0.7" right="0.7" top="0.78740157499999996" bottom="0.78740157499999996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2651D-59AE-439A-B1A4-51FD0541304A}">
  <dimension ref="A1:AD110"/>
  <sheetViews>
    <sheetView tabSelected="1" topLeftCell="A4" workbookViewId="0">
      <selection activeCell="B1" sqref="B1"/>
    </sheetView>
  </sheetViews>
  <sheetFormatPr baseColWidth="10" defaultColWidth="9.140625" defaultRowHeight="15" outlineLevelCol="1" x14ac:dyDescent="0.25"/>
  <cols>
    <col min="1" max="1" width="21.7109375" customWidth="1"/>
    <col min="2" max="2" width="47.140625" customWidth="1"/>
    <col min="3" max="4" width="28.5703125" customWidth="1"/>
    <col min="5" max="8" width="18.5703125" hidden="1" customWidth="1" outlineLevel="1"/>
    <col min="9" max="9" width="18.5703125" customWidth="1" collapsed="1"/>
    <col min="10" max="26" width="18.5703125" hidden="1" customWidth="1" outlineLevel="1"/>
    <col min="27" max="27" width="18.5703125" customWidth="1" collapsed="1"/>
    <col min="28" max="30" width="18.5703125" customWidth="1"/>
  </cols>
  <sheetData>
    <row r="1" spans="1:30" ht="72" customHeight="1" x14ac:dyDescent="0.25">
      <c r="A1" s="8"/>
      <c r="B1" s="9" t="s">
        <v>402</v>
      </c>
    </row>
    <row r="4" spans="1:30" ht="45" customHeight="1" x14ac:dyDescent="0.25">
      <c r="A4" s="10" t="s">
        <v>0</v>
      </c>
      <c r="B4" s="11" t="s">
        <v>1</v>
      </c>
      <c r="C4" s="12" t="s">
        <v>2</v>
      </c>
      <c r="D4" s="13" t="s">
        <v>3</v>
      </c>
      <c r="E4" s="14"/>
      <c r="F4" s="14"/>
      <c r="G4" s="14"/>
      <c r="H4" s="14"/>
      <c r="I4" s="14" t="s">
        <v>4</v>
      </c>
      <c r="J4" s="19"/>
      <c r="K4" s="19"/>
      <c r="L4" s="19" t="s">
        <v>398</v>
      </c>
      <c r="M4" s="19" t="s">
        <v>399</v>
      </c>
      <c r="N4" s="19" t="s">
        <v>397</v>
      </c>
      <c r="O4" s="19" t="s">
        <v>396</v>
      </c>
      <c r="P4" s="19" t="s">
        <v>395</v>
      </c>
      <c r="Q4" s="19" t="s">
        <v>394</v>
      </c>
      <c r="R4" s="19" t="s">
        <v>393</v>
      </c>
      <c r="S4" s="19" t="s">
        <v>392</v>
      </c>
      <c r="T4" s="19" t="s">
        <v>391</v>
      </c>
      <c r="U4" s="19" t="s">
        <v>390</v>
      </c>
      <c r="V4" s="19" t="s">
        <v>389</v>
      </c>
      <c r="W4" s="19" t="s">
        <v>388</v>
      </c>
      <c r="X4" s="19" t="s">
        <v>387</v>
      </c>
      <c r="Y4" s="19" t="s">
        <v>386</v>
      </c>
      <c r="Z4" s="19" t="s">
        <v>385</v>
      </c>
      <c r="AA4" s="15" t="s">
        <v>5</v>
      </c>
      <c r="AB4" s="16" t="s">
        <v>6</v>
      </c>
      <c r="AC4" s="17" t="s">
        <v>7</v>
      </c>
      <c r="AD4" s="18" t="s">
        <v>8</v>
      </c>
    </row>
    <row r="5" spans="1:30" x14ac:dyDescent="0.25">
      <c r="A5" s="20" t="s">
        <v>10</v>
      </c>
      <c r="B5" s="21" t="s">
        <v>283</v>
      </c>
      <c r="C5" s="3">
        <f>D5+I5-AA5</f>
        <v>0</v>
      </c>
      <c r="D5" s="4">
        <f>'Februar 25'!C5</f>
        <v>0</v>
      </c>
      <c r="E5" s="6"/>
      <c r="F5" s="6"/>
      <c r="G5" s="6"/>
      <c r="H5" s="6"/>
      <c r="I5" s="6">
        <f>SUM(E5:H5)</f>
        <v>0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>
        <f>SUM(J5:Z5)</f>
        <v>0</v>
      </c>
      <c r="AB5" s="25">
        <f>AD5*0.65</f>
        <v>973.69350000000009</v>
      </c>
      <c r="AC5" s="26">
        <f t="shared" ref="AC5:AC36" si="0">C5*AB5</f>
        <v>0</v>
      </c>
      <c r="AD5" s="23">
        <v>1497.99</v>
      </c>
    </row>
    <row r="6" spans="1:30" x14ac:dyDescent="0.25">
      <c r="A6" s="1" t="s">
        <v>11</v>
      </c>
      <c r="B6" s="22" t="s">
        <v>282</v>
      </c>
      <c r="C6" s="3">
        <f>D6+I6-AA6</f>
        <v>0</v>
      </c>
      <c r="D6" s="4">
        <f>'Februar 25'!C6</f>
        <v>0</v>
      </c>
      <c r="E6" s="6"/>
      <c r="F6" s="6"/>
      <c r="G6" s="6"/>
      <c r="H6" s="6"/>
      <c r="I6" s="6">
        <f t="shared" ref="I6:I68" si="1">SUM(E6:H6)</f>
        <v>0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>
        <f>SUM(J6:Z6)</f>
        <v>0</v>
      </c>
      <c r="AB6" s="25">
        <f>AD6*0.65</f>
        <v>1240.8500000000001</v>
      </c>
      <c r="AC6" s="26">
        <f t="shared" si="0"/>
        <v>0</v>
      </c>
      <c r="AD6" s="24">
        <v>1909</v>
      </c>
    </row>
    <row r="7" spans="1:30" x14ac:dyDescent="0.25">
      <c r="A7" s="1" t="s">
        <v>12</v>
      </c>
      <c r="B7" s="22" t="s">
        <v>281</v>
      </c>
      <c r="C7" s="3">
        <f>D7+I7-AA7</f>
        <v>0</v>
      </c>
      <c r="D7" s="4">
        <f>'Februar 25'!C7</f>
        <v>0</v>
      </c>
      <c r="E7" s="6"/>
      <c r="F7" s="6"/>
      <c r="G7" s="6"/>
      <c r="H7" s="6"/>
      <c r="I7" s="6">
        <f t="shared" si="1"/>
        <v>0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>
        <f>SUM(J7:Z7)</f>
        <v>0</v>
      </c>
      <c r="AB7" s="25">
        <f t="shared" ref="AB7:AB70" si="2">AD7*0.65</f>
        <v>4445.9934999999996</v>
      </c>
      <c r="AC7" s="26">
        <f t="shared" si="0"/>
        <v>0</v>
      </c>
      <c r="AD7" s="24">
        <v>6839.99</v>
      </c>
    </row>
    <row r="8" spans="1:30" x14ac:dyDescent="0.25">
      <c r="A8" s="1" t="s">
        <v>13</v>
      </c>
      <c r="B8" s="2" t="s">
        <v>284</v>
      </c>
      <c r="C8" s="3">
        <f>D8+I8-AA8</f>
        <v>-3</v>
      </c>
      <c r="D8" s="4">
        <f>'Februar 25'!C8</f>
        <v>-3</v>
      </c>
      <c r="E8" s="6"/>
      <c r="F8" s="6"/>
      <c r="G8" s="6"/>
      <c r="H8" s="6"/>
      <c r="I8" s="6">
        <f t="shared" si="1"/>
        <v>0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>
        <f>SUM(J8:Z8)</f>
        <v>0</v>
      </c>
      <c r="AB8" s="25">
        <f>AD8*0.65</f>
        <v>162.49350000000001</v>
      </c>
      <c r="AC8" s="26">
        <f t="shared" si="0"/>
        <v>-487.48050000000001</v>
      </c>
      <c r="AD8" s="24">
        <v>249.99</v>
      </c>
    </row>
    <row r="9" spans="1:30" x14ac:dyDescent="0.25">
      <c r="A9" s="1" t="s">
        <v>14</v>
      </c>
      <c r="B9" s="2" t="s">
        <v>345</v>
      </c>
      <c r="C9" s="3">
        <f>D9+I9-AA9</f>
        <v>0</v>
      </c>
      <c r="D9" s="4">
        <f>'Februar 25'!C9</f>
        <v>0</v>
      </c>
      <c r="E9" s="6"/>
      <c r="F9" s="6"/>
      <c r="G9" s="6"/>
      <c r="H9" s="6"/>
      <c r="I9" s="6">
        <f t="shared" si="1"/>
        <v>0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>
        <f>SUM(J9:Z9)</f>
        <v>0</v>
      </c>
      <c r="AB9" s="25">
        <f>AD9*0.65</f>
        <v>44.648499999999999</v>
      </c>
      <c r="AC9" s="26">
        <f t="shared" si="0"/>
        <v>0</v>
      </c>
      <c r="AD9" s="24">
        <v>68.69</v>
      </c>
    </row>
    <row r="10" spans="1:30" x14ac:dyDescent="0.25">
      <c r="A10" s="1" t="s">
        <v>16</v>
      </c>
      <c r="B10" s="2" t="s">
        <v>92</v>
      </c>
      <c r="C10" s="3">
        <f>D10+I10-AA10</f>
        <v>1</v>
      </c>
      <c r="D10" s="4">
        <f>'Februar 25'!C10</f>
        <v>1</v>
      </c>
      <c r="E10" s="6"/>
      <c r="F10" s="6"/>
      <c r="G10" s="6"/>
      <c r="H10" s="6"/>
      <c r="I10" s="6">
        <f t="shared" si="1"/>
        <v>0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>
        <f>SUM(J10:Z10)</f>
        <v>0</v>
      </c>
      <c r="AB10" s="25">
        <f t="shared" si="2"/>
        <v>40.5535</v>
      </c>
      <c r="AC10" s="26">
        <f t="shared" si="0"/>
        <v>40.5535</v>
      </c>
      <c r="AD10" s="24">
        <v>62.39</v>
      </c>
    </row>
    <row r="11" spans="1:30" x14ac:dyDescent="0.25">
      <c r="A11" s="1" t="s">
        <v>18</v>
      </c>
      <c r="B11" s="2" t="s">
        <v>17</v>
      </c>
      <c r="C11" s="3">
        <f>D11+I11-AA11</f>
        <v>-42</v>
      </c>
      <c r="D11" s="4">
        <f>'Februar 25'!C11</f>
        <v>-42</v>
      </c>
      <c r="E11" s="6"/>
      <c r="F11" s="6"/>
      <c r="G11" s="6"/>
      <c r="H11" s="6"/>
      <c r="I11" s="6">
        <f t="shared" si="1"/>
        <v>0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>
        <f>SUM(J11:Z11)</f>
        <v>0</v>
      </c>
      <c r="AB11" s="25">
        <f t="shared" si="2"/>
        <v>29.184999999999999</v>
      </c>
      <c r="AC11" s="26">
        <f t="shared" si="0"/>
        <v>-1225.77</v>
      </c>
      <c r="AD11" s="24">
        <v>44.9</v>
      </c>
    </row>
    <row r="12" spans="1:30" x14ac:dyDescent="0.25">
      <c r="A12" s="1" t="s">
        <v>24</v>
      </c>
      <c r="B12" s="2" t="s">
        <v>19</v>
      </c>
      <c r="C12" s="3">
        <f>D12+I12-AA12</f>
        <v>0</v>
      </c>
      <c r="D12" s="4">
        <f>'Februar 25'!C12</f>
        <v>0</v>
      </c>
      <c r="E12" s="6"/>
      <c r="F12" s="6"/>
      <c r="G12" s="6"/>
      <c r="H12" s="6"/>
      <c r="I12" s="6">
        <f t="shared" si="1"/>
        <v>0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>
        <f>SUM(J12:Z12)</f>
        <v>0</v>
      </c>
      <c r="AB12" s="25">
        <f t="shared" si="2"/>
        <v>135.13500000000002</v>
      </c>
      <c r="AC12" s="26">
        <f t="shared" si="0"/>
        <v>0</v>
      </c>
      <c r="AD12" s="24">
        <v>207.9</v>
      </c>
    </row>
    <row r="13" spans="1:30" x14ac:dyDescent="0.25">
      <c r="A13" s="1" t="s">
        <v>25</v>
      </c>
      <c r="B13" s="2" t="s">
        <v>20</v>
      </c>
      <c r="C13" s="3">
        <f>D13+I13-AA13</f>
        <v>0</v>
      </c>
      <c r="D13" s="4">
        <f>'Februar 25'!C13</f>
        <v>0</v>
      </c>
      <c r="E13" s="6"/>
      <c r="F13" s="6"/>
      <c r="G13" s="6"/>
      <c r="H13" s="6"/>
      <c r="I13" s="6">
        <f t="shared" si="1"/>
        <v>0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>
        <f>SUM(J13:Z13)</f>
        <v>0</v>
      </c>
      <c r="AB13" s="25">
        <f t="shared" si="2"/>
        <v>274.82</v>
      </c>
      <c r="AC13" s="26">
        <f t="shared" si="0"/>
        <v>0</v>
      </c>
      <c r="AD13" s="24">
        <v>422.8</v>
      </c>
    </row>
    <row r="14" spans="1:30" x14ac:dyDescent="0.25">
      <c r="A14" s="1" t="s">
        <v>26</v>
      </c>
      <c r="B14" s="2" t="s">
        <v>21</v>
      </c>
      <c r="C14" s="3">
        <f>D14+I14-AA14</f>
        <v>0</v>
      </c>
      <c r="D14" s="4">
        <f>'Februar 25'!C14</f>
        <v>0</v>
      </c>
      <c r="E14" s="6"/>
      <c r="F14" s="6"/>
      <c r="G14" s="6"/>
      <c r="H14" s="6"/>
      <c r="I14" s="6">
        <f t="shared" si="1"/>
        <v>0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>
        <f>SUM(J14:Z14)</f>
        <v>0</v>
      </c>
      <c r="AB14" s="25">
        <f t="shared" si="2"/>
        <v>101.5625</v>
      </c>
      <c r="AC14" s="26">
        <f t="shared" si="0"/>
        <v>0</v>
      </c>
      <c r="AD14" s="24">
        <v>156.25</v>
      </c>
    </row>
    <row r="15" spans="1:30" x14ac:dyDescent="0.25">
      <c r="A15" s="1" t="s">
        <v>27</v>
      </c>
      <c r="B15" s="2" t="s">
        <v>22</v>
      </c>
      <c r="C15" s="3">
        <f>D15+I15-AA15</f>
        <v>4</v>
      </c>
      <c r="D15" s="4">
        <f>'Februar 25'!C15</f>
        <v>4</v>
      </c>
      <c r="E15" s="6"/>
      <c r="F15" s="6"/>
      <c r="G15" s="6"/>
      <c r="H15" s="6"/>
      <c r="I15" s="6">
        <f t="shared" si="1"/>
        <v>0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>
        <f>SUM(J15:Z15)</f>
        <v>0</v>
      </c>
      <c r="AB15" s="25">
        <f t="shared" si="2"/>
        <v>38.675000000000004</v>
      </c>
      <c r="AC15" s="26">
        <f t="shared" si="0"/>
        <v>154.70000000000002</v>
      </c>
      <c r="AD15" s="24">
        <v>59.5</v>
      </c>
    </row>
    <row r="16" spans="1:30" x14ac:dyDescent="0.25">
      <c r="A16" s="1" t="s">
        <v>28</v>
      </c>
      <c r="B16" s="2" t="s">
        <v>23</v>
      </c>
      <c r="C16" s="3">
        <f>D16+I16-AA16</f>
        <v>0</v>
      </c>
      <c r="D16" s="4">
        <f>'Februar 25'!C16</f>
        <v>2</v>
      </c>
      <c r="E16" s="6"/>
      <c r="F16" s="6"/>
      <c r="G16" s="6"/>
      <c r="H16" s="6"/>
      <c r="I16" s="6">
        <f t="shared" si="1"/>
        <v>0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>
        <v>1</v>
      </c>
      <c r="V16" s="7">
        <v>1</v>
      </c>
      <c r="W16" s="7"/>
      <c r="X16" s="7"/>
      <c r="Y16" s="7"/>
      <c r="Z16" s="7"/>
      <c r="AA16" s="7">
        <f>SUM(J16:Z16)</f>
        <v>2</v>
      </c>
      <c r="AB16" s="25">
        <f t="shared" si="2"/>
        <v>182.65</v>
      </c>
      <c r="AC16" s="26">
        <f t="shared" si="0"/>
        <v>0</v>
      </c>
      <c r="AD16" s="24">
        <v>281</v>
      </c>
    </row>
    <row r="17" spans="1:30" x14ac:dyDescent="0.25">
      <c r="A17" s="1" t="s">
        <v>30</v>
      </c>
      <c r="B17" s="2" t="s">
        <v>349</v>
      </c>
      <c r="C17" s="3">
        <f>D17+I17-AA17</f>
        <v>0</v>
      </c>
      <c r="D17" s="4">
        <f>'Februar 25'!C17</f>
        <v>5</v>
      </c>
      <c r="E17" s="6"/>
      <c r="F17" s="6"/>
      <c r="G17" s="6"/>
      <c r="H17" s="6"/>
      <c r="I17" s="6">
        <f t="shared" si="1"/>
        <v>0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>
        <v>5</v>
      </c>
      <c r="U17" s="7"/>
      <c r="V17" s="7"/>
      <c r="W17" s="7"/>
      <c r="X17" s="7"/>
      <c r="Y17" s="7"/>
      <c r="Z17" s="7"/>
      <c r="AA17" s="7">
        <f>SUM(J17:Z17)</f>
        <v>5</v>
      </c>
      <c r="AB17" s="25">
        <f t="shared" si="2"/>
        <v>113.75</v>
      </c>
      <c r="AC17" s="26">
        <f t="shared" si="0"/>
        <v>0</v>
      </c>
      <c r="AD17" s="24">
        <v>175</v>
      </c>
    </row>
    <row r="18" spans="1:30" x14ac:dyDescent="0.25">
      <c r="A18" s="1" t="s">
        <v>32</v>
      </c>
      <c r="B18" s="2" t="s">
        <v>350</v>
      </c>
      <c r="C18" s="3">
        <f>D18+I18-AA18</f>
        <v>0</v>
      </c>
      <c r="D18" s="4">
        <f>'Februar 25'!C18</f>
        <v>4</v>
      </c>
      <c r="E18" s="6"/>
      <c r="F18" s="6"/>
      <c r="G18" s="6"/>
      <c r="H18" s="6"/>
      <c r="I18" s="6">
        <f t="shared" si="1"/>
        <v>0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>
        <v>4</v>
      </c>
      <c r="U18" s="7"/>
      <c r="V18" s="7"/>
      <c r="W18" s="7"/>
      <c r="X18" s="7"/>
      <c r="Y18" s="7"/>
      <c r="Z18" s="7"/>
      <c r="AA18" s="7">
        <f>SUM(J18:Z18)</f>
        <v>4</v>
      </c>
      <c r="AB18" s="25">
        <f t="shared" si="2"/>
        <v>263.12</v>
      </c>
      <c r="AC18" s="26">
        <f t="shared" si="0"/>
        <v>0</v>
      </c>
      <c r="AD18" s="24">
        <v>404.8</v>
      </c>
    </row>
    <row r="19" spans="1:30" x14ac:dyDescent="0.25">
      <c r="A19" s="1" t="s">
        <v>34</v>
      </c>
      <c r="B19" s="2" t="s">
        <v>33</v>
      </c>
      <c r="C19" s="3">
        <f>D19+I19-AA19</f>
        <v>4</v>
      </c>
      <c r="D19" s="4">
        <f>'Februar 25'!C19</f>
        <v>4</v>
      </c>
      <c r="E19" s="6"/>
      <c r="F19" s="6"/>
      <c r="G19" s="6"/>
      <c r="H19" s="6"/>
      <c r="I19" s="6">
        <f t="shared" si="1"/>
        <v>0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>
        <f>SUM(J19:Z19)</f>
        <v>0</v>
      </c>
      <c r="AB19" s="25">
        <f t="shared" si="2"/>
        <v>324.99350000000004</v>
      </c>
      <c r="AC19" s="26">
        <f t="shared" si="0"/>
        <v>1299.9740000000002</v>
      </c>
      <c r="AD19" s="24">
        <v>499.99</v>
      </c>
    </row>
    <row r="20" spans="1:30" x14ac:dyDescent="0.25">
      <c r="A20" s="1" t="s">
        <v>35</v>
      </c>
      <c r="B20" s="2" t="s">
        <v>285</v>
      </c>
      <c r="C20" s="3">
        <f>D20+I20-AA20</f>
        <v>0</v>
      </c>
      <c r="D20" s="4">
        <f>'Februar 25'!C20</f>
        <v>0</v>
      </c>
      <c r="E20" s="6"/>
      <c r="F20" s="6"/>
      <c r="G20" s="6"/>
      <c r="H20" s="6"/>
      <c r="I20" s="6">
        <f t="shared" si="1"/>
        <v>0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>
        <f>SUM(J20:Z20)</f>
        <v>0</v>
      </c>
      <c r="AB20" s="25">
        <f t="shared" si="2"/>
        <v>324.99350000000004</v>
      </c>
      <c r="AC20" s="26">
        <f t="shared" si="0"/>
        <v>0</v>
      </c>
      <c r="AD20" s="24">
        <v>499.99</v>
      </c>
    </row>
    <row r="21" spans="1:30" x14ac:dyDescent="0.25">
      <c r="A21" s="1" t="s">
        <v>36</v>
      </c>
      <c r="B21" s="2" t="s">
        <v>286</v>
      </c>
      <c r="C21" s="3">
        <f>D21+I21-AA21</f>
        <v>5</v>
      </c>
      <c r="D21" s="4">
        <f>'Februar 25'!C21</f>
        <v>5</v>
      </c>
      <c r="E21" s="6"/>
      <c r="F21" s="6"/>
      <c r="G21" s="6"/>
      <c r="H21" s="6"/>
      <c r="I21" s="6">
        <f t="shared" si="1"/>
        <v>0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>
        <f>SUM(J21:Z21)</f>
        <v>0</v>
      </c>
      <c r="AB21" s="25">
        <f t="shared" si="2"/>
        <v>162.49350000000001</v>
      </c>
      <c r="AC21" s="26">
        <f t="shared" si="0"/>
        <v>812.46750000000009</v>
      </c>
      <c r="AD21" s="24">
        <v>249.99</v>
      </c>
    </row>
    <row r="22" spans="1:30" x14ac:dyDescent="0.25">
      <c r="A22" s="1" t="s">
        <v>39</v>
      </c>
      <c r="B22" s="2" t="s">
        <v>287</v>
      </c>
      <c r="C22" s="3">
        <f>D22+I22-AA22</f>
        <v>0</v>
      </c>
      <c r="D22" s="4">
        <f>'Februar 25'!C22</f>
        <v>0</v>
      </c>
      <c r="E22" s="6"/>
      <c r="F22" s="6"/>
      <c r="G22" s="6"/>
      <c r="H22" s="6"/>
      <c r="I22" s="6">
        <f t="shared" si="1"/>
        <v>0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>
        <f>SUM(J22:Z22)</f>
        <v>0</v>
      </c>
      <c r="AB22" s="25">
        <f t="shared" si="2"/>
        <v>1949.9934999999998</v>
      </c>
      <c r="AC22" s="26">
        <f t="shared" si="0"/>
        <v>0</v>
      </c>
      <c r="AD22" s="24">
        <v>2999.99</v>
      </c>
    </row>
    <row r="23" spans="1:30" x14ac:dyDescent="0.25">
      <c r="A23" s="1" t="s">
        <v>93</v>
      </c>
      <c r="B23" s="2" t="s">
        <v>288</v>
      </c>
      <c r="C23" s="3">
        <f>D23+I23-AA23</f>
        <v>4</v>
      </c>
      <c r="D23" s="4">
        <f>'Februar 25'!C23</f>
        <v>4</v>
      </c>
      <c r="E23" s="6"/>
      <c r="F23" s="6"/>
      <c r="G23" s="6"/>
      <c r="H23" s="6"/>
      <c r="I23" s="6">
        <f t="shared" si="1"/>
        <v>0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>
        <f>SUM(J23:Z23)</f>
        <v>0</v>
      </c>
      <c r="AB23" s="25">
        <f t="shared" si="2"/>
        <v>64.993499999999997</v>
      </c>
      <c r="AC23" s="26">
        <f t="shared" si="0"/>
        <v>259.97399999999999</v>
      </c>
      <c r="AD23" s="24">
        <v>99.99</v>
      </c>
    </row>
    <row r="24" spans="1:30" x14ac:dyDescent="0.25">
      <c r="A24" s="1" t="s">
        <v>94</v>
      </c>
      <c r="B24" s="2" t="s">
        <v>289</v>
      </c>
      <c r="C24" s="3">
        <f>D24+I24-AA24</f>
        <v>0</v>
      </c>
      <c r="D24" s="4">
        <f>'Februar 25'!C24</f>
        <v>0</v>
      </c>
      <c r="E24" s="6"/>
      <c r="F24" s="6"/>
      <c r="G24" s="6"/>
      <c r="H24" s="6"/>
      <c r="I24" s="6">
        <f t="shared" si="1"/>
        <v>0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>
        <f>SUM(J24:Z24)</f>
        <v>0</v>
      </c>
      <c r="AB24" s="25">
        <f t="shared" si="2"/>
        <v>71.493499999999997</v>
      </c>
      <c r="AC24" s="26">
        <f t="shared" si="0"/>
        <v>0</v>
      </c>
      <c r="AD24" s="24">
        <v>109.99</v>
      </c>
    </row>
    <row r="25" spans="1:30" x14ac:dyDescent="0.25">
      <c r="A25" s="1" t="s">
        <v>42</v>
      </c>
      <c r="B25" s="2" t="s">
        <v>348</v>
      </c>
      <c r="C25" s="3">
        <f>D25+I25-AA25</f>
        <v>0</v>
      </c>
      <c r="D25" s="4">
        <f>'Februar 25'!C25</f>
        <v>2</v>
      </c>
      <c r="E25" s="6"/>
      <c r="F25" s="6"/>
      <c r="G25" s="6"/>
      <c r="H25" s="6"/>
      <c r="I25" s="6">
        <f t="shared" si="1"/>
        <v>0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>
        <v>2</v>
      </c>
      <c r="U25" s="7"/>
      <c r="V25" s="7"/>
      <c r="W25" s="7"/>
      <c r="X25" s="7"/>
      <c r="Y25" s="7"/>
      <c r="Z25" s="7"/>
      <c r="AA25" s="7">
        <f>SUM(J25:Z25)</f>
        <v>2</v>
      </c>
      <c r="AB25" s="25">
        <f t="shared" si="2"/>
        <v>746.85</v>
      </c>
      <c r="AC25" s="26">
        <f t="shared" si="0"/>
        <v>0</v>
      </c>
      <c r="AD25" s="24">
        <v>1149</v>
      </c>
    </row>
    <row r="26" spans="1:30" x14ac:dyDescent="0.25">
      <c r="A26" s="1" t="s">
        <v>44</v>
      </c>
      <c r="B26" s="2" t="s">
        <v>290</v>
      </c>
      <c r="C26" s="3">
        <f>D26+I26-AA26</f>
        <v>0</v>
      </c>
      <c r="D26" s="4">
        <f>'Februar 25'!C26</f>
        <v>0</v>
      </c>
      <c r="E26" s="6"/>
      <c r="F26" s="6"/>
      <c r="G26" s="6"/>
      <c r="H26" s="6"/>
      <c r="I26" s="6">
        <f t="shared" si="1"/>
        <v>0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>
        <f>SUM(J26:Z26)</f>
        <v>0</v>
      </c>
      <c r="AB26" s="25">
        <f t="shared" si="2"/>
        <v>1076.075</v>
      </c>
      <c r="AC26" s="26">
        <f t="shared" si="0"/>
        <v>0</v>
      </c>
      <c r="AD26" s="24">
        <v>1655.5</v>
      </c>
    </row>
    <row r="27" spans="1:30" x14ac:dyDescent="0.25">
      <c r="A27" s="1" t="s">
        <v>46</v>
      </c>
      <c r="B27" s="2" t="s">
        <v>291</v>
      </c>
      <c r="C27" s="3">
        <f>D27+I27-AA27</f>
        <v>0</v>
      </c>
      <c r="D27" s="4">
        <f>'Februar 25'!C27</f>
        <v>0</v>
      </c>
      <c r="E27" s="6"/>
      <c r="F27" s="6"/>
      <c r="G27" s="6"/>
      <c r="H27" s="6"/>
      <c r="I27" s="6">
        <f t="shared" si="1"/>
        <v>0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>
        <f>SUM(J27:Z27)</f>
        <v>0</v>
      </c>
      <c r="AB27" s="25">
        <f t="shared" si="2"/>
        <v>1791.79</v>
      </c>
      <c r="AC27" s="26">
        <f t="shared" si="0"/>
        <v>0</v>
      </c>
      <c r="AD27" s="24">
        <v>2756.6</v>
      </c>
    </row>
    <row r="28" spans="1:30" x14ac:dyDescent="0.25">
      <c r="A28" s="1" t="s">
        <v>48</v>
      </c>
      <c r="B28" s="2" t="s">
        <v>347</v>
      </c>
      <c r="C28" s="3">
        <f>D28+I28-AA28</f>
        <v>0</v>
      </c>
      <c r="D28" s="4">
        <f>'Februar 25'!C28</f>
        <v>5</v>
      </c>
      <c r="E28" s="6"/>
      <c r="F28" s="6"/>
      <c r="G28" s="6"/>
      <c r="H28" s="6"/>
      <c r="I28" s="6">
        <f t="shared" si="1"/>
        <v>0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>
        <v>5</v>
      </c>
      <c r="U28" s="7"/>
      <c r="V28" s="7"/>
      <c r="W28" s="7"/>
      <c r="X28" s="7"/>
      <c r="Y28" s="7"/>
      <c r="Z28" s="7"/>
      <c r="AA28" s="7">
        <f>SUM(J28:Z28)</f>
        <v>5</v>
      </c>
      <c r="AB28" s="25">
        <f t="shared" si="2"/>
        <v>424.64499999999998</v>
      </c>
      <c r="AC28" s="26">
        <f t="shared" si="0"/>
        <v>0</v>
      </c>
      <c r="AD28" s="24">
        <v>653.29999999999995</v>
      </c>
    </row>
    <row r="29" spans="1:30" x14ac:dyDescent="0.25">
      <c r="A29" s="1" t="s">
        <v>50</v>
      </c>
      <c r="B29" s="2" t="s">
        <v>292</v>
      </c>
      <c r="C29" s="3">
        <f>D29+I29-AA29</f>
        <v>0</v>
      </c>
      <c r="D29" s="4">
        <f>'Februar 25'!C29</f>
        <v>0</v>
      </c>
      <c r="E29" s="6"/>
      <c r="F29" s="6"/>
      <c r="G29" s="6"/>
      <c r="H29" s="6"/>
      <c r="I29" s="6">
        <f t="shared" si="1"/>
        <v>0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>
        <f>SUM(J29:Z29)</f>
        <v>0</v>
      </c>
      <c r="AB29" s="25">
        <f t="shared" si="2"/>
        <v>1949.3500000000001</v>
      </c>
      <c r="AC29" s="26">
        <f t="shared" si="0"/>
        <v>0</v>
      </c>
      <c r="AD29" s="24">
        <v>2999</v>
      </c>
    </row>
    <row r="30" spans="1:30" x14ac:dyDescent="0.25">
      <c r="A30" s="1" t="s">
        <v>52</v>
      </c>
      <c r="B30" s="2" t="s">
        <v>293</v>
      </c>
      <c r="C30" s="3">
        <f>D30+I30-AA30</f>
        <v>1</v>
      </c>
      <c r="D30" s="4">
        <f>'Februar 25'!C30</f>
        <v>1</v>
      </c>
      <c r="E30" s="6"/>
      <c r="F30" s="6"/>
      <c r="G30" s="6"/>
      <c r="H30" s="6"/>
      <c r="I30" s="6">
        <f t="shared" si="1"/>
        <v>0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>
        <f>SUM(J30:Z30)</f>
        <v>0</v>
      </c>
      <c r="AB30" s="25">
        <f t="shared" si="2"/>
        <v>591.5</v>
      </c>
      <c r="AC30" s="26">
        <f t="shared" si="0"/>
        <v>591.5</v>
      </c>
      <c r="AD30" s="24">
        <v>910</v>
      </c>
    </row>
    <row r="31" spans="1:30" x14ac:dyDescent="0.25">
      <c r="A31" s="1" t="s">
        <v>54</v>
      </c>
      <c r="B31" s="2" t="s">
        <v>294</v>
      </c>
      <c r="C31" s="3">
        <f>D31+I31-AA31</f>
        <v>0</v>
      </c>
      <c r="D31" s="4">
        <f>'Februar 25'!C31</f>
        <v>0</v>
      </c>
      <c r="E31" s="6"/>
      <c r="F31" s="6"/>
      <c r="G31" s="6"/>
      <c r="H31" s="6"/>
      <c r="I31" s="6">
        <f t="shared" si="1"/>
        <v>0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>
        <f>SUM(J31:Z31)</f>
        <v>0</v>
      </c>
      <c r="AB31" s="25">
        <f t="shared" si="2"/>
        <v>41.6</v>
      </c>
      <c r="AC31" s="26">
        <f t="shared" si="0"/>
        <v>0</v>
      </c>
      <c r="AD31" s="24">
        <v>64</v>
      </c>
    </row>
    <row r="32" spans="1:30" x14ac:dyDescent="0.25">
      <c r="A32" s="1" t="s">
        <v>56</v>
      </c>
      <c r="B32" s="2" t="s">
        <v>57</v>
      </c>
      <c r="C32" s="3">
        <f>D32+I32-AA32</f>
        <v>-12</v>
      </c>
      <c r="D32" s="4">
        <f>'Februar 25'!C32</f>
        <v>-10</v>
      </c>
      <c r="E32" s="6"/>
      <c r="F32" s="6"/>
      <c r="G32" s="6"/>
      <c r="H32" s="6"/>
      <c r="I32" s="6">
        <f t="shared" si="1"/>
        <v>0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>
        <v>1</v>
      </c>
      <c r="X32" s="7"/>
      <c r="Y32" s="7">
        <v>1</v>
      </c>
      <c r="Z32" s="7"/>
      <c r="AA32" s="7">
        <f>SUM(J32:Z32)</f>
        <v>2</v>
      </c>
      <c r="AB32" s="25">
        <f t="shared" si="2"/>
        <v>57.2</v>
      </c>
      <c r="AC32" s="26">
        <f t="shared" si="0"/>
        <v>-686.40000000000009</v>
      </c>
      <c r="AD32" s="24">
        <v>88</v>
      </c>
    </row>
    <row r="33" spans="1:30" x14ac:dyDescent="0.25">
      <c r="A33" s="1" t="s">
        <v>58</v>
      </c>
      <c r="B33" s="2" t="s">
        <v>384</v>
      </c>
      <c r="C33" s="3">
        <f>D33+I33-AA33</f>
        <v>0</v>
      </c>
      <c r="D33" s="4">
        <f>'Februar 25'!C33</f>
        <v>0</v>
      </c>
      <c r="E33" s="6"/>
      <c r="F33" s="6"/>
      <c r="G33" s="6"/>
      <c r="H33" s="6"/>
      <c r="I33" s="6">
        <f t="shared" si="1"/>
        <v>0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>
        <f>SUM(J33:Z33)</f>
        <v>0</v>
      </c>
      <c r="AB33" s="25">
        <f t="shared" si="2"/>
        <v>213.20000000000002</v>
      </c>
      <c r="AC33" s="26">
        <f t="shared" si="0"/>
        <v>0</v>
      </c>
      <c r="AD33" s="24">
        <v>328</v>
      </c>
    </row>
    <row r="34" spans="1:30" x14ac:dyDescent="0.25">
      <c r="A34" s="1" t="s">
        <v>60</v>
      </c>
      <c r="B34" s="2" t="s">
        <v>61</v>
      </c>
      <c r="C34" s="3">
        <f>D34+I34-AA34</f>
        <v>0</v>
      </c>
      <c r="D34" s="4">
        <f>'Februar 25'!C34</f>
        <v>0</v>
      </c>
      <c r="E34" s="6"/>
      <c r="F34" s="6"/>
      <c r="G34" s="6"/>
      <c r="H34" s="6"/>
      <c r="I34" s="6">
        <f t="shared" si="1"/>
        <v>0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>
        <f>SUM(J34:Z34)</f>
        <v>0</v>
      </c>
      <c r="AB34" s="25">
        <f t="shared" si="2"/>
        <v>31.200000000000003</v>
      </c>
      <c r="AC34" s="26">
        <f t="shared" si="0"/>
        <v>0</v>
      </c>
      <c r="AD34" s="24">
        <v>48</v>
      </c>
    </row>
    <row r="35" spans="1:30" x14ac:dyDescent="0.25">
      <c r="A35" s="1" t="s">
        <v>62</v>
      </c>
      <c r="B35" s="2" t="s">
        <v>63</v>
      </c>
      <c r="C35" s="3">
        <f>D35+I35-AA35</f>
        <v>-1</v>
      </c>
      <c r="D35" s="4">
        <f>'Februar 25'!C35</f>
        <v>4</v>
      </c>
      <c r="E35" s="6"/>
      <c r="F35" s="6"/>
      <c r="G35" s="6"/>
      <c r="H35" s="6"/>
      <c r="I35" s="6">
        <f t="shared" si="1"/>
        <v>0</v>
      </c>
      <c r="J35" s="7"/>
      <c r="K35" s="7"/>
      <c r="L35" s="7"/>
      <c r="M35" s="7"/>
      <c r="N35" s="7"/>
      <c r="O35" s="7">
        <v>5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>
        <f>SUM(J35:Z35)</f>
        <v>5</v>
      </c>
      <c r="AB35" s="25">
        <f t="shared" si="2"/>
        <v>5.0049999999999999</v>
      </c>
      <c r="AC35" s="26">
        <f t="shared" si="0"/>
        <v>-5.0049999999999999</v>
      </c>
      <c r="AD35" s="24">
        <v>7.7</v>
      </c>
    </row>
    <row r="36" spans="1:30" x14ac:dyDescent="0.25">
      <c r="A36" s="1" t="s">
        <v>65</v>
      </c>
      <c r="B36" s="2" t="s">
        <v>321</v>
      </c>
      <c r="C36" s="3">
        <f>D36+I36-AA36</f>
        <v>10</v>
      </c>
      <c r="D36" s="4">
        <f>'Februar 25'!C36</f>
        <v>10</v>
      </c>
      <c r="E36" s="6"/>
      <c r="F36" s="6"/>
      <c r="G36" s="6"/>
      <c r="H36" s="6"/>
      <c r="I36" s="6">
        <f t="shared" si="1"/>
        <v>0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>
        <f>SUM(J36:Z36)</f>
        <v>0</v>
      </c>
      <c r="AB36" s="25">
        <f t="shared" si="2"/>
        <v>4.6800000000000006</v>
      </c>
      <c r="AC36" s="26">
        <f t="shared" si="0"/>
        <v>46.800000000000004</v>
      </c>
      <c r="AD36" s="24">
        <v>7.2</v>
      </c>
    </row>
    <row r="37" spans="1:30" x14ac:dyDescent="0.25">
      <c r="A37" s="1" t="s">
        <v>66</v>
      </c>
      <c r="B37" s="2" t="s">
        <v>295</v>
      </c>
      <c r="C37" s="3">
        <f t="shared" ref="C37:C68" si="3">D37+I37-AA37</f>
        <v>0</v>
      </c>
      <c r="D37" s="4">
        <f>'Februar 25'!C37</f>
        <v>0</v>
      </c>
      <c r="E37" s="6"/>
      <c r="F37" s="6"/>
      <c r="G37" s="6"/>
      <c r="H37" s="6"/>
      <c r="I37" s="6">
        <f t="shared" si="1"/>
        <v>0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>
        <f t="shared" ref="AA37:AA68" si="4">SUM(J37:Z37)</f>
        <v>0</v>
      </c>
      <c r="AB37" s="25">
        <f t="shared" si="2"/>
        <v>119.60000000000001</v>
      </c>
      <c r="AC37" s="26">
        <f t="shared" ref="AC37:AC68" si="5">C37*AB37</f>
        <v>0</v>
      </c>
      <c r="AD37" s="24">
        <v>184</v>
      </c>
    </row>
    <row r="38" spans="1:30" x14ac:dyDescent="0.25">
      <c r="A38" s="1" t="s">
        <v>68</v>
      </c>
      <c r="B38" s="2" t="s">
        <v>69</v>
      </c>
      <c r="C38" s="3">
        <f t="shared" si="3"/>
        <v>10</v>
      </c>
      <c r="D38" s="4">
        <f>'Februar 25'!C38</f>
        <v>10</v>
      </c>
      <c r="E38" s="6"/>
      <c r="F38" s="6"/>
      <c r="G38" s="6"/>
      <c r="H38" s="6"/>
      <c r="I38" s="6">
        <f t="shared" si="1"/>
        <v>0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>
        <f t="shared" si="4"/>
        <v>0</v>
      </c>
      <c r="AB38" s="25">
        <f t="shared" si="2"/>
        <v>44.648499999999999</v>
      </c>
      <c r="AC38" s="26">
        <f t="shared" si="5"/>
        <v>446.48500000000001</v>
      </c>
      <c r="AD38" s="24">
        <v>68.69</v>
      </c>
    </row>
    <row r="39" spans="1:30" x14ac:dyDescent="0.25">
      <c r="A39" s="1" t="s">
        <v>70</v>
      </c>
      <c r="B39" s="2" t="s">
        <v>71</v>
      </c>
      <c r="C39" s="3">
        <f t="shared" si="3"/>
        <v>9</v>
      </c>
      <c r="D39" s="4">
        <f>'Februar 25'!C39</f>
        <v>9</v>
      </c>
      <c r="E39" s="6"/>
      <c r="F39" s="6"/>
      <c r="G39" s="6"/>
      <c r="H39" s="6"/>
      <c r="I39" s="6">
        <f t="shared" si="1"/>
        <v>0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>
        <f t="shared" si="4"/>
        <v>0</v>
      </c>
      <c r="AB39" s="25">
        <f t="shared" si="2"/>
        <v>40.5535</v>
      </c>
      <c r="AC39" s="26">
        <f t="shared" si="5"/>
        <v>364.98149999999998</v>
      </c>
      <c r="AD39" s="24">
        <v>62.39</v>
      </c>
    </row>
    <row r="40" spans="1:30" x14ac:dyDescent="0.25">
      <c r="A40" s="1" t="s">
        <v>72</v>
      </c>
      <c r="B40" s="2" t="s">
        <v>296</v>
      </c>
      <c r="C40" s="3">
        <f t="shared" si="3"/>
        <v>0</v>
      </c>
      <c r="D40" s="4">
        <f>'Februar 25'!C40</f>
        <v>0</v>
      </c>
      <c r="E40" s="6"/>
      <c r="F40" s="6"/>
      <c r="G40" s="6"/>
      <c r="H40" s="6"/>
      <c r="I40" s="6">
        <f t="shared" si="1"/>
        <v>0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>
        <f t="shared" si="4"/>
        <v>0</v>
      </c>
      <c r="AB40" s="25">
        <f t="shared" si="2"/>
        <v>3314.9935</v>
      </c>
      <c r="AC40" s="26">
        <f t="shared" si="5"/>
        <v>0</v>
      </c>
      <c r="AD40" s="24">
        <v>5099.99</v>
      </c>
    </row>
    <row r="41" spans="1:30" x14ac:dyDescent="0.25">
      <c r="A41" s="1" t="s">
        <v>74</v>
      </c>
      <c r="B41" s="2" t="s">
        <v>297</v>
      </c>
      <c r="C41" s="3">
        <f t="shared" si="3"/>
        <v>0</v>
      </c>
      <c r="D41" s="4">
        <f>'Februar 25'!C41</f>
        <v>0</v>
      </c>
      <c r="E41" s="6"/>
      <c r="F41" s="6"/>
      <c r="G41" s="6"/>
      <c r="H41" s="6"/>
      <c r="I41" s="6">
        <f t="shared" si="1"/>
        <v>0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>
        <f t="shared" si="4"/>
        <v>0</v>
      </c>
      <c r="AB41" s="25">
        <f t="shared" si="2"/>
        <v>169</v>
      </c>
      <c r="AC41" s="26">
        <f t="shared" si="5"/>
        <v>0</v>
      </c>
      <c r="AD41" s="24">
        <v>260</v>
      </c>
    </row>
    <row r="42" spans="1:30" x14ac:dyDescent="0.25">
      <c r="A42" s="1" t="s">
        <v>75</v>
      </c>
      <c r="B42" s="2" t="s">
        <v>298</v>
      </c>
      <c r="C42" s="3">
        <f t="shared" si="3"/>
        <v>13</v>
      </c>
      <c r="D42" s="4">
        <f>'Februar 25'!C42</f>
        <v>14</v>
      </c>
      <c r="E42" s="6"/>
      <c r="F42" s="6"/>
      <c r="G42" s="6"/>
      <c r="H42" s="6"/>
      <c r="I42" s="6">
        <f t="shared" si="1"/>
        <v>0</v>
      </c>
      <c r="J42" s="7"/>
      <c r="K42" s="7"/>
      <c r="L42" s="7"/>
      <c r="M42" s="7"/>
      <c r="N42" s="7"/>
      <c r="O42" s="7"/>
      <c r="P42" s="7"/>
      <c r="Q42" s="7"/>
      <c r="R42" s="7"/>
      <c r="S42" s="7">
        <v>1</v>
      </c>
      <c r="T42" s="7"/>
      <c r="U42" s="7"/>
      <c r="V42" s="7"/>
      <c r="W42" s="7"/>
      <c r="X42" s="7"/>
      <c r="Y42" s="7"/>
      <c r="Z42" s="7"/>
      <c r="AA42" s="7">
        <f t="shared" si="4"/>
        <v>1</v>
      </c>
      <c r="AB42" s="25">
        <f t="shared" si="2"/>
        <v>35.613500000000002</v>
      </c>
      <c r="AC42" s="26">
        <f t="shared" si="5"/>
        <v>462.97550000000001</v>
      </c>
      <c r="AD42" s="24">
        <v>54.79</v>
      </c>
    </row>
    <row r="43" spans="1:30" x14ac:dyDescent="0.25">
      <c r="A43" s="1" t="s">
        <v>77</v>
      </c>
      <c r="B43" s="2" t="s">
        <v>299</v>
      </c>
      <c r="C43" s="3">
        <f t="shared" si="3"/>
        <v>10</v>
      </c>
      <c r="D43" s="4">
        <f>'Februar 25'!C43</f>
        <v>10</v>
      </c>
      <c r="E43" s="6"/>
      <c r="F43" s="6"/>
      <c r="G43" s="6"/>
      <c r="H43" s="6"/>
      <c r="I43" s="6">
        <f t="shared" si="1"/>
        <v>0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>
        <f t="shared" si="4"/>
        <v>0</v>
      </c>
      <c r="AB43" s="25">
        <f t="shared" si="2"/>
        <v>85.793500000000009</v>
      </c>
      <c r="AC43" s="26">
        <f t="shared" si="5"/>
        <v>857.93500000000006</v>
      </c>
      <c r="AD43" s="24">
        <v>131.99</v>
      </c>
    </row>
    <row r="44" spans="1:30" x14ac:dyDescent="0.25">
      <c r="A44" s="1" t="s">
        <v>79</v>
      </c>
      <c r="B44" s="2" t="s">
        <v>300</v>
      </c>
      <c r="C44" s="3">
        <f t="shared" si="3"/>
        <v>0</v>
      </c>
      <c r="D44" s="4">
        <f>'Februar 25'!C44</f>
        <v>0</v>
      </c>
      <c r="E44" s="6"/>
      <c r="F44" s="6"/>
      <c r="G44" s="6"/>
      <c r="H44" s="6"/>
      <c r="I44" s="6">
        <f t="shared" si="1"/>
        <v>0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>
        <f t="shared" si="4"/>
        <v>0</v>
      </c>
      <c r="AB44" s="25">
        <f t="shared" si="2"/>
        <v>272.35000000000002</v>
      </c>
      <c r="AC44" s="26">
        <f t="shared" si="5"/>
        <v>0</v>
      </c>
      <c r="AD44" s="24">
        <v>419</v>
      </c>
    </row>
    <row r="45" spans="1:30" x14ac:dyDescent="0.25">
      <c r="A45" s="1" t="s">
        <v>80</v>
      </c>
      <c r="B45" s="2" t="s">
        <v>346</v>
      </c>
      <c r="C45" s="3">
        <f t="shared" si="3"/>
        <v>0</v>
      </c>
      <c r="D45" s="4">
        <f>'Februar 25'!C45</f>
        <v>3</v>
      </c>
      <c r="E45" s="6"/>
      <c r="F45" s="6"/>
      <c r="G45" s="6"/>
      <c r="H45" s="6"/>
      <c r="I45" s="6">
        <f t="shared" si="1"/>
        <v>0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>
        <v>3</v>
      </c>
      <c r="U45" s="7"/>
      <c r="V45" s="7"/>
      <c r="W45" s="7"/>
      <c r="X45" s="7"/>
      <c r="Y45" s="7"/>
      <c r="Z45" s="7"/>
      <c r="AA45" s="7">
        <f t="shared" si="4"/>
        <v>3</v>
      </c>
      <c r="AB45" s="25">
        <f t="shared" si="2"/>
        <v>812.5</v>
      </c>
      <c r="AC45" s="26">
        <f t="shared" si="5"/>
        <v>0</v>
      </c>
      <c r="AD45" s="24">
        <v>1250</v>
      </c>
    </row>
    <row r="46" spans="1:30" x14ac:dyDescent="0.25">
      <c r="A46" s="1" t="s">
        <v>81</v>
      </c>
      <c r="B46" s="2" t="s">
        <v>301</v>
      </c>
      <c r="C46" s="3">
        <f t="shared" si="3"/>
        <v>0</v>
      </c>
      <c r="D46" s="4">
        <f>'Februar 25'!C46</f>
        <v>0</v>
      </c>
      <c r="E46" s="6"/>
      <c r="F46" s="6"/>
      <c r="G46" s="6"/>
      <c r="H46" s="6"/>
      <c r="I46" s="6">
        <f t="shared" si="1"/>
        <v>0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>
        <f t="shared" si="4"/>
        <v>0</v>
      </c>
      <c r="AB46" s="25">
        <f t="shared" si="2"/>
        <v>386.75</v>
      </c>
      <c r="AC46" s="26">
        <f t="shared" si="5"/>
        <v>0</v>
      </c>
      <c r="AD46" s="24">
        <v>595</v>
      </c>
    </row>
    <row r="47" spans="1:30" x14ac:dyDescent="0.25">
      <c r="A47" s="1" t="s">
        <v>82</v>
      </c>
      <c r="B47" s="2" t="s">
        <v>302</v>
      </c>
      <c r="C47" s="3">
        <f t="shared" si="3"/>
        <v>0</v>
      </c>
      <c r="D47" s="4">
        <f>'Februar 25'!C47</f>
        <v>0</v>
      </c>
      <c r="E47" s="6"/>
      <c r="F47" s="6"/>
      <c r="G47" s="6"/>
      <c r="H47" s="6"/>
      <c r="I47" s="6">
        <f t="shared" si="1"/>
        <v>0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>
        <f t="shared" si="4"/>
        <v>0</v>
      </c>
      <c r="AB47" s="25">
        <f t="shared" si="2"/>
        <v>140.39350000000002</v>
      </c>
      <c r="AC47" s="26">
        <f t="shared" si="5"/>
        <v>0</v>
      </c>
      <c r="AD47" s="24">
        <v>215.99</v>
      </c>
    </row>
    <row r="48" spans="1:30" x14ac:dyDescent="0.25">
      <c r="A48" s="1" t="s">
        <v>83</v>
      </c>
      <c r="B48" s="2" t="s">
        <v>303</v>
      </c>
      <c r="C48" s="3">
        <f t="shared" si="3"/>
        <v>0</v>
      </c>
      <c r="D48" s="4">
        <f>'Februar 25'!C48</f>
        <v>0</v>
      </c>
      <c r="E48" s="6"/>
      <c r="F48" s="6"/>
      <c r="G48" s="6"/>
      <c r="H48" s="6"/>
      <c r="I48" s="6">
        <f t="shared" si="1"/>
        <v>0</v>
      </c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>
        <f t="shared" si="4"/>
        <v>0</v>
      </c>
      <c r="AB48" s="25">
        <f t="shared" si="2"/>
        <v>217.75</v>
      </c>
      <c r="AC48" s="26">
        <f t="shared" si="5"/>
        <v>0</v>
      </c>
      <c r="AD48" s="24">
        <v>335</v>
      </c>
    </row>
    <row r="49" spans="1:30" x14ac:dyDescent="0.25">
      <c r="A49" s="1" t="s">
        <v>100</v>
      </c>
      <c r="B49" s="2" t="s">
        <v>304</v>
      </c>
      <c r="C49" s="3">
        <f t="shared" si="3"/>
        <v>0</v>
      </c>
      <c r="D49" s="4">
        <f>'Februar 25'!C49</f>
        <v>0</v>
      </c>
      <c r="E49" s="6"/>
      <c r="F49" s="6"/>
      <c r="G49" s="6"/>
      <c r="H49" s="6"/>
      <c r="I49" s="6">
        <f t="shared" si="1"/>
        <v>0</v>
      </c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>
        <f t="shared" si="4"/>
        <v>0</v>
      </c>
      <c r="AB49" s="25">
        <f t="shared" si="2"/>
        <v>70.973500000000001</v>
      </c>
      <c r="AC49" s="26">
        <f t="shared" si="5"/>
        <v>0</v>
      </c>
      <c r="AD49" s="24">
        <v>109.19</v>
      </c>
    </row>
    <row r="50" spans="1:30" x14ac:dyDescent="0.25">
      <c r="A50" s="1" t="s">
        <v>101</v>
      </c>
      <c r="B50" s="2" t="s">
        <v>305</v>
      </c>
      <c r="C50" s="3">
        <f t="shared" si="3"/>
        <v>0</v>
      </c>
      <c r="D50" s="4">
        <f>'Februar 25'!C50</f>
        <v>0</v>
      </c>
      <c r="E50" s="6"/>
      <c r="F50" s="6"/>
      <c r="G50" s="6"/>
      <c r="H50" s="6"/>
      <c r="I50" s="6">
        <f t="shared" si="1"/>
        <v>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>
        <f t="shared" si="4"/>
        <v>0</v>
      </c>
      <c r="AB50" s="25">
        <f t="shared" si="2"/>
        <v>99.313500000000005</v>
      </c>
      <c r="AC50" s="26">
        <f t="shared" si="5"/>
        <v>0</v>
      </c>
      <c r="AD50" s="24">
        <v>152.79</v>
      </c>
    </row>
    <row r="51" spans="1:30" x14ac:dyDescent="0.25">
      <c r="A51" s="1" t="s">
        <v>102</v>
      </c>
      <c r="B51" s="2" t="s">
        <v>306</v>
      </c>
      <c r="C51" s="3">
        <f t="shared" si="3"/>
        <v>0</v>
      </c>
      <c r="D51" s="4">
        <f>'Februar 25'!C51</f>
        <v>0</v>
      </c>
      <c r="E51" s="6"/>
      <c r="F51" s="6"/>
      <c r="G51" s="6"/>
      <c r="H51" s="6"/>
      <c r="I51" s="6">
        <f t="shared" si="1"/>
        <v>0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>
        <f t="shared" si="4"/>
        <v>0</v>
      </c>
      <c r="AB51" s="25">
        <f t="shared" si="2"/>
        <v>231.33499999999998</v>
      </c>
      <c r="AC51" s="26">
        <f t="shared" si="5"/>
        <v>0</v>
      </c>
      <c r="AD51" s="24">
        <v>355.9</v>
      </c>
    </row>
    <row r="52" spans="1:30" x14ac:dyDescent="0.25">
      <c r="A52" s="1" t="s">
        <v>104</v>
      </c>
      <c r="B52" s="2" t="s">
        <v>307</v>
      </c>
      <c r="C52" s="3">
        <f t="shared" si="3"/>
        <v>0</v>
      </c>
      <c r="D52" s="4">
        <f>'Februar 25'!C52</f>
        <v>0</v>
      </c>
      <c r="E52" s="6"/>
      <c r="F52" s="6"/>
      <c r="G52" s="6"/>
      <c r="H52" s="6"/>
      <c r="I52" s="6">
        <f t="shared" si="1"/>
        <v>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>
        <f t="shared" si="4"/>
        <v>0</v>
      </c>
      <c r="AB52" s="25">
        <f t="shared" si="2"/>
        <v>120.575</v>
      </c>
      <c r="AC52" s="26">
        <f t="shared" si="5"/>
        <v>0</v>
      </c>
      <c r="AD52" s="24">
        <v>185.5</v>
      </c>
    </row>
    <row r="53" spans="1:30" x14ac:dyDescent="0.25">
      <c r="A53" s="1" t="s">
        <v>106</v>
      </c>
      <c r="B53" s="2" t="s">
        <v>308</v>
      </c>
      <c r="C53" s="3">
        <f t="shared" si="3"/>
        <v>3</v>
      </c>
      <c r="D53" s="4">
        <f>'Februar 25'!C53</f>
        <v>3</v>
      </c>
      <c r="E53" s="6"/>
      <c r="F53" s="6"/>
      <c r="G53" s="6"/>
      <c r="H53" s="6"/>
      <c r="I53" s="6">
        <f t="shared" si="1"/>
        <v>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>
        <f t="shared" si="4"/>
        <v>0</v>
      </c>
      <c r="AB53" s="25">
        <f t="shared" si="2"/>
        <v>74.75</v>
      </c>
      <c r="AC53" s="26">
        <f t="shared" si="5"/>
        <v>224.25</v>
      </c>
      <c r="AD53" s="24">
        <v>115</v>
      </c>
    </row>
    <row r="54" spans="1:30" x14ac:dyDescent="0.25">
      <c r="A54" s="1" t="s">
        <v>108</v>
      </c>
      <c r="B54" s="2" t="s">
        <v>309</v>
      </c>
      <c r="C54" s="3">
        <f t="shared" si="3"/>
        <v>5</v>
      </c>
      <c r="D54" s="4">
        <f>'Februar 25'!C54</f>
        <v>5</v>
      </c>
      <c r="E54" s="6"/>
      <c r="F54" s="6"/>
      <c r="G54" s="6"/>
      <c r="H54" s="6"/>
      <c r="I54" s="6">
        <f t="shared" si="1"/>
        <v>0</v>
      </c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>
        <f t="shared" si="4"/>
        <v>0</v>
      </c>
      <c r="AB54" s="25">
        <f t="shared" si="2"/>
        <v>64.285000000000011</v>
      </c>
      <c r="AC54" s="26">
        <f t="shared" si="5"/>
        <v>321.42500000000007</v>
      </c>
      <c r="AD54" s="24">
        <v>98.9</v>
      </c>
    </row>
    <row r="55" spans="1:30" x14ac:dyDescent="0.25">
      <c r="A55" s="1" t="s">
        <v>110</v>
      </c>
      <c r="B55" s="2" t="s">
        <v>310</v>
      </c>
      <c r="C55" s="3">
        <f t="shared" si="3"/>
        <v>1</v>
      </c>
      <c r="D55" s="4">
        <f>'Februar 25'!C55</f>
        <v>1</v>
      </c>
      <c r="E55" s="6"/>
      <c r="F55" s="6"/>
      <c r="G55" s="6"/>
      <c r="H55" s="6"/>
      <c r="I55" s="6">
        <f t="shared" si="1"/>
        <v>0</v>
      </c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>
        <f t="shared" si="4"/>
        <v>0</v>
      </c>
      <c r="AB55" s="25">
        <f t="shared" si="2"/>
        <v>48.867000000000004</v>
      </c>
      <c r="AC55" s="26">
        <f t="shared" si="5"/>
        <v>48.867000000000004</v>
      </c>
      <c r="AD55" s="24">
        <v>75.180000000000007</v>
      </c>
    </row>
    <row r="56" spans="1:30" x14ac:dyDescent="0.25">
      <c r="A56" s="1" t="s">
        <v>112</v>
      </c>
      <c r="B56" s="2" t="s">
        <v>311</v>
      </c>
      <c r="C56" s="3">
        <f t="shared" si="3"/>
        <v>5</v>
      </c>
      <c r="D56" s="4">
        <f>'Februar 25'!C56</f>
        <v>5</v>
      </c>
      <c r="E56" s="6"/>
      <c r="F56" s="6"/>
      <c r="G56" s="6"/>
      <c r="H56" s="6"/>
      <c r="I56" s="6">
        <f t="shared" si="1"/>
        <v>0</v>
      </c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>
        <f t="shared" si="4"/>
        <v>0</v>
      </c>
      <c r="AB56" s="25">
        <f t="shared" si="2"/>
        <v>24.693500000000004</v>
      </c>
      <c r="AC56" s="26">
        <f t="shared" si="5"/>
        <v>123.46750000000002</v>
      </c>
      <c r="AD56" s="24">
        <v>37.99</v>
      </c>
    </row>
    <row r="57" spans="1:30" x14ac:dyDescent="0.25">
      <c r="A57" s="1" t="s">
        <v>114</v>
      </c>
      <c r="B57" s="2" t="s">
        <v>312</v>
      </c>
      <c r="C57" s="3">
        <f t="shared" si="3"/>
        <v>10</v>
      </c>
      <c r="D57" s="4">
        <f>'Februar 25'!C57</f>
        <v>10</v>
      </c>
      <c r="E57" s="6"/>
      <c r="F57" s="6"/>
      <c r="G57" s="6"/>
      <c r="H57" s="6"/>
      <c r="I57" s="6">
        <f t="shared" si="1"/>
        <v>0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>
        <f t="shared" si="4"/>
        <v>0</v>
      </c>
      <c r="AB57" s="25">
        <f t="shared" si="2"/>
        <v>96.414500000000018</v>
      </c>
      <c r="AC57" s="26">
        <f t="shared" si="5"/>
        <v>964.14500000000021</v>
      </c>
      <c r="AD57" s="24">
        <v>148.33000000000001</v>
      </c>
    </row>
    <row r="58" spans="1:30" x14ac:dyDescent="0.25">
      <c r="A58" s="1" t="s">
        <v>116</v>
      </c>
      <c r="B58" s="2" t="s">
        <v>320</v>
      </c>
      <c r="C58" s="3">
        <f t="shared" si="3"/>
        <v>20</v>
      </c>
      <c r="D58" s="4">
        <f>'Februar 25'!C58</f>
        <v>20</v>
      </c>
      <c r="E58" s="6"/>
      <c r="F58" s="6"/>
      <c r="G58" s="6"/>
      <c r="H58" s="6"/>
      <c r="I58" s="6">
        <f t="shared" si="1"/>
        <v>0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>
        <f t="shared" si="4"/>
        <v>0</v>
      </c>
      <c r="AB58" s="25">
        <f t="shared" si="2"/>
        <v>129.99350000000001</v>
      </c>
      <c r="AC58" s="26">
        <f t="shared" si="5"/>
        <v>2599.8700000000003</v>
      </c>
      <c r="AD58" s="24">
        <v>199.99</v>
      </c>
    </row>
    <row r="59" spans="1:30" x14ac:dyDescent="0.25">
      <c r="A59" s="1"/>
      <c r="B59" s="2"/>
      <c r="C59" s="3">
        <f t="shared" si="3"/>
        <v>5</v>
      </c>
      <c r="D59" s="4">
        <f>'Februar 25'!C59</f>
        <v>5</v>
      </c>
      <c r="E59" s="6"/>
      <c r="F59" s="6"/>
      <c r="G59" s="6"/>
      <c r="H59" s="6"/>
      <c r="I59" s="6">
        <f t="shared" si="1"/>
        <v>0</v>
      </c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>
        <f t="shared" si="4"/>
        <v>0</v>
      </c>
      <c r="AB59" s="25">
        <f t="shared" si="2"/>
        <v>129.99350000000001</v>
      </c>
      <c r="AC59" s="26">
        <f t="shared" si="5"/>
        <v>649.96750000000009</v>
      </c>
      <c r="AD59" s="24">
        <v>199.99</v>
      </c>
    </row>
    <row r="60" spans="1:30" x14ac:dyDescent="0.25">
      <c r="A60" s="1" t="s">
        <v>118</v>
      </c>
      <c r="B60" s="2" t="s">
        <v>313</v>
      </c>
      <c r="C60" s="3">
        <f t="shared" si="3"/>
        <v>0</v>
      </c>
      <c r="D60" s="4">
        <f>'Februar 25'!C60</f>
        <v>0</v>
      </c>
      <c r="E60" s="6"/>
      <c r="F60" s="6"/>
      <c r="G60" s="6"/>
      <c r="H60" s="6"/>
      <c r="I60" s="6">
        <f t="shared" si="1"/>
        <v>0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>
        <f t="shared" si="4"/>
        <v>0</v>
      </c>
      <c r="AB60" s="25">
        <f t="shared" si="2"/>
        <v>123.49350000000001</v>
      </c>
      <c r="AC60" s="26">
        <f t="shared" si="5"/>
        <v>0</v>
      </c>
      <c r="AD60" s="24">
        <v>189.99</v>
      </c>
    </row>
    <row r="61" spans="1:30" x14ac:dyDescent="0.25">
      <c r="A61" s="1" t="s">
        <v>120</v>
      </c>
      <c r="B61" s="2" t="s">
        <v>319</v>
      </c>
      <c r="C61" s="3">
        <f t="shared" si="3"/>
        <v>4</v>
      </c>
      <c r="D61" s="4">
        <f>'Februar 25'!C61</f>
        <v>4</v>
      </c>
      <c r="E61" s="6"/>
      <c r="F61" s="6"/>
      <c r="G61" s="6"/>
      <c r="H61" s="6"/>
      <c r="I61" s="6">
        <f t="shared" si="1"/>
        <v>0</v>
      </c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>
        <f t="shared" si="4"/>
        <v>0</v>
      </c>
      <c r="AB61" s="25">
        <f t="shared" si="2"/>
        <v>409.49350000000004</v>
      </c>
      <c r="AC61" s="26">
        <f t="shared" si="5"/>
        <v>1637.9740000000002</v>
      </c>
      <c r="AD61" s="24">
        <v>629.99</v>
      </c>
    </row>
    <row r="62" spans="1:30" x14ac:dyDescent="0.25">
      <c r="A62" s="1" t="s">
        <v>122</v>
      </c>
      <c r="B62" s="2" t="s">
        <v>318</v>
      </c>
      <c r="C62" s="3">
        <f t="shared" si="3"/>
        <v>5</v>
      </c>
      <c r="D62" s="4">
        <f>'Februar 25'!C62</f>
        <v>5</v>
      </c>
      <c r="E62" s="6"/>
      <c r="F62" s="6"/>
      <c r="G62" s="6"/>
      <c r="H62" s="6"/>
      <c r="I62" s="6">
        <f t="shared" si="1"/>
        <v>0</v>
      </c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>
        <f t="shared" si="4"/>
        <v>0</v>
      </c>
      <c r="AB62" s="25">
        <f t="shared" si="2"/>
        <v>974.99350000000004</v>
      </c>
      <c r="AC62" s="26">
        <f t="shared" si="5"/>
        <v>4874.9675000000007</v>
      </c>
      <c r="AD62" s="24">
        <v>1499.99</v>
      </c>
    </row>
    <row r="63" spans="1:30" x14ac:dyDescent="0.25">
      <c r="A63" s="1" t="s">
        <v>124</v>
      </c>
      <c r="B63" s="2" t="s">
        <v>317</v>
      </c>
      <c r="C63" s="3">
        <f t="shared" si="3"/>
        <v>4</v>
      </c>
      <c r="D63" s="4">
        <f>'Februar 25'!C63</f>
        <v>4</v>
      </c>
      <c r="E63" s="6"/>
      <c r="F63" s="6"/>
      <c r="G63" s="6"/>
      <c r="H63" s="6"/>
      <c r="I63" s="6">
        <f t="shared" si="1"/>
        <v>0</v>
      </c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>
        <f t="shared" si="4"/>
        <v>0</v>
      </c>
      <c r="AB63" s="25">
        <f t="shared" si="2"/>
        <v>259.99350000000004</v>
      </c>
      <c r="AC63" s="26">
        <f t="shared" si="5"/>
        <v>1039.9740000000002</v>
      </c>
      <c r="AD63" s="24">
        <v>399.99</v>
      </c>
    </row>
    <row r="64" spans="1:30" x14ac:dyDescent="0.25">
      <c r="A64" s="1" t="s">
        <v>126</v>
      </c>
      <c r="B64" s="2" t="s">
        <v>316</v>
      </c>
      <c r="C64" s="3">
        <f t="shared" si="3"/>
        <v>5</v>
      </c>
      <c r="D64" s="4">
        <f>'Februar 25'!C64</f>
        <v>5</v>
      </c>
      <c r="E64" s="6"/>
      <c r="F64" s="6"/>
      <c r="G64" s="6"/>
      <c r="H64" s="6"/>
      <c r="I64" s="6">
        <f t="shared" si="1"/>
        <v>0</v>
      </c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>
        <f t="shared" si="4"/>
        <v>0</v>
      </c>
      <c r="AB64" s="25">
        <f t="shared" si="2"/>
        <v>552.49350000000004</v>
      </c>
      <c r="AC64" s="26">
        <f t="shared" si="5"/>
        <v>2762.4675000000002</v>
      </c>
      <c r="AD64" s="24">
        <v>849.99</v>
      </c>
    </row>
    <row r="65" spans="1:30" x14ac:dyDescent="0.25">
      <c r="A65" s="1" t="s">
        <v>128</v>
      </c>
      <c r="B65" s="2" t="s">
        <v>315</v>
      </c>
      <c r="C65" s="3">
        <f t="shared" si="3"/>
        <v>5</v>
      </c>
      <c r="D65" s="4">
        <f>'Februar 25'!C65</f>
        <v>5</v>
      </c>
      <c r="E65" s="6"/>
      <c r="F65" s="6"/>
      <c r="G65" s="6"/>
      <c r="H65" s="6"/>
      <c r="I65" s="6">
        <f t="shared" si="1"/>
        <v>0</v>
      </c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>
        <f t="shared" si="4"/>
        <v>0</v>
      </c>
      <c r="AB65" s="25">
        <f t="shared" si="2"/>
        <v>568.74350000000004</v>
      </c>
      <c r="AC65" s="26">
        <f t="shared" si="5"/>
        <v>2843.7175000000002</v>
      </c>
      <c r="AD65" s="24">
        <v>874.99</v>
      </c>
    </row>
    <row r="66" spans="1:30" x14ac:dyDescent="0.25">
      <c r="A66" s="1" t="s">
        <v>130</v>
      </c>
      <c r="B66" s="2" t="s">
        <v>314</v>
      </c>
      <c r="C66" s="3">
        <f t="shared" si="3"/>
        <v>3</v>
      </c>
      <c r="D66" s="4">
        <f>'Februar 25'!C66</f>
        <v>3</v>
      </c>
      <c r="E66" s="6"/>
      <c r="F66" s="6"/>
      <c r="G66" s="6"/>
      <c r="H66" s="6"/>
      <c r="I66" s="6">
        <f t="shared" si="1"/>
        <v>0</v>
      </c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>
        <f t="shared" si="4"/>
        <v>0</v>
      </c>
      <c r="AB66" s="25">
        <f t="shared" si="2"/>
        <v>714.99350000000004</v>
      </c>
      <c r="AC66" s="26">
        <f t="shared" si="5"/>
        <v>2144.9805000000001</v>
      </c>
      <c r="AD66" s="24">
        <v>1099.99</v>
      </c>
    </row>
    <row r="67" spans="1:30" x14ac:dyDescent="0.25">
      <c r="A67" s="1" t="s">
        <v>132</v>
      </c>
      <c r="B67" s="2" t="s">
        <v>133</v>
      </c>
      <c r="C67" s="3">
        <f t="shared" si="3"/>
        <v>5</v>
      </c>
      <c r="D67" s="4">
        <f>'Februar 25'!C67</f>
        <v>5</v>
      </c>
      <c r="E67" s="6"/>
      <c r="F67" s="6"/>
      <c r="G67" s="6"/>
      <c r="H67" s="6"/>
      <c r="I67" s="6">
        <f t="shared" si="1"/>
        <v>0</v>
      </c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>
        <f t="shared" si="4"/>
        <v>0</v>
      </c>
      <c r="AB67" s="25">
        <f t="shared" si="2"/>
        <v>51.993499999999997</v>
      </c>
      <c r="AC67" s="26">
        <f t="shared" si="5"/>
        <v>259.96749999999997</v>
      </c>
      <c r="AD67" s="24">
        <v>79.989999999999995</v>
      </c>
    </row>
    <row r="68" spans="1:30" x14ac:dyDescent="0.25">
      <c r="A68" s="1" t="s">
        <v>134</v>
      </c>
      <c r="B68" s="2" t="s">
        <v>322</v>
      </c>
      <c r="C68" s="3">
        <f t="shared" si="3"/>
        <v>-3</v>
      </c>
      <c r="D68" s="4">
        <f>'Februar 25'!C68</f>
        <v>-3</v>
      </c>
      <c r="E68" s="6"/>
      <c r="F68" s="6"/>
      <c r="G68" s="6"/>
      <c r="H68" s="6"/>
      <c r="I68" s="6">
        <f t="shared" si="1"/>
        <v>0</v>
      </c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>
        <f t="shared" si="4"/>
        <v>0</v>
      </c>
      <c r="AB68" s="25">
        <f t="shared" si="2"/>
        <v>2.1840000000000002</v>
      </c>
      <c r="AC68" s="26">
        <f t="shared" si="5"/>
        <v>-6.5520000000000005</v>
      </c>
      <c r="AD68" s="24">
        <v>3.36</v>
      </c>
    </row>
    <row r="69" spans="1:30" x14ac:dyDescent="0.25">
      <c r="A69" s="1" t="s">
        <v>136</v>
      </c>
      <c r="B69" s="2" t="s">
        <v>323</v>
      </c>
      <c r="C69" s="3">
        <f t="shared" ref="C69:C100" si="6">D69+I69-AA69</f>
        <v>18</v>
      </c>
      <c r="D69" s="4">
        <f>'Februar 25'!C69</f>
        <v>18</v>
      </c>
      <c r="E69" s="6"/>
      <c r="F69" s="6"/>
      <c r="G69" s="6"/>
      <c r="H69" s="6"/>
      <c r="I69" s="6">
        <f t="shared" ref="I69:I110" si="7">SUM(E69:H69)</f>
        <v>0</v>
      </c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>
        <f t="shared" ref="AA69:AA100" si="8">SUM(J69:Z69)</f>
        <v>0</v>
      </c>
      <c r="AB69" s="25">
        <f t="shared" si="2"/>
        <v>12.22</v>
      </c>
      <c r="AC69" s="26">
        <f t="shared" ref="AC69:AC100" si="9">C69*AB69</f>
        <v>219.96</v>
      </c>
      <c r="AD69" s="24">
        <v>18.8</v>
      </c>
    </row>
    <row r="70" spans="1:30" x14ac:dyDescent="0.25">
      <c r="A70" s="1" t="s">
        <v>138</v>
      </c>
      <c r="B70" s="2" t="s">
        <v>324</v>
      </c>
      <c r="C70" s="3">
        <f t="shared" si="6"/>
        <v>2</v>
      </c>
      <c r="D70" s="4">
        <f>'Februar 25'!C70</f>
        <v>2</v>
      </c>
      <c r="E70" s="6"/>
      <c r="F70" s="6"/>
      <c r="G70" s="6"/>
      <c r="H70" s="6"/>
      <c r="I70" s="6">
        <f t="shared" si="7"/>
        <v>0</v>
      </c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>
        <f t="shared" si="8"/>
        <v>0</v>
      </c>
      <c r="AB70" s="25">
        <f t="shared" si="2"/>
        <v>57.524999999999999</v>
      </c>
      <c r="AC70" s="26">
        <f t="shared" si="9"/>
        <v>115.05</v>
      </c>
      <c r="AD70" s="24">
        <v>88.5</v>
      </c>
    </row>
    <row r="71" spans="1:30" x14ac:dyDescent="0.25">
      <c r="A71" s="1" t="s">
        <v>140</v>
      </c>
      <c r="B71" s="2" t="s">
        <v>325</v>
      </c>
      <c r="C71" s="3">
        <f t="shared" si="6"/>
        <v>10</v>
      </c>
      <c r="D71" s="4">
        <f>'Februar 25'!C71</f>
        <v>10</v>
      </c>
      <c r="E71" s="6"/>
      <c r="F71" s="6"/>
      <c r="G71" s="6"/>
      <c r="H71" s="6"/>
      <c r="I71" s="6">
        <f t="shared" si="7"/>
        <v>0</v>
      </c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>
        <f t="shared" si="8"/>
        <v>0</v>
      </c>
      <c r="AB71" s="25">
        <f t="shared" ref="AB71:AB110" si="10">AD71*0.65</f>
        <v>273.44850000000002</v>
      </c>
      <c r="AC71" s="26">
        <f t="shared" si="9"/>
        <v>2734.4850000000001</v>
      </c>
      <c r="AD71" s="24">
        <v>420.69</v>
      </c>
    </row>
    <row r="72" spans="1:30" x14ac:dyDescent="0.25">
      <c r="A72" s="1" t="s">
        <v>142</v>
      </c>
      <c r="B72" s="2" t="s">
        <v>269</v>
      </c>
      <c r="C72" s="3">
        <f t="shared" si="6"/>
        <v>0</v>
      </c>
      <c r="D72" s="4">
        <f>'Februar 25'!C72</f>
        <v>0</v>
      </c>
      <c r="E72" s="6"/>
      <c r="F72" s="6"/>
      <c r="G72" s="6"/>
      <c r="H72" s="6"/>
      <c r="I72" s="6">
        <f t="shared" si="7"/>
        <v>0</v>
      </c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>
        <f t="shared" si="8"/>
        <v>0</v>
      </c>
      <c r="AB72" s="25">
        <f t="shared" si="10"/>
        <v>337.15500000000003</v>
      </c>
      <c r="AC72" s="26">
        <f t="shared" si="9"/>
        <v>0</v>
      </c>
      <c r="AD72" s="24">
        <v>518.70000000000005</v>
      </c>
    </row>
    <row r="73" spans="1:30" x14ac:dyDescent="0.25">
      <c r="A73" s="1" t="s">
        <v>144</v>
      </c>
      <c r="B73" s="2" t="s">
        <v>326</v>
      </c>
      <c r="C73" s="3">
        <f t="shared" si="6"/>
        <v>0</v>
      </c>
      <c r="D73" s="4">
        <f>'Februar 25'!C73</f>
        <v>0</v>
      </c>
      <c r="E73" s="6"/>
      <c r="F73" s="6"/>
      <c r="G73" s="6"/>
      <c r="H73" s="6"/>
      <c r="I73" s="6">
        <f t="shared" si="7"/>
        <v>0</v>
      </c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>
        <f t="shared" si="8"/>
        <v>0</v>
      </c>
      <c r="AB73" s="25">
        <f t="shared" si="10"/>
        <v>123.5</v>
      </c>
      <c r="AC73" s="26">
        <f t="shared" si="9"/>
        <v>0</v>
      </c>
      <c r="AD73" s="24">
        <v>190</v>
      </c>
    </row>
    <row r="74" spans="1:30" x14ac:dyDescent="0.25">
      <c r="A74" s="1" t="s">
        <v>146</v>
      </c>
      <c r="B74" s="2" t="s">
        <v>327</v>
      </c>
      <c r="C74" s="3">
        <f t="shared" si="6"/>
        <v>0</v>
      </c>
      <c r="D74" s="4">
        <f>'Februar 25'!C74</f>
        <v>0</v>
      </c>
      <c r="E74" s="6"/>
      <c r="F74" s="6"/>
      <c r="G74" s="6"/>
      <c r="H74" s="6"/>
      <c r="I74" s="6">
        <f t="shared" si="7"/>
        <v>0</v>
      </c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>
        <f t="shared" si="8"/>
        <v>0</v>
      </c>
      <c r="AB74" s="25">
        <f t="shared" si="10"/>
        <v>129.35</v>
      </c>
      <c r="AC74" s="26">
        <f t="shared" si="9"/>
        <v>0</v>
      </c>
      <c r="AD74" s="24">
        <v>199</v>
      </c>
    </row>
    <row r="75" spans="1:30" x14ac:dyDescent="0.25">
      <c r="A75" s="1" t="s">
        <v>148</v>
      </c>
      <c r="B75" s="2" t="s">
        <v>328</v>
      </c>
      <c r="C75" s="3">
        <f t="shared" si="6"/>
        <v>104</v>
      </c>
      <c r="D75" s="4">
        <f>'Februar 25'!C75</f>
        <v>105</v>
      </c>
      <c r="E75" s="6"/>
      <c r="F75" s="6"/>
      <c r="G75" s="6"/>
      <c r="H75" s="6"/>
      <c r="I75" s="6">
        <f t="shared" si="7"/>
        <v>0</v>
      </c>
      <c r="J75" s="7"/>
      <c r="K75" s="7"/>
      <c r="L75" s="7"/>
      <c r="M75" s="7"/>
      <c r="N75" s="7"/>
      <c r="O75" s="7"/>
      <c r="P75" s="7"/>
      <c r="Q75" s="7">
        <v>1</v>
      </c>
      <c r="R75" s="7"/>
      <c r="S75" s="7"/>
      <c r="T75" s="7"/>
      <c r="U75" s="7"/>
      <c r="V75" s="7"/>
      <c r="W75" s="7"/>
      <c r="X75" s="7"/>
      <c r="Y75" s="7"/>
      <c r="Z75" s="7"/>
      <c r="AA75" s="7">
        <f t="shared" si="8"/>
        <v>1</v>
      </c>
      <c r="AB75" s="25">
        <f t="shared" si="10"/>
        <v>29.243500000000001</v>
      </c>
      <c r="AC75" s="26">
        <f t="shared" si="9"/>
        <v>3041.3240000000001</v>
      </c>
      <c r="AD75" s="24">
        <v>44.99</v>
      </c>
    </row>
    <row r="76" spans="1:30" x14ac:dyDescent="0.25">
      <c r="A76" s="1" t="s">
        <v>150</v>
      </c>
      <c r="B76" s="2" t="s">
        <v>330</v>
      </c>
      <c r="C76" s="3">
        <f t="shared" si="6"/>
        <v>10</v>
      </c>
      <c r="D76" s="4">
        <f>'Februar 25'!C76</f>
        <v>13</v>
      </c>
      <c r="E76" s="6"/>
      <c r="F76" s="6"/>
      <c r="G76" s="6"/>
      <c r="H76" s="6"/>
      <c r="I76" s="6">
        <f t="shared" si="7"/>
        <v>0</v>
      </c>
      <c r="J76" s="7"/>
      <c r="K76" s="7"/>
      <c r="L76" s="7">
        <v>1</v>
      </c>
      <c r="M76" s="7"/>
      <c r="N76" s="7"/>
      <c r="O76" s="7"/>
      <c r="P76" s="7">
        <v>1</v>
      </c>
      <c r="Q76" s="7">
        <v>1</v>
      </c>
      <c r="R76" s="7"/>
      <c r="S76" s="7"/>
      <c r="T76" s="7"/>
      <c r="U76" s="7"/>
      <c r="V76" s="7"/>
      <c r="W76" s="7"/>
      <c r="X76" s="7"/>
      <c r="Y76" s="7"/>
      <c r="Z76" s="7"/>
      <c r="AA76" s="7">
        <f t="shared" si="8"/>
        <v>3</v>
      </c>
      <c r="AB76" s="25">
        <f t="shared" si="10"/>
        <v>89.693500000000014</v>
      </c>
      <c r="AC76" s="26">
        <f t="shared" si="9"/>
        <v>896.93500000000017</v>
      </c>
      <c r="AD76" s="24">
        <v>137.99</v>
      </c>
    </row>
    <row r="77" spans="1:30" x14ac:dyDescent="0.25">
      <c r="A77" s="1" t="s">
        <v>152</v>
      </c>
      <c r="B77" s="2" t="s">
        <v>329</v>
      </c>
      <c r="C77" s="3">
        <f t="shared" si="6"/>
        <v>0</v>
      </c>
      <c r="D77" s="4">
        <f>'Februar 25'!C77</f>
        <v>50</v>
      </c>
      <c r="E77" s="6"/>
      <c r="F77" s="6"/>
      <c r="G77" s="6"/>
      <c r="H77" s="6"/>
      <c r="I77" s="6">
        <f t="shared" si="7"/>
        <v>0</v>
      </c>
      <c r="J77" s="7"/>
      <c r="K77" s="7"/>
      <c r="L77" s="7"/>
      <c r="M77" s="7"/>
      <c r="N77" s="7"/>
      <c r="O77" s="7"/>
      <c r="P77" s="7"/>
      <c r="Q77" s="7"/>
      <c r="R77" s="7"/>
      <c r="S77" s="7"/>
      <c r="T77" s="7">
        <v>50</v>
      </c>
      <c r="U77" s="7"/>
      <c r="V77" s="7"/>
      <c r="W77" s="7"/>
      <c r="X77" s="7"/>
      <c r="Y77" s="7"/>
      <c r="Z77" s="7"/>
      <c r="AA77" s="7">
        <f t="shared" si="8"/>
        <v>50</v>
      </c>
      <c r="AB77" s="25">
        <f>AD77*0.65</f>
        <v>51.993499999999997</v>
      </c>
      <c r="AC77" s="26">
        <f t="shared" si="9"/>
        <v>0</v>
      </c>
      <c r="AD77" s="24">
        <v>79.989999999999995</v>
      </c>
    </row>
    <row r="78" spans="1:30" x14ac:dyDescent="0.25">
      <c r="A78" s="1" t="s">
        <v>154</v>
      </c>
      <c r="B78" s="2" t="s">
        <v>155</v>
      </c>
      <c r="C78" s="3">
        <f t="shared" si="6"/>
        <v>2</v>
      </c>
      <c r="D78" s="4">
        <f>'Februar 25'!C78</f>
        <v>2</v>
      </c>
      <c r="E78" s="6"/>
      <c r="F78" s="6"/>
      <c r="G78" s="6"/>
      <c r="H78" s="6"/>
      <c r="I78" s="6">
        <f t="shared" si="7"/>
        <v>0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>
        <f t="shared" si="8"/>
        <v>0</v>
      </c>
      <c r="AB78" s="25">
        <f t="shared" si="10"/>
        <v>97.493500000000012</v>
      </c>
      <c r="AC78" s="26">
        <f t="shared" si="9"/>
        <v>194.98700000000002</v>
      </c>
      <c r="AD78" s="24">
        <v>149.99</v>
      </c>
    </row>
    <row r="79" spans="1:30" x14ac:dyDescent="0.25">
      <c r="A79" s="1" t="s">
        <v>156</v>
      </c>
      <c r="B79" s="2" t="s">
        <v>158</v>
      </c>
      <c r="C79" s="3">
        <f t="shared" si="6"/>
        <v>8</v>
      </c>
      <c r="D79" s="4">
        <f>'Februar 25'!C79</f>
        <v>8</v>
      </c>
      <c r="E79" s="6"/>
      <c r="F79" s="6"/>
      <c r="G79" s="6"/>
      <c r="H79" s="6"/>
      <c r="I79" s="6">
        <f t="shared" si="7"/>
        <v>0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>
        <f t="shared" si="8"/>
        <v>0</v>
      </c>
      <c r="AB79" s="25">
        <f t="shared" si="10"/>
        <v>116.99350000000001</v>
      </c>
      <c r="AC79" s="26">
        <f t="shared" si="9"/>
        <v>935.94800000000009</v>
      </c>
      <c r="AD79" s="24">
        <v>179.99</v>
      </c>
    </row>
    <row r="80" spans="1:30" x14ac:dyDescent="0.25">
      <c r="A80" s="1" t="s">
        <v>157</v>
      </c>
      <c r="B80" s="2" t="s">
        <v>331</v>
      </c>
      <c r="C80" s="3">
        <f t="shared" si="6"/>
        <v>0</v>
      </c>
      <c r="D80" s="4">
        <f>'Februar 25'!C80</f>
        <v>100</v>
      </c>
      <c r="E80" s="6"/>
      <c r="F80" s="6"/>
      <c r="G80" s="6"/>
      <c r="H80" s="6"/>
      <c r="I80" s="6">
        <f t="shared" si="7"/>
        <v>0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>
        <v>100</v>
      </c>
      <c r="U80" s="7"/>
      <c r="V80" s="7"/>
      <c r="W80" s="7"/>
      <c r="X80" s="7"/>
      <c r="Y80" s="7"/>
      <c r="Z80" s="7"/>
      <c r="AA80" s="7">
        <f t="shared" si="8"/>
        <v>100</v>
      </c>
      <c r="AB80" s="25">
        <f t="shared" si="10"/>
        <v>519.35</v>
      </c>
      <c r="AC80" s="26">
        <f t="shared" si="9"/>
        <v>0</v>
      </c>
      <c r="AD80" s="24">
        <v>799</v>
      </c>
    </row>
    <row r="81" spans="1:30" x14ac:dyDescent="0.25">
      <c r="A81" s="1" t="s">
        <v>160</v>
      </c>
      <c r="B81" s="2" t="s">
        <v>332</v>
      </c>
      <c r="C81" s="3">
        <f t="shared" si="6"/>
        <v>0</v>
      </c>
      <c r="D81" s="4">
        <f>'Februar 25'!C81</f>
        <v>30</v>
      </c>
      <c r="E81" s="6"/>
      <c r="F81" s="6"/>
      <c r="G81" s="6"/>
      <c r="H81" s="6"/>
      <c r="I81" s="6">
        <f t="shared" si="7"/>
        <v>0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>
        <v>30</v>
      </c>
      <c r="U81" s="7"/>
      <c r="V81" s="7"/>
      <c r="W81" s="7"/>
      <c r="X81" s="7"/>
      <c r="Y81" s="7"/>
      <c r="Z81" s="7"/>
      <c r="AA81" s="7">
        <f t="shared" si="8"/>
        <v>30</v>
      </c>
      <c r="AB81" s="25">
        <f t="shared" si="10"/>
        <v>714.35</v>
      </c>
      <c r="AC81" s="26">
        <f t="shared" si="9"/>
        <v>0</v>
      </c>
      <c r="AD81" s="24">
        <v>1099</v>
      </c>
    </row>
    <row r="82" spans="1:30" x14ac:dyDescent="0.25">
      <c r="A82" s="1" t="s">
        <v>162</v>
      </c>
      <c r="B82" s="2" t="s">
        <v>280</v>
      </c>
      <c r="C82" s="3">
        <f t="shared" si="6"/>
        <v>0</v>
      </c>
      <c r="D82" s="4">
        <f>'Februar 25'!C82</f>
        <v>9</v>
      </c>
      <c r="E82" s="6"/>
      <c r="F82" s="6"/>
      <c r="G82" s="6"/>
      <c r="H82" s="6"/>
      <c r="I82" s="6">
        <f t="shared" si="7"/>
        <v>0</v>
      </c>
      <c r="J82" s="7"/>
      <c r="K82" s="7"/>
      <c r="L82" s="7"/>
      <c r="M82" s="7"/>
      <c r="N82" s="7"/>
      <c r="O82" s="7"/>
      <c r="P82" s="7"/>
      <c r="Q82" s="7"/>
      <c r="R82" s="7"/>
      <c r="S82" s="7"/>
      <c r="T82" s="7">
        <v>9</v>
      </c>
      <c r="U82" s="7"/>
      <c r="V82" s="7"/>
      <c r="W82" s="7"/>
      <c r="X82" s="7"/>
      <c r="Y82" s="7"/>
      <c r="Z82" s="7"/>
      <c r="AA82" s="7">
        <f t="shared" si="8"/>
        <v>9</v>
      </c>
      <c r="AB82" s="25">
        <f t="shared" si="10"/>
        <v>584.35</v>
      </c>
      <c r="AC82" s="26">
        <f t="shared" si="9"/>
        <v>0</v>
      </c>
      <c r="AD82" s="24">
        <v>899</v>
      </c>
    </row>
    <row r="83" spans="1:30" x14ac:dyDescent="0.25">
      <c r="A83" s="1" t="s">
        <v>164</v>
      </c>
      <c r="B83" s="2" t="s">
        <v>333</v>
      </c>
      <c r="C83" s="3">
        <f t="shared" si="6"/>
        <v>0</v>
      </c>
      <c r="D83" s="4">
        <f>'Februar 25'!C83</f>
        <v>0</v>
      </c>
      <c r="E83" s="6"/>
      <c r="F83" s="6"/>
      <c r="G83" s="6"/>
      <c r="H83" s="6"/>
      <c r="I83" s="6">
        <f t="shared" si="7"/>
        <v>0</v>
      </c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>
        <f t="shared" si="8"/>
        <v>0</v>
      </c>
      <c r="AB83" s="25">
        <f t="shared" si="10"/>
        <v>650</v>
      </c>
      <c r="AC83" s="26">
        <f t="shared" si="9"/>
        <v>0</v>
      </c>
      <c r="AD83" s="24">
        <v>1000</v>
      </c>
    </row>
    <row r="84" spans="1:30" x14ac:dyDescent="0.25">
      <c r="A84" s="1" t="s">
        <v>167</v>
      </c>
      <c r="B84" s="2" t="s">
        <v>334</v>
      </c>
      <c r="C84" s="3">
        <f t="shared" si="6"/>
        <v>-9</v>
      </c>
      <c r="D84" s="4">
        <f>'Februar 25'!C84</f>
        <v>-9</v>
      </c>
      <c r="E84" s="6"/>
      <c r="F84" s="6"/>
      <c r="G84" s="6"/>
      <c r="H84" s="6"/>
      <c r="I84" s="6">
        <f t="shared" si="7"/>
        <v>0</v>
      </c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>
        <f t="shared" si="8"/>
        <v>0</v>
      </c>
      <c r="AB84" s="25">
        <f t="shared" si="10"/>
        <v>23.5885</v>
      </c>
      <c r="AC84" s="26">
        <f t="shared" si="9"/>
        <v>-212.29650000000001</v>
      </c>
      <c r="AD84" s="24">
        <v>36.29</v>
      </c>
    </row>
    <row r="85" spans="1:30" x14ac:dyDescent="0.25">
      <c r="A85" s="1" t="s">
        <v>169</v>
      </c>
      <c r="B85" s="2" t="s">
        <v>170</v>
      </c>
      <c r="C85" s="3">
        <f t="shared" si="6"/>
        <v>9</v>
      </c>
      <c r="D85" s="4">
        <f>'Februar 25'!C85</f>
        <v>9</v>
      </c>
      <c r="E85" s="6"/>
      <c r="F85" s="6"/>
      <c r="G85" s="6"/>
      <c r="H85" s="6"/>
      <c r="I85" s="6">
        <f t="shared" si="7"/>
        <v>0</v>
      </c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>
        <f t="shared" si="8"/>
        <v>0</v>
      </c>
      <c r="AB85" s="25">
        <f t="shared" si="10"/>
        <v>256.74350000000004</v>
      </c>
      <c r="AC85" s="26">
        <f t="shared" si="9"/>
        <v>2310.6915000000004</v>
      </c>
      <c r="AD85" s="24">
        <v>394.99</v>
      </c>
    </row>
    <row r="86" spans="1:30" x14ac:dyDescent="0.25">
      <c r="A86" s="1" t="s">
        <v>171</v>
      </c>
      <c r="B86" s="2" t="s">
        <v>172</v>
      </c>
      <c r="C86" s="3">
        <f t="shared" si="6"/>
        <v>-15</v>
      </c>
      <c r="D86" s="4">
        <f>'Februar 25'!C86</f>
        <v>-15</v>
      </c>
      <c r="E86" s="6"/>
      <c r="F86" s="6"/>
      <c r="G86" s="6"/>
      <c r="H86" s="6"/>
      <c r="I86" s="6">
        <f t="shared" si="7"/>
        <v>0</v>
      </c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>
        <f t="shared" si="8"/>
        <v>0</v>
      </c>
      <c r="AB86" s="25">
        <f t="shared" si="10"/>
        <v>162.49350000000001</v>
      </c>
      <c r="AC86" s="26">
        <f t="shared" si="9"/>
        <v>-2437.4025000000001</v>
      </c>
      <c r="AD86" s="24">
        <v>249.99</v>
      </c>
    </row>
    <row r="87" spans="1:30" x14ac:dyDescent="0.25">
      <c r="A87" s="1" t="s">
        <v>173</v>
      </c>
      <c r="B87" s="2" t="s">
        <v>174</v>
      </c>
      <c r="C87" s="3">
        <f t="shared" si="6"/>
        <v>0</v>
      </c>
      <c r="D87" s="4">
        <f>'Februar 25'!C87</f>
        <v>0</v>
      </c>
      <c r="E87" s="6"/>
      <c r="F87" s="6"/>
      <c r="G87" s="6"/>
      <c r="H87" s="6"/>
      <c r="I87" s="6">
        <f t="shared" si="7"/>
        <v>0</v>
      </c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>
        <f t="shared" si="8"/>
        <v>0</v>
      </c>
      <c r="AB87" s="25">
        <f t="shared" si="10"/>
        <v>162.49350000000001</v>
      </c>
      <c r="AC87" s="26">
        <f t="shared" si="9"/>
        <v>0</v>
      </c>
      <c r="AD87" s="24">
        <v>249.99</v>
      </c>
    </row>
    <row r="88" spans="1:30" x14ac:dyDescent="0.25">
      <c r="A88" s="1" t="s">
        <v>175</v>
      </c>
      <c r="B88" s="2" t="s">
        <v>176</v>
      </c>
      <c r="C88" s="3">
        <f t="shared" si="6"/>
        <v>0</v>
      </c>
      <c r="D88" s="4">
        <f>'Februar 25'!C88</f>
        <v>0</v>
      </c>
      <c r="E88" s="6"/>
      <c r="F88" s="6"/>
      <c r="G88" s="6"/>
      <c r="H88" s="6"/>
      <c r="I88" s="6">
        <f t="shared" si="7"/>
        <v>0</v>
      </c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>
        <f t="shared" si="8"/>
        <v>0</v>
      </c>
      <c r="AB88" s="25">
        <f t="shared" si="10"/>
        <v>194.99350000000001</v>
      </c>
      <c r="AC88" s="26">
        <f t="shared" si="9"/>
        <v>0</v>
      </c>
      <c r="AD88" s="24">
        <v>299.99</v>
      </c>
    </row>
    <row r="89" spans="1:30" x14ac:dyDescent="0.25">
      <c r="A89" s="1" t="s">
        <v>177</v>
      </c>
      <c r="B89" s="2" t="s">
        <v>335</v>
      </c>
      <c r="C89" s="3">
        <f t="shared" si="6"/>
        <v>0</v>
      </c>
      <c r="D89" s="4">
        <f>'Februar 25'!C89</f>
        <v>0</v>
      </c>
      <c r="E89" s="6"/>
      <c r="F89" s="6"/>
      <c r="G89" s="6"/>
      <c r="H89" s="6"/>
      <c r="I89" s="6">
        <f t="shared" si="7"/>
        <v>0</v>
      </c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>
        <f t="shared" si="8"/>
        <v>0</v>
      </c>
      <c r="AB89" s="25">
        <f t="shared" si="10"/>
        <v>65</v>
      </c>
      <c r="AC89" s="26">
        <f t="shared" si="9"/>
        <v>0</v>
      </c>
      <c r="AD89" s="24">
        <v>100</v>
      </c>
    </row>
    <row r="90" spans="1:30" x14ac:dyDescent="0.25">
      <c r="A90" s="1" t="s">
        <v>179</v>
      </c>
      <c r="B90" s="2" t="s">
        <v>336</v>
      </c>
      <c r="C90" s="3">
        <f t="shared" si="6"/>
        <v>0</v>
      </c>
      <c r="D90" s="4">
        <f>'Februar 25'!C90</f>
        <v>15</v>
      </c>
      <c r="E90" s="6"/>
      <c r="F90" s="6"/>
      <c r="G90" s="6"/>
      <c r="H90" s="6"/>
      <c r="I90" s="6">
        <f t="shared" si="7"/>
        <v>0</v>
      </c>
      <c r="J90" s="7"/>
      <c r="K90" s="7"/>
      <c r="L90" s="7"/>
      <c r="M90" s="7"/>
      <c r="N90" s="7"/>
      <c r="O90" s="7"/>
      <c r="P90" s="7"/>
      <c r="Q90" s="7"/>
      <c r="R90" s="7"/>
      <c r="S90" s="7"/>
      <c r="T90" s="7">
        <v>15</v>
      </c>
      <c r="U90" s="7"/>
      <c r="V90" s="7"/>
      <c r="W90" s="7"/>
      <c r="X90" s="7"/>
      <c r="Y90" s="7"/>
      <c r="Z90" s="7"/>
      <c r="AA90" s="7">
        <f t="shared" si="8"/>
        <v>15</v>
      </c>
      <c r="AB90" s="25">
        <f t="shared" si="10"/>
        <v>97.5</v>
      </c>
      <c r="AC90" s="26">
        <f t="shared" si="9"/>
        <v>0</v>
      </c>
      <c r="AD90" s="24">
        <v>150</v>
      </c>
    </row>
    <row r="91" spans="1:30" x14ac:dyDescent="0.25">
      <c r="A91" s="1" t="s">
        <v>181</v>
      </c>
      <c r="B91" s="2" t="s">
        <v>337</v>
      </c>
      <c r="C91" s="3">
        <f t="shared" si="6"/>
        <v>0</v>
      </c>
      <c r="D91" s="4">
        <f>'Februar 25'!C91</f>
        <v>0</v>
      </c>
      <c r="E91" s="6"/>
      <c r="F91" s="6"/>
      <c r="G91" s="6"/>
      <c r="H91" s="6"/>
      <c r="I91" s="6">
        <f t="shared" si="7"/>
        <v>0</v>
      </c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>
        <f t="shared" si="8"/>
        <v>0</v>
      </c>
      <c r="AB91" s="25">
        <f t="shared" si="10"/>
        <v>45.5</v>
      </c>
      <c r="AC91" s="26">
        <f t="shared" si="9"/>
        <v>0</v>
      </c>
      <c r="AD91" s="24">
        <v>70</v>
      </c>
    </row>
    <row r="92" spans="1:30" x14ac:dyDescent="0.25">
      <c r="A92" s="1" t="s">
        <v>183</v>
      </c>
      <c r="B92" s="2" t="s">
        <v>338</v>
      </c>
      <c r="C92" s="3">
        <f t="shared" si="6"/>
        <v>0</v>
      </c>
      <c r="D92" s="4">
        <f>'Februar 25'!C92</f>
        <v>0</v>
      </c>
      <c r="E92" s="6"/>
      <c r="F92" s="6"/>
      <c r="G92" s="6"/>
      <c r="H92" s="6"/>
      <c r="I92" s="6">
        <f t="shared" si="7"/>
        <v>0</v>
      </c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>
        <f t="shared" si="8"/>
        <v>0</v>
      </c>
      <c r="AB92" s="25">
        <f t="shared" si="10"/>
        <v>79.3</v>
      </c>
      <c r="AC92" s="26">
        <f t="shared" si="9"/>
        <v>0</v>
      </c>
      <c r="AD92" s="24">
        <v>122</v>
      </c>
    </row>
    <row r="93" spans="1:30" x14ac:dyDescent="0.25">
      <c r="A93" s="1" t="s">
        <v>166</v>
      </c>
      <c r="B93" s="2" t="s">
        <v>339</v>
      </c>
      <c r="C93" s="3">
        <f t="shared" si="6"/>
        <v>0</v>
      </c>
      <c r="D93" s="4">
        <f>'Februar 25'!C93</f>
        <v>10</v>
      </c>
      <c r="E93" s="6"/>
      <c r="F93" s="6"/>
      <c r="G93" s="6"/>
      <c r="H93" s="6"/>
      <c r="I93" s="6">
        <f t="shared" si="7"/>
        <v>0</v>
      </c>
      <c r="J93" s="7"/>
      <c r="K93" s="7"/>
      <c r="L93" s="7"/>
      <c r="M93" s="7"/>
      <c r="N93" s="7"/>
      <c r="O93" s="7"/>
      <c r="P93" s="7"/>
      <c r="Q93" s="7"/>
      <c r="R93" s="7"/>
      <c r="S93" s="7"/>
      <c r="T93" s="7">
        <v>10</v>
      </c>
      <c r="U93" s="7"/>
      <c r="V93" s="7"/>
      <c r="W93" s="7"/>
      <c r="X93" s="7"/>
      <c r="Y93" s="7"/>
      <c r="Z93" s="7"/>
      <c r="AA93" s="7">
        <f t="shared" si="8"/>
        <v>10</v>
      </c>
      <c r="AB93" s="25">
        <f t="shared" si="10"/>
        <v>292.49350000000004</v>
      </c>
      <c r="AC93" s="26">
        <f t="shared" si="9"/>
        <v>0</v>
      </c>
      <c r="AD93" s="24">
        <v>449.99</v>
      </c>
    </row>
    <row r="94" spans="1:30" x14ac:dyDescent="0.25">
      <c r="A94" s="1" t="s">
        <v>186</v>
      </c>
      <c r="B94" s="2" t="s">
        <v>340</v>
      </c>
      <c r="C94" s="3">
        <f t="shared" si="6"/>
        <v>0</v>
      </c>
      <c r="D94" s="4">
        <f>'Februar 25'!C94</f>
        <v>0</v>
      </c>
      <c r="E94" s="6"/>
      <c r="F94" s="6"/>
      <c r="G94" s="6"/>
      <c r="H94" s="6"/>
      <c r="I94" s="6">
        <f t="shared" si="7"/>
        <v>0</v>
      </c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>
        <f t="shared" si="8"/>
        <v>0</v>
      </c>
      <c r="AB94" s="25">
        <f t="shared" si="10"/>
        <v>259.99350000000004</v>
      </c>
      <c r="AC94" s="26">
        <f t="shared" si="9"/>
        <v>0</v>
      </c>
      <c r="AD94" s="24">
        <v>399.99</v>
      </c>
    </row>
    <row r="95" spans="1:30" x14ac:dyDescent="0.25">
      <c r="A95" s="1" t="s">
        <v>188</v>
      </c>
      <c r="B95" s="2" t="s">
        <v>341</v>
      </c>
      <c r="C95" s="3">
        <f t="shared" si="6"/>
        <v>0</v>
      </c>
      <c r="D95" s="4">
        <f>'Februar 25'!C95</f>
        <v>0</v>
      </c>
      <c r="E95" s="6"/>
      <c r="F95" s="6"/>
      <c r="G95" s="6"/>
      <c r="H95" s="6"/>
      <c r="I95" s="6">
        <f t="shared" si="7"/>
        <v>0</v>
      </c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>
        <f t="shared" si="8"/>
        <v>0</v>
      </c>
      <c r="AB95" s="25">
        <f t="shared" si="10"/>
        <v>357.49350000000004</v>
      </c>
      <c r="AC95" s="26">
        <f t="shared" si="9"/>
        <v>0</v>
      </c>
      <c r="AD95" s="24">
        <v>549.99</v>
      </c>
    </row>
    <row r="96" spans="1:30" x14ac:dyDescent="0.25">
      <c r="A96" s="1" t="s">
        <v>190</v>
      </c>
      <c r="B96" s="2" t="s">
        <v>342</v>
      </c>
      <c r="C96" s="3">
        <f t="shared" si="6"/>
        <v>0</v>
      </c>
      <c r="D96" s="4">
        <f>'Februar 25'!C96</f>
        <v>0</v>
      </c>
      <c r="E96" s="6"/>
      <c r="F96" s="6"/>
      <c r="G96" s="6"/>
      <c r="H96" s="6"/>
      <c r="I96" s="6">
        <f t="shared" si="7"/>
        <v>0</v>
      </c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>
        <f t="shared" si="8"/>
        <v>0</v>
      </c>
      <c r="AB96" s="25">
        <f t="shared" si="10"/>
        <v>454.99350000000004</v>
      </c>
      <c r="AC96" s="26">
        <f t="shared" si="9"/>
        <v>0</v>
      </c>
      <c r="AD96" s="24">
        <v>699.99</v>
      </c>
    </row>
    <row r="97" spans="1:30" x14ac:dyDescent="0.25">
      <c r="A97" s="1" t="s">
        <v>192</v>
      </c>
      <c r="B97" s="2" t="s">
        <v>343</v>
      </c>
      <c r="C97" s="3">
        <f t="shared" si="6"/>
        <v>0</v>
      </c>
      <c r="D97" s="4">
        <f>'Februar 25'!C97</f>
        <v>0</v>
      </c>
      <c r="E97" s="6"/>
      <c r="F97" s="6"/>
      <c r="G97" s="6"/>
      <c r="H97" s="6"/>
      <c r="I97" s="6">
        <f t="shared" si="7"/>
        <v>0</v>
      </c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>
        <f t="shared" si="8"/>
        <v>0</v>
      </c>
      <c r="AB97" s="25">
        <f t="shared" si="10"/>
        <v>728</v>
      </c>
      <c r="AC97" s="26">
        <f t="shared" si="9"/>
        <v>0</v>
      </c>
      <c r="AD97" s="24">
        <v>1120</v>
      </c>
    </row>
    <row r="98" spans="1:30" x14ac:dyDescent="0.25">
      <c r="A98" s="1" t="s">
        <v>194</v>
      </c>
      <c r="B98" s="2" t="s">
        <v>195</v>
      </c>
      <c r="C98" s="3">
        <f t="shared" si="6"/>
        <v>-1985</v>
      </c>
      <c r="D98" s="4">
        <f>'Februar 25'!C98</f>
        <v>-1981</v>
      </c>
      <c r="E98" s="6"/>
      <c r="F98" s="6"/>
      <c r="G98" s="6"/>
      <c r="H98" s="6"/>
      <c r="I98" s="6">
        <f t="shared" si="7"/>
        <v>0</v>
      </c>
      <c r="J98" s="7"/>
      <c r="K98" s="7"/>
      <c r="L98" s="7"/>
      <c r="M98" s="7"/>
      <c r="N98" s="7"/>
      <c r="O98" s="7"/>
      <c r="P98" s="7">
        <v>1</v>
      </c>
      <c r="Q98" s="7"/>
      <c r="R98" s="7">
        <v>3</v>
      </c>
      <c r="S98" s="7"/>
      <c r="T98" s="7"/>
      <c r="U98" s="7"/>
      <c r="V98" s="7"/>
      <c r="W98" s="7"/>
      <c r="X98" s="7"/>
      <c r="Y98" s="7"/>
      <c r="Z98" s="7"/>
      <c r="AA98" s="7">
        <f t="shared" si="8"/>
        <v>4</v>
      </c>
      <c r="AB98" s="25">
        <f t="shared" si="10"/>
        <v>64.993499999999997</v>
      </c>
      <c r="AC98" s="26">
        <f t="shared" si="9"/>
        <v>-129012.09749999999</v>
      </c>
      <c r="AD98" s="24">
        <v>99.99</v>
      </c>
    </row>
    <row r="99" spans="1:30" x14ac:dyDescent="0.25">
      <c r="A99" s="1" t="s">
        <v>206</v>
      </c>
      <c r="B99" s="2" t="s">
        <v>344</v>
      </c>
      <c r="C99" s="3">
        <f t="shared" si="6"/>
        <v>0</v>
      </c>
      <c r="D99" s="4">
        <f>'Februar 25'!C99</f>
        <v>0</v>
      </c>
      <c r="E99" s="6"/>
      <c r="F99" s="6"/>
      <c r="G99" s="6"/>
      <c r="H99" s="6"/>
      <c r="I99" s="6">
        <f t="shared" si="7"/>
        <v>0</v>
      </c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>
        <f t="shared" si="8"/>
        <v>0</v>
      </c>
      <c r="AB99" s="25">
        <f t="shared" si="10"/>
        <v>779.35</v>
      </c>
      <c r="AC99" s="26">
        <f t="shared" si="9"/>
        <v>0</v>
      </c>
      <c r="AD99" s="24">
        <v>1199</v>
      </c>
    </row>
    <row r="100" spans="1:30" x14ac:dyDescent="0.25">
      <c r="A100" s="1" t="s">
        <v>234</v>
      </c>
      <c r="B100" s="2" t="s">
        <v>352</v>
      </c>
      <c r="C100" s="3">
        <f t="shared" si="6"/>
        <v>3</v>
      </c>
      <c r="D100" s="4">
        <f>'Februar 25'!C100</f>
        <v>3</v>
      </c>
      <c r="E100" s="6"/>
      <c r="F100" s="6"/>
      <c r="G100" s="6"/>
      <c r="H100" s="6"/>
      <c r="I100" s="6">
        <f t="shared" si="7"/>
        <v>0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>
        <f t="shared" si="8"/>
        <v>0</v>
      </c>
      <c r="AB100" s="25">
        <f t="shared" si="10"/>
        <v>682.49350000000004</v>
      </c>
      <c r="AC100" s="26">
        <f t="shared" si="9"/>
        <v>2047.4805000000001</v>
      </c>
      <c r="AD100" s="24">
        <v>1049.99</v>
      </c>
    </row>
    <row r="101" spans="1:30" x14ac:dyDescent="0.25">
      <c r="A101" s="1" t="s">
        <v>248</v>
      </c>
      <c r="B101" s="2" t="s">
        <v>354</v>
      </c>
      <c r="C101" s="3">
        <f t="shared" ref="C101:C132" si="11">D101+I101-AA101</f>
        <v>-18</v>
      </c>
      <c r="D101" s="4">
        <f>'Februar 25'!C101</f>
        <v>-5</v>
      </c>
      <c r="E101" s="6"/>
      <c r="F101" s="6"/>
      <c r="G101" s="6"/>
      <c r="H101" s="6"/>
      <c r="I101" s="6">
        <f t="shared" si="7"/>
        <v>0</v>
      </c>
      <c r="J101" s="7"/>
      <c r="K101" s="7"/>
      <c r="L101" s="7"/>
      <c r="M101" s="7">
        <v>1</v>
      </c>
      <c r="N101" s="7">
        <v>1</v>
      </c>
      <c r="O101" s="7"/>
      <c r="P101" s="7"/>
      <c r="Q101" s="7"/>
      <c r="R101" s="7"/>
      <c r="S101" s="7"/>
      <c r="T101" s="7"/>
      <c r="U101" s="7"/>
      <c r="V101" s="7"/>
      <c r="W101" s="7"/>
      <c r="X101" s="7">
        <v>11</v>
      </c>
      <c r="Y101" s="7"/>
      <c r="Z101" s="7"/>
      <c r="AA101" s="7">
        <f t="shared" ref="AA101:AA132" si="12">SUM(J101:Z101)</f>
        <v>13</v>
      </c>
      <c r="AB101" s="25">
        <f t="shared" si="10"/>
        <v>1509.2935</v>
      </c>
      <c r="AC101" s="26">
        <f t="shared" ref="AC101:AC132" si="13">C101*AB101</f>
        <v>-27167.282999999999</v>
      </c>
      <c r="AD101" s="24">
        <v>2321.9899999999998</v>
      </c>
    </row>
    <row r="102" spans="1:30" x14ac:dyDescent="0.25">
      <c r="A102" s="1" t="s">
        <v>370</v>
      </c>
      <c r="B102" s="2" t="s">
        <v>355</v>
      </c>
      <c r="C102" s="3">
        <f t="shared" si="11"/>
        <v>-1</v>
      </c>
      <c r="D102" s="4">
        <f>'Februar 25'!C102</f>
        <v>0</v>
      </c>
      <c r="E102" s="6"/>
      <c r="F102" s="6"/>
      <c r="G102" s="6"/>
      <c r="H102" s="6"/>
      <c r="I102" s="6">
        <f t="shared" si="7"/>
        <v>0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>
        <v>1</v>
      </c>
      <c r="AA102" s="7">
        <f t="shared" si="12"/>
        <v>1</v>
      </c>
      <c r="AB102" s="25">
        <f t="shared" si="10"/>
        <v>97.493500000000012</v>
      </c>
      <c r="AC102" s="26">
        <f t="shared" si="13"/>
        <v>-97.493500000000012</v>
      </c>
      <c r="AD102" s="24">
        <v>149.99</v>
      </c>
    </row>
    <row r="103" spans="1:30" x14ac:dyDescent="0.25">
      <c r="A103" s="1" t="s">
        <v>371</v>
      </c>
      <c r="B103" s="2" t="s">
        <v>357</v>
      </c>
      <c r="C103" s="3">
        <f t="shared" si="11"/>
        <v>0</v>
      </c>
      <c r="D103" s="4">
        <f>'Februar 25'!C103</f>
        <v>0</v>
      </c>
      <c r="E103" s="6"/>
      <c r="F103" s="6"/>
      <c r="G103" s="6"/>
      <c r="H103" s="6"/>
      <c r="I103" s="6">
        <f t="shared" si="7"/>
        <v>0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>
        <f t="shared" si="12"/>
        <v>0</v>
      </c>
      <c r="AB103" s="25">
        <f t="shared" si="10"/>
        <v>46.793500000000002</v>
      </c>
      <c r="AC103" s="26">
        <f t="shared" si="13"/>
        <v>0</v>
      </c>
      <c r="AD103" s="24">
        <v>71.989999999999995</v>
      </c>
    </row>
    <row r="104" spans="1:30" x14ac:dyDescent="0.25">
      <c r="A104" s="1" t="s">
        <v>401</v>
      </c>
      <c r="B104" s="2" t="s">
        <v>400</v>
      </c>
      <c r="C104" s="3">
        <f t="shared" si="11"/>
        <v>0</v>
      </c>
      <c r="D104" s="4">
        <f>'Februar 25'!C104</f>
        <v>0</v>
      </c>
      <c r="E104" s="6"/>
      <c r="F104" s="6"/>
      <c r="G104" s="6"/>
      <c r="H104" s="6"/>
      <c r="I104" s="6">
        <f t="shared" si="7"/>
        <v>0</v>
      </c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>
        <f t="shared" si="12"/>
        <v>0</v>
      </c>
      <c r="AB104" s="25">
        <f t="shared" si="10"/>
        <v>428.99350000000004</v>
      </c>
      <c r="AC104" s="26">
        <f t="shared" si="13"/>
        <v>0</v>
      </c>
      <c r="AD104" s="24">
        <v>659.99</v>
      </c>
    </row>
    <row r="105" spans="1:30" x14ac:dyDescent="0.25">
      <c r="A105" s="1"/>
      <c r="B105" s="2"/>
      <c r="C105" s="3">
        <f t="shared" si="11"/>
        <v>0</v>
      </c>
      <c r="D105" s="4">
        <f>'Februar 25'!C105</f>
        <v>0</v>
      </c>
      <c r="E105" s="6"/>
      <c r="F105" s="6"/>
      <c r="G105" s="6"/>
      <c r="H105" s="6"/>
      <c r="I105" s="6">
        <f t="shared" si="7"/>
        <v>0</v>
      </c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>
        <f t="shared" si="12"/>
        <v>0</v>
      </c>
      <c r="AB105" s="25">
        <f t="shared" si="10"/>
        <v>0</v>
      </c>
      <c r="AC105" s="26">
        <f t="shared" si="13"/>
        <v>0</v>
      </c>
      <c r="AD105" s="24"/>
    </row>
    <row r="106" spans="1:30" x14ac:dyDescent="0.25">
      <c r="A106" s="1"/>
      <c r="B106" s="2"/>
      <c r="C106" s="3">
        <f t="shared" si="11"/>
        <v>0</v>
      </c>
      <c r="D106" s="4">
        <f>'Februar 25'!C106</f>
        <v>0</v>
      </c>
      <c r="E106" s="6"/>
      <c r="F106" s="6"/>
      <c r="G106" s="6"/>
      <c r="H106" s="6"/>
      <c r="I106" s="6">
        <f t="shared" si="7"/>
        <v>0</v>
      </c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>
        <f t="shared" si="12"/>
        <v>0</v>
      </c>
      <c r="AB106" s="25">
        <f t="shared" si="10"/>
        <v>0</v>
      </c>
      <c r="AC106" s="26">
        <f t="shared" si="13"/>
        <v>0</v>
      </c>
      <c r="AD106" s="24"/>
    </row>
    <row r="107" spans="1:30" x14ac:dyDescent="0.25">
      <c r="A107" s="1"/>
      <c r="B107" s="2"/>
      <c r="C107" s="3">
        <f t="shared" si="11"/>
        <v>0</v>
      </c>
      <c r="D107" s="4">
        <f>'Februar 25'!C107</f>
        <v>0</v>
      </c>
      <c r="E107" s="6"/>
      <c r="F107" s="6"/>
      <c r="G107" s="6"/>
      <c r="H107" s="6"/>
      <c r="I107" s="6">
        <f t="shared" si="7"/>
        <v>0</v>
      </c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>
        <f t="shared" si="12"/>
        <v>0</v>
      </c>
      <c r="AB107" s="25">
        <f t="shared" si="10"/>
        <v>0</v>
      </c>
      <c r="AC107" s="26">
        <f t="shared" si="13"/>
        <v>0</v>
      </c>
      <c r="AD107" s="24"/>
    </row>
    <row r="108" spans="1:30" x14ac:dyDescent="0.25">
      <c r="A108" s="1"/>
      <c r="B108" s="2"/>
      <c r="C108" s="3">
        <f t="shared" si="11"/>
        <v>0</v>
      </c>
      <c r="D108" s="4">
        <f>'Februar 25'!C108</f>
        <v>0</v>
      </c>
      <c r="E108" s="6"/>
      <c r="F108" s="6"/>
      <c r="G108" s="6"/>
      <c r="H108" s="6"/>
      <c r="I108" s="6">
        <f t="shared" si="7"/>
        <v>0</v>
      </c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>
        <f t="shared" si="12"/>
        <v>0</v>
      </c>
      <c r="AB108" s="25">
        <f t="shared" si="10"/>
        <v>0</v>
      </c>
      <c r="AC108" s="26">
        <f t="shared" si="13"/>
        <v>0</v>
      </c>
      <c r="AD108" s="24"/>
    </row>
    <row r="109" spans="1:30" x14ac:dyDescent="0.25">
      <c r="A109" s="1"/>
      <c r="B109" s="2"/>
      <c r="C109" s="3">
        <f t="shared" si="11"/>
        <v>0</v>
      </c>
      <c r="D109" s="4">
        <f>'Februar 25'!C109</f>
        <v>0</v>
      </c>
      <c r="E109" s="6"/>
      <c r="F109" s="6"/>
      <c r="G109" s="6"/>
      <c r="H109" s="6"/>
      <c r="I109" s="6">
        <f t="shared" si="7"/>
        <v>0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>
        <f t="shared" si="12"/>
        <v>0</v>
      </c>
      <c r="AB109" s="25">
        <f t="shared" si="10"/>
        <v>0</v>
      </c>
      <c r="AC109" s="26">
        <f t="shared" si="13"/>
        <v>0</v>
      </c>
      <c r="AD109" s="24"/>
    </row>
    <row r="110" spans="1:30" x14ac:dyDescent="0.25">
      <c r="A110" s="1"/>
      <c r="B110" s="2"/>
      <c r="C110" s="3">
        <f t="shared" si="11"/>
        <v>0</v>
      </c>
      <c r="D110" s="4">
        <f>'Februar 25'!C110</f>
        <v>0</v>
      </c>
      <c r="E110" s="6"/>
      <c r="F110" s="6"/>
      <c r="G110" s="6"/>
      <c r="H110" s="6"/>
      <c r="I110" s="6">
        <f t="shared" si="7"/>
        <v>0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>
        <f t="shared" si="12"/>
        <v>0</v>
      </c>
      <c r="AB110" s="25">
        <f t="shared" si="10"/>
        <v>0</v>
      </c>
      <c r="AC110" s="26">
        <f t="shared" si="13"/>
        <v>0</v>
      </c>
      <c r="AD110" s="24"/>
    </row>
  </sheetData>
  <conditionalFormatting sqref="B1:B1048576">
    <cfRule type="expression" dxfId="3" priority="3">
      <formula>AND(NOT(ISERROR(SEARCH("(abzuverkaufen)",B1))),C1=0)</formula>
    </cfRule>
    <cfRule type="containsText" dxfId="2" priority="4" stopIfTrue="1" operator="containsText" text="(abzuverkaufen)">
      <formula>NOT(ISERROR(SEARCH("(abzuverkaufen)",B1)))</formula>
    </cfRule>
  </conditionalFormatting>
  <conditionalFormatting sqref="C5:C110">
    <cfRule type="cellIs" dxfId="1" priority="5" operator="equal">
      <formula>0</formula>
    </cfRule>
  </conditionalFormatting>
  <conditionalFormatting sqref="C5:C110">
    <cfRule type="cellIs" dxfId="0" priority="2" operator="lessThan">
      <formula>0</formula>
    </cfRule>
  </conditionalFormatting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Oktober 24</vt:lpstr>
      <vt:lpstr>November 24</vt:lpstr>
      <vt:lpstr>Dezember 24</vt:lpstr>
      <vt:lpstr>Jänner 25</vt:lpstr>
      <vt:lpstr>Februar 25</vt:lpstr>
      <vt:lpstr>März 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htl-donaustadt, Vienna Office Trading</dc:creator>
  <cp:lastModifiedBy>htl-donaustadt, Vienna Office Trading</cp:lastModifiedBy>
  <cp:lastPrinted>2025-01-29T08:01:54Z</cp:lastPrinted>
  <dcterms:created xsi:type="dcterms:W3CDTF">2015-06-05T18:19:34Z</dcterms:created>
  <dcterms:modified xsi:type="dcterms:W3CDTF">2025-03-18T09:34:36Z</dcterms:modified>
</cp:coreProperties>
</file>