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60" windowWidth="15360" windowHeight="8775"/>
  </bookViews>
  <sheets>
    <sheet name="Equipment" sheetId="1" r:id="rId1"/>
  </sheets>
  <calcPr calcId="145621"/>
</workbook>
</file>

<file path=xl/calcChain.xml><?xml version="1.0" encoding="utf-8"?>
<calcChain xmlns="http://schemas.openxmlformats.org/spreadsheetml/2006/main">
  <c r="F107" i="1"/>
  <c r="F108"/>
  <c r="F109"/>
  <c r="F96" l="1"/>
  <c r="F95"/>
  <c r="F94"/>
  <c r="F93"/>
  <c r="F92"/>
  <c r="F91"/>
  <c r="F90"/>
  <c r="F58"/>
  <c r="F59" s="1"/>
  <c r="F78"/>
  <c r="F62"/>
  <c r="F112"/>
  <c r="F113" s="1"/>
  <c r="F89"/>
  <c r="F106"/>
  <c r="F110" s="1"/>
  <c r="F32"/>
  <c r="F31"/>
  <c r="F35"/>
  <c r="F36" s="1"/>
  <c r="F18"/>
  <c r="F20"/>
  <c r="F21"/>
  <c r="F22"/>
  <c r="F23"/>
  <c r="F24"/>
  <c r="F25"/>
  <c r="F26"/>
  <c r="F27"/>
  <c r="F28"/>
  <c r="F15"/>
  <c r="F16" s="1"/>
  <c r="F11"/>
  <c r="F12" s="1"/>
  <c r="F97" l="1"/>
  <c r="F115"/>
  <c r="F82"/>
  <c r="F33"/>
  <c r="F29"/>
  <c r="F38" l="1"/>
</calcChain>
</file>

<file path=xl/sharedStrings.xml><?xml version="1.0" encoding="utf-8"?>
<sst xmlns="http://schemas.openxmlformats.org/spreadsheetml/2006/main" count="162" uniqueCount="148">
  <si>
    <t>PASCO</t>
  </si>
  <si>
    <t>ME9452A</t>
  </si>
  <si>
    <t>Classic Dynamics Systems</t>
  </si>
  <si>
    <t>Fisher Scientific</t>
  </si>
  <si>
    <t>Stopwatches</t>
  </si>
  <si>
    <t>S90208</t>
  </si>
  <si>
    <t>S40625</t>
  </si>
  <si>
    <t>Meter Sticks</t>
  </si>
  <si>
    <t>D&amp;L</t>
  </si>
  <si>
    <t>Ultra Stomp Rocket</t>
  </si>
  <si>
    <t>http://www.stomprocket.com/index.html</t>
  </si>
  <si>
    <t>Model #</t>
  </si>
  <si>
    <t>Description</t>
  </si>
  <si>
    <t>Vendor</t>
  </si>
  <si>
    <t>Quantity</t>
  </si>
  <si>
    <t>Cambridge Physics Outlet</t>
  </si>
  <si>
    <t>80 Northwest Boulevard</t>
  </si>
  <si>
    <t>Nashua, NH   03063</t>
  </si>
  <si>
    <t>792-1171</t>
  </si>
  <si>
    <t>Marble Launcher Kit</t>
  </si>
  <si>
    <t>Spring Scales - Green</t>
  </si>
  <si>
    <t>Spring Scales - Beige</t>
  </si>
  <si>
    <t>S40142B</t>
  </si>
  <si>
    <t>S40142C</t>
  </si>
  <si>
    <t>S40300</t>
  </si>
  <si>
    <t>9-piece weight set</t>
  </si>
  <si>
    <t>http://www.pasco.com/</t>
  </si>
  <si>
    <t>S40976</t>
  </si>
  <si>
    <t>S47805</t>
  </si>
  <si>
    <t>Stands</t>
  </si>
  <si>
    <t>S49100</t>
  </si>
  <si>
    <t>Castaloy Adjustable Angle Clamps</t>
  </si>
  <si>
    <t>S477652Q</t>
  </si>
  <si>
    <t>Right Angle Clamp</t>
  </si>
  <si>
    <t>S47765H</t>
  </si>
  <si>
    <t>S409981</t>
  </si>
  <si>
    <t>Drilled Ball Set</t>
  </si>
  <si>
    <t>Bowling Ball</t>
  </si>
  <si>
    <t>Newtonian Collision Apparatus</t>
  </si>
  <si>
    <t>Steel Burette Clamps</t>
  </si>
  <si>
    <t>S43267</t>
  </si>
  <si>
    <t>Electroscope, Metal Case</t>
  </si>
  <si>
    <t>S65113</t>
  </si>
  <si>
    <t>Friction Rod Kit</t>
  </si>
  <si>
    <t>Spring Binding Knife Switches</t>
  </si>
  <si>
    <t>S78773</t>
  </si>
  <si>
    <t>S43845</t>
  </si>
  <si>
    <t xml:space="preserve">Resistance Spools Mounted </t>
  </si>
  <si>
    <t xml:space="preserve">Compact Multimeter </t>
  </si>
  <si>
    <t>S47778</t>
  </si>
  <si>
    <t>Electrical Bench Meters</t>
  </si>
  <si>
    <t xml:space="preserve">         Voltmeter (Triple) </t>
  </si>
  <si>
    <t xml:space="preserve">         DC Milliammeter (Triple)</t>
  </si>
  <si>
    <t xml:space="preserve">         DC Ammenter (Double)</t>
  </si>
  <si>
    <t>S77883</t>
  </si>
  <si>
    <t>S77885</t>
  </si>
  <si>
    <t>S77844</t>
  </si>
  <si>
    <t>Bar Magnets</t>
  </si>
  <si>
    <t>Alnico Horseshoe Magnets w/ keepers</t>
  </si>
  <si>
    <t>Iron Filings</t>
  </si>
  <si>
    <t>Magnetic Compass (Pack of 12)</t>
  </si>
  <si>
    <t>S43025</t>
  </si>
  <si>
    <t>S43055</t>
  </si>
  <si>
    <t>S95968</t>
  </si>
  <si>
    <t>S43153</t>
  </si>
  <si>
    <t>WLS62325-00</t>
  </si>
  <si>
    <t>Sargent Welch</t>
  </si>
  <si>
    <t>CP32179-06</t>
  </si>
  <si>
    <t>Air-Cooled Laboratory Rheostat</t>
  </si>
  <si>
    <t>CP32885-00</t>
  </si>
  <si>
    <t>WL1960L</t>
  </si>
  <si>
    <t>http://sargentwelch.com/dry-electric-field-mapping-apparatus/p/IG0038140/</t>
  </si>
  <si>
    <t>WLA5419A</t>
  </si>
  <si>
    <t>Alligator Cords</t>
  </si>
  <si>
    <t>WLS30853-50</t>
  </si>
  <si>
    <t xml:space="preserve">12 Volt Battery </t>
  </si>
  <si>
    <t>6 Volt Battery</t>
  </si>
  <si>
    <t>WLS30848</t>
  </si>
  <si>
    <t>Dry Electric Field Mapping Apparatus</t>
  </si>
  <si>
    <t>Wimshurst Generator</t>
  </si>
  <si>
    <t>WLS1751-92</t>
  </si>
  <si>
    <t>WL1915</t>
  </si>
  <si>
    <t>Van De Graff Generator</t>
  </si>
  <si>
    <t>WL1945</t>
  </si>
  <si>
    <t>Pith Balls and Coated Spheres</t>
  </si>
  <si>
    <t>AC/DC Compact 12 V Power Supply</t>
  </si>
  <si>
    <t>WLS1799-21</t>
  </si>
  <si>
    <t>WLS44385</t>
  </si>
  <si>
    <t>High-Strength Magnetizer</t>
  </si>
  <si>
    <t>Pasco</t>
  </si>
  <si>
    <t>Classic Electrostatics Materials Kit</t>
  </si>
  <si>
    <t>Wire Cutter</t>
  </si>
  <si>
    <t>SF-9068</t>
  </si>
  <si>
    <t>WL0195</t>
  </si>
  <si>
    <t>WLS85135-50D</t>
  </si>
  <si>
    <t>Color-Coded, Plastic Covered Copper Wire</t>
  </si>
  <si>
    <t>Total</t>
  </si>
  <si>
    <t>Permenant Chrome Steel U-Shaped Magnet</t>
  </si>
  <si>
    <t>*</t>
  </si>
  <si>
    <t>Electromagnetic Field Experiment*</t>
  </si>
  <si>
    <t>Mini Poppers (144 per set)</t>
  </si>
  <si>
    <t>Large Poppers (12 per set)</t>
  </si>
  <si>
    <t>Orental Trading</t>
  </si>
  <si>
    <t>www.orientaltrading.com</t>
  </si>
  <si>
    <t>IN-16/454</t>
  </si>
  <si>
    <t>IN-39/1532</t>
  </si>
  <si>
    <t>S432891 </t>
  </si>
  <si>
    <t>OS-8471A</t>
  </si>
  <si>
    <t>Dynamics Track Optics Kt</t>
  </si>
  <si>
    <t>SE-9361</t>
  </si>
  <si>
    <t>Diffraction Grading (set of 4)</t>
  </si>
  <si>
    <t>CP85666-00</t>
  </si>
  <si>
    <t>Acrylic Lens and Prism Set</t>
  </si>
  <si>
    <t>&lt;suggested provider TBD&gt;</t>
  </si>
  <si>
    <t>Unit Price</t>
  </si>
  <si>
    <t>Cost</t>
  </si>
  <si>
    <t>Mechanics Grand Total</t>
  </si>
  <si>
    <t>http://www.fishersci.com/</t>
  </si>
  <si>
    <t>Electricity &amp; Magnetism Total</t>
  </si>
  <si>
    <t>Apparatus to Equip an AP Physics B Lab (or School)</t>
  </si>
  <si>
    <t>AP Physics B Total</t>
  </si>
  <si>
    <t>*Important Note:  Many AP Physics B Labs are completed in the Algebra Based Physics course.  The list below assumes that the equipment from that course has already been procured and may be used for AP Physics as well.</t>
  </si>
  <si>
    <t>Ripple Tank System</t>
  </si>
  <si>
    <t>WA-9899</t>
  </si>
  <si>
    <t>WA-9495</t>
  </si>
  <si>
    <t>Economy Resonance Tube</t>
  </si>
  <si>
    <t>Open Speaker</t>
  </si>
  <si>
    <t>WA-9867</t>
  </si>
  <si>
    <t>Sine Wave Generator</t>
  </si>
  <si>
    <t xml:space="preserve">WA-9900 </t>
  </si>
  <si>
    <t>SE-8760</t>
  </si>
  <si>
    <t>Double-Length Slinky</t>
  </si>
  <si>
    <t xml:space="preserve">WA-9857 </t>
  </si>
  <si>
    <t>String Vibrator</t>
  </si>
  <si>
    <t>SE-9716B</t>
  </si>
  <si>
    <t>Red Laser Pointer</t>
  </si>
  <si>
    <t>Waves Total</t>
  </si>
  <si>
    <t>ME-8569</t>
  </si>
  <si>
    <t>SE-8568</t>
  </si>
  <si>
    <t>Density Set</t>
  </si>
  <si>
    <t>Overflow Can</t>
  </si>
  <si>
    <t>SE-7289</t>
  </si>
  <si>
    <t>Graduated Cylinder, 50 ml (12 pack)</t>
  </si>
  <si>
    <t>Apparatus to Equip an PSI Algebra-Based Physics Lab (or School) - Mechanics</t>
  </si>
  <si>
    <t>Apparatus to Equip an PSI Algebra-Based Physics Lab (or School) - Waves</t>
  </si>
  <si>
    <t>Apparatus to Equip an PSI Algebra-Based Physics Lab (or School) - Electricity and Magnetism</t>
  </si>
  <si>
    <t>The attached equipment list indicates the equipment expected for student laboratory experiments and teacher-led demonstrations used to support the teaching of PSI Algebra-Based Physics and AP Physics B.   The list has been separated by topic area for PSI Algebra-Based Physics.  Many of the AP Physics B labs are covered in the first year course, and therefore the equipment list for AP Physics B assumes a school has purchased equipment for the first year course as well. CTL lists vendors to provide examples of where and how much each piece of equipment may cost.  Actual cost of this equipment may vary and CTL recommends districts consult with multiple vendors.  Additionally, CTL suggests taking inventory of your school's existing lab equipment prior to purchasing additional equipment since many school labs may have these things in inventory.</t>
  </si>
  <si>
    <t>This extensive list of lab equipment allows teachers to utilize any of the CTL Algebra-Based Physics labs and demos.  A basic lab list is available as well.  That list enables schools to use all of the labs and some of the demos for the entire curriculum.</t>
  </si>
</sst>
</file>

<file path=xl/styles.xml><?xml version="1.0" encoding="utf-8"?>
<styleSheet xmlns="http://schemas.openxmlformats.org/spreadsheetml/2006/main">
  <numFmts count="1">
    <numFmt numFmtId="164" formatCode="&quot;$&quot;#,##0.00"/>
  </numFmts>
  <fonts count="9">
    <font>
      <sz val="10"/>
      <name val="Arial"/>
    </font>
    <font>
      <sz val="8"/>
      <name val="Arial"/>
      <family val="2"/>
    </font>
    <font>
      <b/>
      <sz val="10"/>
      <name val="Arial"/>
      <family val="2"/>
    </font>
    <font>
      <u/>
      <sz val="10"/>
      <color indexed="12"/>
      <name val="Arial"/>
      <family val="2"/>
    </font>
    <font>
      <sz val="10"/>
      <name val="Arial"/>
      <family val="2"/>
    </font>
    <font>
      <sz val="10"/>
      <color indexed="8"/>
      <name val="Arial"/>
      <family val="2"/>
    </font>
    <font>
      <sz val="10"/>
      <name val="Arial"/>
      <family val="2"/>
    </font>
    <font>
      <sz val="10"/>
      <color indexed="8"/>
      <name val="Arial"/>
      <family val="2"/>
    </font>
    <font>
      <b/>
      <sz val="10"/>
      <color theme="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3" tint="0.39997558519241921"/>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8">
    <xf numFmtId="0" fontId="0" fillId="0" borderId="0" xfId="0"/>
    <xf numFmtId="164" fontId="0" fillId="0" borderId="0" xfId="0" applyNumberFormat="1"/>
    <xf numFmtId="0" fontId="2" fillId="0" borderId="0" xfId="0" applyFont="1"/>
    <xf numFmtId="0" fontId="3" fillId="0" borderId="0" xfId="1" applyAlignment="1" applyProtection="1"/>
    <xf numFmtId="0" fontId="5" fillId="0" borderId="0" xfId="0" applyFont="1"/>
    <xf numFmtId="0" fontId="6" fillId="0" borderId="0" xfId="0" applyFont="1"/>
    <xf numFmtId="0" fontId="7" fillId="0" borderId="0" xfId="0" applyFont="1"/>
    <xf numFmtId="0" fontId="0" fillId="0" borderId="0" xfId="0" applyAlignment="1">
      <alignment horizontal="right"/>
    </xf>
    <xf numFmtId="0" fontId="2" fillId="0" borderId="0" xfId="0" applyFont="1" applyAlignment="1">
      <alignment horizontal="center"/>
    </xf>
    <xf numFmtId="0" fontId="4" fillId="0" borderId="0" xfId="0" applyFont="1"/>
    <xf numFmtId="0" fontId="4" fillId="0" borderId="0" xfId="0" applyFont="1" applyAlignment="1">
      <alignment horizontal="center"/>
    </xf>
    <xf numFmtId="0" fontId="3" fillId="0" borderId="0" xfId="1" applyAlignment="1" applyProtection="1">
      <alignment horizontal="left"/>
    </xf>
    <xf numFmtId="0" fontId="2" fillId="0" borderId="0" xfId="0" applyFont="1" applyAlignment="1">
      <alignment horizontal="left"/>
    </xf>
    <xf numFmtId="164" fontId="0" fillId="0" borderId="0" xfId="0" applyNumberFormat="1" applyFill="1"/>
    <xf numFmtId="0" fontId="6" fillId="0" borderId="0" xfId="0" applyFont="1" applyFill="1"/>
    <xf numFmtId="0" fontId="7" fillId="0" borderId="0" xfId="0" applyFont="1" applyFill="1" applyAlignment="1">
      <alignment vertical="top" wrapText="1"/>
    </xf>
    <xf numFmtId="0" fontId="0" fillId="0" borderId="0" xfId="0" applyFill="1"/>
    <xf numFmtId="164" fontId="2" fillId="0" borderId="0" xfId="0" applyNumberFormat="1" applyFont="1"/>
    <xf numFmtId="0" fontId="2" fillId="0" borderId="0" xfId="0" applyFont="1" applyAlignment="1">
      <alignment horizontal="right"/>
    </xf>
    <xf numFmtId="0" fontId="0" fillId="0" borderId="0" xfId="0" applyFill="1" applyAlignment="1">
      <alignment horizontal="right"/>
    </xf>
    <xf numFmtId="164" fontId="2" fillId="0" borderId="0" xfId="0" applyNumberFormat="1" applyFont="1" applyAlignment="1">
      <alignment horizontal="center"/>
    </xf>
    <xf numFmtId="0" fontId="8" fillId="0" borderId="0" xfId="0" applyFont="1" applyFill="1" applyAlignment="1"/>
    <xf numFmtId="0" fontId="2" fillId="2" borderId="0" xfId="0" applyFont="1" applyFill="1"/>
    <xf numFmtId="0" fontId="0" fillId="2" borderId="0" xfId="0" applyFill="1"/>
    <xf numFmtId="164" fontId="0" fillId="2" borderId="0" xfId="0" applyNumberFormat="1" applyFill="1"/>
    <xf numFmtId="164" fontId="2" fillId="2" borderId="0" xfId="0" applyNumberFormat="1" applyFont="1" applyFill="1"/>
    <xf numFmtId="0" fontId="2" fillId="0" borderId="0" xfId="0" applyFont="1" applyFill="1"/>
    <xf numFmtId="164" fontId="2" fillId="0" borderId="0" xfId="0" applyNumberFormat="1" applyFont="1" applyFill="1"/>
    <xf numFmtId="0" fontId="2" fillId="0" borderId="0" xfId="0" applyFont="1" applyFill="1" applyAlignment="1">
      <alignment horizontal="center"/>
    </xf>
    <xf numFmtId="0" fontId="4" fillId="0" borderId="0" xfId="0" applyFont="1" applyFill="1"/>
    <xf numFmtId="0" fontId="2" fillId="0" borderId="0" xfId="0" applyFont="1" applyFill="1" applyAlignment="1">
      <alignment wrapText="1"/>
    </xf>
    <xf numFmtId="0" fontId="8" fillId="0" borderId="0" xfId="0" applyFont="1" applyFill="1" applyBorder="1" applyAlignment="1">
      <alignment horizontal="center"/>
    </xf>
    <xf numFmtId="0" fontId="0" fillId="0" borderId="0" xfId="0" applyFill="1" applyBorder="1"/>
    <xf numFmtId="0" fontId="4" fillId="0" borderId="0" xfId="0" applyFont="1" applyAlignment="1">
      <alignment horizontal="left" wrapText="1"/>
    </xf>
    <xf numFmtId="0" fontId="0" fillId="0" borderId="0" xfId="0" applyAlignment="1">
      <alignment horizontal="left" wrapText="1"/>
    </xf>
    <xf numFmtId="0" fontId="8" fillId="3" borderId="0" xfId="0" applyFont="1" applyFill="1" applyAlignment="1">
      <alignment horizontal="center"/>
    </xf>
    <xf numFmtId="0" fontId="8" fillId="4" borderId="0" xfId="0" applyFont="1" applyFill="1" applyAlignment="1">
      <alignment horizontal="center"/>
    </xf>
    <xf numFmtId="0" fontId="2" fillId="0" borderId="0" xfId="0" applyFont="1" applyFill="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fishersci.com/" TargetMode="External"/><Relationship Id="rId2" Type="http://schemas.openxmlformats.org/officeDocument/2006/relationships/hyperlink" Target="http://www.orientaltrading.com/" TargetMode="External"/><Relationship Id="rId1" Type="http://schemas.openxmlformats.org/officeDocument/2006/relationships/hyperlink" Target="http://sargentwelch.com/dry-electric-field-mapping-apparatus/p/IG0038140/" TargetMode="External"/><Relationship Id="rId6" Type="http://schemas.openxmlformats.org/officeDocument/2006/relationships/printerSettings" Target="../printerSettings/printerSettings1.bin"/><Relationship Id="rId5" Type="http://schemas.openxmlformats.org/officeDocument/2006/relationships/hyperlink" Target="http://www.pasco.com/" TargetMode="External"/><Relationship Id="rId4" Type="http://schemas.openxmlformats.org/officeDocument/2006/relationships/hyperlink" Target="http://www.stomprocket.com/index.html" TargetMode="External"/></Relationships>
</file>

<file path=xl/worksheets/sheet1.xml><?xml version="1.0" encoding="utf-8"?>
<worksheet xmlns="http://schemas.openxmlformats.org/spreadsheetml/2006/main" xmlns:r="http://schemas.openxmlformats.org/officeDocument/2006/relationships">
  <dimension ref="A1:L115"/>
  <sheetViews>
    <sheetView tabSelected="1" workbookViewId="0">
      <selection activeCell="A19" sqref="A19"/>
    </sheetView>
  </sheetViews>
  <sheetFormatPr defaultRowHeight="12.75"/>
  <cols>
    <col min="1" max="1" width="24.28515625" customWidth="1"/>
    <col min="2" max="2" width="13.5703125" customWidth="1"/>
    <col min="3" max="3" width="37.28515625" customWidth="1"/>
    <col min="4" max="4" width="9.85546875" style="1" bestFit="1" customWidth="1"/>
    <col min="5" max="5" width="8.5703125" bestFit="1" customWidth="1"/>
    <col min="6" max="6" width="10.140625" style="1" bestFit="1" customWidth="1"/>
  </cols>
  <sheetData>
    <row r="1" spans="1:8" ht="42" customHeight="1">
      <c r="A1" s="33" t="s">
        <v>147</v>
      </c>
      <c r="B1" s="34"/>
      <c r="C1" s="34"/>
      <c r="D1" s="34"/>
      <c r="E1" s="34"/>
      <c r="F1" s="34"/>
    </row>
    <row r="3" spans="1:8" ht="108" customHeight="1">
      <c r="A3" s="33" t="s">
        <v>146</v>
      </c>
      <c r="B3" s="33"/>
      <c r="C3" s="33"/>
      <c r="D3" s="33"/>
      <c r="E3" s="33"/>
      <c r="F3" s="33"/>
    </row>
    <row r="4" spans="1:8" ht="13.5" customHeight="1"/>
    <row r="5" spans="1:8">
      <c r="A5" s="35" t="s">
        <v>143</v>
      </c>
      <c r="B5" s="35"/>
      <c r="C5" s="35"/>
      <c r="D5" s="35"/>
      <c r="E5" s="35"/>
      <c r="F5" s="35"/>
      <c r="G5" s="21"/>
    </row>
    <row r="7" spans="1:8">
      <c r="A7" s="8" t="s">
        <v>13</v>
      </c>
      <c r="B7" s="8" t="s">
        <v>11</v>
      </c>
      <c r="C7" s="8" t="s">
        <v>12</v>
      </c>
      <c r="D7" s="20" t="s">
        <v>114</v>
      </c>
      <c r="E7" s="8" t="s">
        <v>14</v>
      </c>
      <c r="F7" s="20" t="s">
        <v>115</v>
      </c>
    </row>
    <row r="9" spans="1:8">
      <c r="A9" s="10" t="s">
        <v>113</v>
      </c>
      <c r="C9" t="s">
        <v>37</v>
      </c>
      <c r="E9" s="7">
        <v>1</v>
      </c>
      <c r="H9" s="9"/>
    </row>
    <row r="10" spans="1:8">
      <c r="A10" s="10"/>
      <c r="E10" s="7"/>
      <c r="H10" s="9"/>
    </row>
    <row r="11" spans="1:8">
      <c r="A11" s="2" t="s">
        <v>15</v>
      </c>
      <c r="B11" t="s">
        <v>18</v>
      </c>
      <c r="C11" t="s">
        <v>19</v>
      </c>
      <c r="D11" s="1">
        <v>135</v>
      </c>
      <c r="E11" s="7">
        <v>5</v>
      </c>
      <c r="F11" s="1">
        <f>E11*D11</f>
        <v>675</v>
      </c>
      <c r="H11" s="9"/>
    </row>
    <row r="12" spans="1:8">
      <c r="A12" t="s">
        <v>16</v>
      </c>
      <c r="E12" s="18" t="s">
        <v>96</v>
      </c>
      <c r="F12" s="17">
        <f>F11</f>
        <v>675</v>
      </c>
    </row>
    <row r="13" spans="1:8">
      <c r="A13" t="s">
        <v>17</v>
      </c>
      <c r="E13" s="7"/>
    </row>
    <row r="14" spans="1:8">
      <c r="E14" s="7"/>
    </row>
    <row r="15" spans="1:8">
      <c r="A15" s="2" t="s">
        <v>8</v>
      </c>
      <c r="B15">
        <v>20008</v>
      </c>
      <c r="C15" t="s">
        <v>9</v>
      </c>
      <c r="D15" s="1">
        <v>15</v>
      </c>
      <c r="E15" s="7">
        <v>10</v>
      </c>
      <c r="F15" s="1">
        <f>E15*D15</f>
        <v>150</v>
      </c>
      <c r="H15" s="9"/>
    </row>
    <row r="16" spans="1:8">
      <c r="A16" s="3" t="s">
        <v>10</v>
      </c>
      <c r="E16" s="18" t="s">
        <v>96</v>
      </c>
      <c r="F16" s="17">
        <f>F15</f>
        <v>150</v>
      </c>
    </row>
    <row r="17" spans="1:12">
      <c r="E17" s="18"/>
      <c r="F17" s="17"/>
    </row>
    <row r="18" spans="1:12">
      <c r="A18" s="2" t="s">
        <v>3</v>
      </c>
      <c r="B18" t="s">
        <v>5</v>
      </c>
      <c r="C18" t="s">
        <v>4</v>
      </c>
      <c r="D18" s="1">
        <v>10.4</v>
      </c>
      <c r="E18" s="7">
        <v>20</v>
      </c>
      <c r="F18" s="1">
        <f t="shared" ref="F18:F28" si="0">E18*D18</f>
        <v>208</v>
      </c>
      <c r="H18" s="9"/>
    </row>
    <row r="19" spans="1:12">
      <c r="A19" s="3" t="s">
        <v>117</v>
      </c>
      <c r="B19" t="s">
        <v>6</v>
      </c>
      <c r="C19" t="s">
        <v>7</v>
      </c>
      <c r="E19" s="7">
        <v>12</v>
      </c>
      <c r="F19" s="1">
        <v>38.35</v>
      </c>
      <c r="H19" s="9"/>
      <c r="J19" s="9"/>
      <c r="L19" s="9"/>
    </row>
    <row r="20" spans="1:12">
      <c r="B20" t="s">
        <v>22</v>
      </c>
      <c r="C20" t="s">
        <v>20</v>
      </c>
      <c r="D20" s="1">
        <v>5.2</v>
      </c>
      <c r="E20" s="7">
        <v>10</v>
      </c>
      <c r="F20" s="1">
        <f t="shared" si="0"/>
        <v>52</v>
      </c>
      <c r="H20" s="9"/>
      <c r="J20" s="9"/>
    </row>
    <row r="21" spans="1:12">
      <c r="B21" t="s">
        <v>23</v>
      </c>
      <c r="C21" t="s">
        <v>21</v>
      </c>
      <c r="D21" s="1">
        <v>5.2</v>
      </c>
      <c r="E21" s="7">
        <v>10</v>
      </c>
      <c r="F21" s="1">
        <f>E21*D21</f>
        <v>52</v>
      </c>
      <c r="H21" s="9"/>
      <c r="J21" s="9"/>
    </row>
    <row r="22" spans="1:12">
      <c r="B22" t="s">
        <v>24</v>
      </c>
      <c r="C22" t="s">
        <v>25</v>
      </c>
      <c r="D22" s="1">
        <v>82.5</v>
      </c>
      <c r="E22" s="7">
        <v>5</v>
      </c>
      <c r="F22" s="1">
        <f t="shared" si="0"/>
        <v>412.5</v>
      </c>
      <c r="H22" s="9"/>
    </row>
    <row r="23" spans="1:12">
      <c r="B23" t="s">
        <v>27</v>
      </c>
      <c r="C23" t="s">
        <v>38</v>
      </c>
      <c r="D23" s="1">
        <v>29.95</v>
      </c>
      <c r="E23" s="7">
        <v>1</v>
      </c>
      <c r="F23" s="1">
        <f t="shared" si="0"/>
        <v>29.95</v>
      </c>
      <c r="H23" s="9"/>
      <c r="J23" s="9"/>
      <c r="L23" s="9"/>
    </row>
    <row r="24" spans="1:12">
      <c r="B24" s="16" t="s">
        <v>28</v>
      </c>
      <c r="C24" s="16" t="s">
        <v>29</v>
      </c>
      <c r="D24" s="13">
        <v>12</v>
      </c>
      <c r="E24" s="19">
        <v>10</v>
      </c>
      <c r="F24" s="13">
        <f t="shared" si="0"/>
        <v>120</v>
      </c>
    </row>
    <row r="25" spans="1:12">
      <c r="B25" s="16" t="s">
        <v>30</v>
      </c>
      <c r="C25" s="16" t="s">
        <v>39</v>
      </c>
      <c r="D25" s="13">
        <v>6.5</v>
      </c>
      <c r="E25" s="19">
        <v>10</v>
      </c>
      <c r="F25" s="13">
        <f t="shared" si="0"/>
        <v>65</v>
      </c>
      <c r="L25" s="9"/>
    </row>
    <row r="26" spans="1:12">
      <c r="B26" s="16" t="s">
        <v>32</v>
      </c>
      <c r="C26" s="16" t="s">
        <v>31</v>
      </c>
      <c r="D26" s="13">
        <v>33.1</v>
      </c>
      <c r="E26" s="19">
        <v>10</v>
      </c>
      <c r="F26" s="13">
        <f t="shared" si="0"/>
        <v>331</v>
      </c>
    </row>
    <row r="27" spans="1:12">
      <c r="B27" s="16" t="s">
        <v>34</v>
      </c>
      <c r="C27" s="16" t="s">
        <v>33</v>
      </c>
      <c r="D27" s="13">
        <v>7.3</v>
      </c>
      <c r="E27" s="19">
        <v>10</v>
      </c>
      <c r="F27" s="13">
        <f t="shared" si="0"/>
        <v>73</v>
      </c>
    </row>
    <row r="28" spans="1:12">
      <c r="B28" s="16" t="s">
        <v>35</v>
      </c>
      <c r="C28" s="16" t="s">
        <v>36</v>
      </c>
      <c r="D28" s="13">
        <v>56.8</v>
      </c>
      <c r="E28" s="19">
        <v>2</v>
      </c>
      <c r="F28" s="13">
        <f t="shared" si="0"/>
        <v>113.6</v>
      </c>
    </row>
    <row r="29" spans="1:12">
      <c r="E29" s="18" t="s">
        <v>96</v>
      </c>
      <c r="F29" s="17">
        <f>SUM(F18:F28)</f>
        <v>1495.4</v>
      </c>
    </row>
    <row r="30" spans="1:12">
      <c r="E30" s="18"/>
      <c r="F30" s="17"/>
    </row>
    <row r="31" spans="1:12">
      <c r="A31" s="12" t="s">
        <v>102</v>
      </c>
      <c r="B31" t="s">
        <v>104</v>
      </c>
      <c r="C31" s="9" t="s">
        <v>101</v>
      </c>
      <c r="D31" s="1">
        <v>3.99</v>
      </c>
      <c r="E31" s="7">
        <v>1</v>
      </c>
      <c r="F31" s="1">
        <f t="shared" ref="F31:F32" si="1">E31*D31</f>
        <v>3.99</v>
      </c>
      <c r="H31" s="9"/>
    </row>
    <row r="32" spans="1:12">
      <c r="A32" s="11" t="s">
        <v>103</v>
      </c>
      <c r="B32" t="s">
        <v>105</v>
      </c>
      <c r="C32" s="9" t="s">
        <v>100</v>
      </c>
      <c r="D32" s="1">
        <v>6.99</v>
      </c>
      <c r="E32" s="7">
        <v>1</v>
      </c>
      <c r="F32" s="1">
        <f t="shared" si="1"/>
        <v>6.99</v>
      </c>
      <c r="H32" s="9"/>
    </row>
    <row r="33" spans="1:12">
      <c r="A33" s="11"/>
      <c r="C33" s="9"/>
      <c r="E33" s="18" t="s">
        <v>96</v>
      </c>
      <c r="F33" s="17">
        <f>SUM(F31:F32)</f>
        <v>10.98</v>
      </c>
      <c r="H33" s="9"/>
    </row>
    <row r="34" spans="1:12">
      <c r="A34" s="11"/>
      <c r="C34" s="9"/>
    </row>
    <row r="35" spans="1:12">
      <c r="A35" s="2" t="s">
        <v>0</v>
      </c>
      <c r="B35" t="s">
        <v>1</v>
      </c>
      <c r="C35" t="s">
        <v>2</v>
      </c>
      <c r="D35" s="1">
        <v>499</v>
      </c>
      <c r="E35" s="7">
        <v>5</v>
      </c>
      <c r="F35" s="1">
        <f>E35*D35</f>
        <v>2495</v>
      </c>
    </row>
    <row r="36" spans="1:12">
      <c r="A36" s="3" t="s">
        <v>26</v>
      </c>
      <c r="E36" s="18" t="s">
        <v>96</v>
      </c>
      <c r="F36" s="17">
        <f>F35</f>
        <v>2495</v>
      </c>
      <c r="J36" s="9"/>
      <c r="L36" s="9"/>
    </row>
    <row r="37" spans="1:12">
      <c r="G37" s="13"/>
    </row>
    <row r="38" spans="1:12">
      <c r="A38" s="22" t="s">
        <v>116</v>
      </c>
      <c r="B38" s="23"/>
      <c r="C38" s="23"/>
      <c r="D38" s="24"/>
      <c r="E38" s="23"/>
      <c r="F38" s="25">
        <f>SUM(F36,F33,F29,F16,F12)</f>
        <v>4826.38</v>
      </c>
    </row>
    <row r="39" spans="1:12" s="16" customFormat="1">
      <c r="A39" s="26"/>
      <c r="D39" s="13"/>
      <c r="F39" s="27"/>
    </row>
    <row r="40" spans="1:12" s="16" customFormat="1">
      <c r="A40" s="26"/>
      <c r="D40" s="13"/>
      <c r="F40" s="27"/>
    </row>
    <row r="41" spans="1:12" s="16" customFormat="1">
      <c r="A41" s="26"/>
      <c r="D41" s="13"/>
      <c r="F41" s="27"/>
    </row>
    <row r="43" spans="1:12">
      <c r="A43" s="35" t="s">
        <v>145</v>
      </c>
      <c r="B43" s="35"/>
      <c r="C43" s="35"/>
      <c r="D43" s="35"/>
      <c r="E43" s="35"/>
      <c r="F43" s="35"/>
    </row>
    <row r="45" spans="1:12">
      <c r="A45" s="2" t="s">
        <v>3</v>
      </c>
      <c r="B45" t="s">
        <v>40</v>
      </c>
      <c r="C45" t="s">
        <v>41</v>
      </c>
      <c r="D45" s="1">
        <v>26.5</v>
      </c>
      <c r="E45">
        <v>2</v>
      </c>
      <c r="F45" s="1">
        <v>53</v>
      </c>
      <c r="G45" s="9"/>
    </row>
    <row r="46" spans="1:12">
      <c r="B46" t="s">
        <v>42</v>
      </c>
      <c r="C46" t="s">
        <v>43</v>
      </c>
      <c r="D46" s="1">
        <v>18</v>
      </c>
      <c r="E46">
        <v>2</v>
      </c>
      <c r="F46" s="1">
        <v>36</v>
      </c>
      <c r="G46" s="9"/>
    </row>
    <row r="47" spans="1:12">
      <c r="B47" t="s">
        <v>45</v>
      </c>
      <c r="C47" t="s">
        <v>44</v>
      </c>
      <c r="D47" s="1">
        <v>5.6</v>
      </c>
      <c r="E47">
        <v>6</v>
      </c>
      <c r="F47" s="1">
        <v>33.6</v>
      </c>
      <c r="G47" s="9"/>
    </row>
    <row r="48" spans="1:12">
      <c r="B48" t="s">
        <v>46</v>
      </c>
      <c r="C48" t="s">
        <v>47</v>
      </c>
      <c r="D48" s="1">
        <v>65.2</v>
      </c>
      <c r="E48">
        <v>6</v>
      </c>
      <c r="F48" s="1">
        <v>391.2</v>
      </c>
      <c r="G48" s="9"/>
    </row>
    <row r="49" spans="1:10">
      <c r="B49" t="s">
        <v>49</v>
      </c>
      <c r="C49" t="s">
        <v>48</v>
      </c>
      <c r="D49" s="1">
        <v>14.95</v>
      </c>
      <c r="E49">
        <v>6</v>
      </c>
      <c r="F49" s="1">
        <v>89.7</v>
      </c>
      <c r="G49" s="9"/>
    </row>
    <row r="50" spans="1:10">
      <c r="C50" t="s">
        <v>50</v>
      </c>
    </row>
    <row r="51" spans="1:10">
      <c r="B51" t="s">
        <v>54</v>
      </c>
      <c r="C51" t="s">
        <v>51</v>
      </c>
      <c r="D51" s="1">
        <v>18.95</v>
      </c>
      <c r="E51">
        <v>6</v>
      </c>
      <c r="F51" s="1">
        <v>113.7</v>
      </c>
      <c r="G51" s="9"/>
    </row>
    <row r="52" spans="1:10">
      <c r="B52" t="s">
        <v>55</v>
      </c>
      <c r="C52" t="s">
        <v>52</v>
      </c>
      <c r="D52" s="1">
        <v>21.5</v>
      </c>
      <c r="E52">
        <v>6</v>
      </c>
      <c r="F52" s="1">
        <v>129</v>
      </c>
      <c r="G52" s="9"/>
    </row>
    <row r="53" spans="1:10">
      <c r="B53" t="s">
        <v>56</v>
      </c>
      <c r="C53" t="s">
        <v>53</v>
      </c>
      <c r="D53" s="1">
        <v>21.5</v>
      </c>
      <c r="E53">
        <v>6</v>
      </c>
      <c r="F53" s="1">
        <v>129</v>
      </c>
      <c r="G53" s="9"/>
    </row>
    <row r="54" spans="1:10">
      <c r="B54" t="s">
        <v>61</v>
      </c>
      <c r="C54" t="s">
        <v>57</v>
      </c>
      <c r="D54" s="1">
        <v>14.9</v>
      </c>
      <c r="E54">
        <v>6</v>
      </c>
      <c r="F54" s="1">
        <v>89.4</v>
      </c>
      <c r="G54" s="9"/>
      <c r="J54" s="9"/>
    </row>
    <row r="55" spans="1:10">
      <c r="B55" t="s">
        <v>62</v>
      </c>
      <c r="C55" t="s">
        <v>58</v>
      </c>
      <c r="D55" s="1">
        <v>11.85</v>
      </c>
      <c r="E55">
        <v>2</v>
      </c>
      <c r="F55" s="1">
        <v>23.7</v>
      </c>
      <c r="G55" s="9"/>
      <c r="J55" s="9"/>
    </row>
    <row r="56" spans="1:10">
      <c r="B56" t="s">
        <v>63</v>
      </c>
      <c r="C56" t="s">
        <v>59</v>
      </c>
      <c r="D56" s="1">
        <v>6.75</v>
      </c>
      <c r="E56">
        <v>2</v>
      </c>
      <c r="F56" s="1">
        <v>13.5</v>
      </c>
      <c r="G56" s="9"/>
      <c r="J56" s="9"/>
    </row>
    <row r="57" spans="1:10">
      <c r="B57" t="s">
        <v>64</v>
      </c>
      <c r="C57" t="s">
        <v>60</v>
      </c>
      <c r="D57" s="1">
        <v>30.3</v>
      </c>
      <c r="E57">
        <v>1</v>
      </c>
      <c r="F57" s="1">
        <v>30.3</v>
      </c>
      <c r="G57" s="9"/>
      <c r="J57" s="9"/>
    </row>
    <row r="58" spans="1:10">
      <c r="A58" s="2"/>
      <c r="B58" t="s">
        <v>106</v>
      </c>
      <c r="C58" t="s">
        <v>78</v>
      </c>
      <c r="D58" s="1">
        <v>107</v>
      </c>
      <c r="E58">
        <v>6</v>
      </c>
      <c r="F58" s="1">
        <f>E58*D58</f>
        <v>642</v>
      </c>
    </row>
    <row r="59" spans="1:10">
      <c r="E59" s="18" t="s">
        <v>96</v>
      </c>
      <c r="F59" s="17">
        <f>SUM(F45:F58)</f>
        <v>1774.1000000000001</v>
      </c>
      <c r="G59" s="9"/>
      <c r="J59" s="9"/>
    </row>
    <row r="60" spans="1:10">
      <c r="G60" s="9"/>
    </row>
    <row r="61" spans="1:10">
      <c r="A61" s="2" t="s">
        <v>89</v>
      </c>
      <c r="B61" s="5" t="s">
        <v>92</v>
      </c>
      <c r="C61" s="5" t="s">
        <v>90</v>
      </c>
      <c r="D61" s="1">
        <v>63</v>
      </c>
      <c r="E61">
        <v>6</v>
      </c>
      <c r="F61" s="1">
        <v>378</v>
      </c>
      <c r="G61" s="9"/>
    </row>
    <row r="62" spans="1:10">
      <c r="A62" s="5"/>
      <c r="B62" s="5"/>
      <c r="C62" s="5"/>
      <c r="E62" s="18" t="s">
        <v>96</v>
      </c>
      <c r="F62" s="17">
        <f>SUM(F61)</f>
        <v>378</v>
      </c>
      <c r="G62" s="9"/>
    </row>
    <row r="63" spans="1:10">
      <c r="A63" s="5"/>
      <c r="B63" s="5"/>
      <c r="C63" s="5"/>
      <c r="E63" s="18"/>
      <c r="G63" s="9"/>
    </row>
    <row r="64" spans="1:10">
      <c r="A64" s="2" t="s">
        <v>66</v>
      </c>
      <c r="B64" t="s">
        <v>67</v>
      </c>
      <c r="C64" t="s">
        <v>68</v>
      </c>
      <c r="D64" s="1">
        <v>110</v>
      </c>
      <c r="E64">
        <v>6</v>
      </c>
      <c r="F64" s="1">
        <v>660</v>
      </c>
      <c r="G64" s="9"/>
    </row>
    <row r="65" spans="1:10">
      <c r="B65" t="s">
        <v>72</v>
      </c>
      <c r="C65" t="s">
        <v>73</v>
      </c>
      <c r="D65" s="1">
        <v>13.85</v>
      </c>
      <c r="E65">
        <v>3</v>
      </c>
      <c r="F65" s="1">
        <v>41.55</v>
      </c>
      <c r="G65" s="9"/>
    </row>
    <row r="66" spans="1:10">
      <c r="B66" t="s">
        <v>74</v>
      </c>
      <c r="C66" t="s">
        <v>75</v>
      </c>
      <c r="D66" s="1">
        <v>22.65</v>
      </c>
      <c r="E66">
        <v>6</v>
      </c>
      <c r="F66" s="1">
        <v>135.9</v>
      </c>
      <c r="G66" s="9"/>
    </row>
    <row r="67" spans="1:10">
      <c r="B67" t="s">
        <v>77</v>
      </c>
      <c r="C67" t="s">
        <v>76</v>
      </c>
      <c r="D67" s="1">
        <v>7.95</v>
      </c>
      <c r="E67">
        <v>6</v>
      </c>
      <c r="F67" s="1">
        <v>47.7</v>
      </c>
      <c r="G67" s="9"/>
    </row>
    <row r="68" spans="1:10">
      <c r="A68" s="4"/>
      <c r="B68" t="s">
        <v>80</v>
      </c>
      <c r="C68" t="s">
        <v>79</v>
      </c>
      <c r="D68" s="1">
        <v>145</v>
      </c>
      <c r="E68">
        <v>1</v>
      </c>
      <c r="F68" s="1">
        <v>145</v>
      </c>
      <c r="G68" s="9"/>
    </row>
    <row r="69" spans="1:10">
      <c r="B69" t="s">
        <v>81</v>
      </c>
      <c r="C69" t="s">
        <v>82</v>
      </c>
      <c r="D69" s="1">
        <v>525</v>
      </c>
      <c r="E69">
        <v>1</v>
      </c>
      <c r="F69" s="1">
        <v>525</v>
      </c>
      <c r="G69" s="9"/>
    </row>
    <row r="70" spans="1:10">
      <c r="A70" s="5"/>
      <c r="B70" s="5" t="s">
        <v>93</v>
      </c>
      <c r="C70" s="5" t="s">
        <v>91</v>
      </c>
      <c r="D70" s="1">
        <v>8.1</v>
      </c>
      <c r="E70">
        <v>1</v>
      </c>
      <c r="F70" s="1">
        <v>8.1</v>
      </c>
      <c r="G70" s="9"/>
    </row>
    <row r="71" spans="1:10">
      <c r="A71" s="5"/>
      <c r="B71" s="6" t="s">
        <v>94</v>
      </c>
      <c r="C71" s="5" t="s">
        <v>95</v>
      </c>
      <c r="D71" s="1">
        <v>10.26</v>
      </c>
      <c r="E71">
        <v>1</v>
      </c>
      <c r="F71" s="1">
        <v>10.26</v>
      </c>
    </row>
    <row r="72" spans="1:10">
      <c r="B72" t="s">
        <v>65</v>
      </c>
      <c r="C72" s="5" t="s">
        <v>97</v>
      </c>
      <c r="D72" s="1">
        <v>27.95</v>
      </c>
      <c r="E72">
        <v>12</v>
      </c>
      <c r="F72" s="1">
        <v>335.4</v>
      </c>
      <c r="G72" s="9"/>
      <c r="J72" s="9"/>
    </row>
    <row r="73" spans="1:10">
      <c r="B73" t="s">
        <v>69</v>
      </c>
      <c r="C73" t="s">
        <v>99</v>
      </c>
      <c r="D73" s="1">
        <v>103.9</v>
      </c>
      <c r="E73">
        <v>1</v>
      </c>
      <c r="F73" s="1">
        <v>103.9</v>
      </c>
      <c r="G73" s="9"/>
      <c r="H73" s="9"/>
    </row>
    <row r="74" spans="1:10">
      <c r="A74" s="5"/>
      <c r="B74" t="s">
        <v>70</v>
      </c>
      <c r="C74" t="s">
        <v>78</v>
      </c>
      <c r="D74" s="1">
        <v>93.25</v>
      </c>
      <c r="E74">
        <v>6</v>
      </c>
      <c r="F74" s="1">
        <v>559.5</v>
      </c>
      <c r="G74" s="9"/>
    </row>
    <row r="75" spans="1:10">
      <c r="A75" s="14"/>
      <c r="B75" s="4" t="s">
        <v>83</v>
      </c>
      <c r="C75" s="5" t="s">
        <v>84</v>
      </c>
      <c r="D75" s="1">
        <v>5.5</v>
      </c>
      <c r="E75">
        <v>4</v>
      </c>
      <c r="F75" s="1">
        <v>22</v>
      </c>
      <c r="G75" s="9"/>
    </row>
    <row r="76" spans="1:10" s="16" customFormat="1">
      <c r="A76" s="5"/>
      <c r="B76" s="15" t="s">
        <v>86</v>
      </c>
      <c r="C76" s="14" t="s">
        <v>85</v>
      </c>
      <c r="D76" s="13">
        <v>120</v>
      </c>
      <c r="E76" s="16">
        <v>6</v>
      </c>
      <c r="F76" s="13">
        <v>720</v>
      </c>
      <c r="G76" s="9"/>
    </row>
    <row r="77" spans="1:10">
      <c r="B77" s="6" t="s">
        <v>87</v>
      </c>
      <c r="C77" s="5" t="s">
        <v>88</v>
      </c>
      <c r="D77" s="1">
        <v>156.5</v>
      </c>
      <c r="E77">
        <v>1</v>
      </c>
      <c r="F77" s="1">
        <v>156.5</v>
      </c>
      <c r="G77" s="9"/>
    </row>
    <row r="78" spans="1:10">
      <c r="E78" s="18" t="s">
        <v>96</v>
      </c>
      <c r="F78" s="17">
        <f>SUM(F64:F77)</f>
        <v>3470.81</v>
      </c>
    </row>
    <row r="80" spans="1:10">
      <c r="A80" s="7" t="s">
        <v>98</v>
      </c>
      <c r="B80" s="3" t="s">
        <v>71</v>
      </c>
    </row>
    <row r="82" spans="1:6">
      <c r="A82" s="22" t="s">
        <v>118</v>
      </c>
      <c r="B82" s="23"/>
      <c r="C82" s="23"/>
      <c r="D82" s="24"/>
      <c r="E82" s="23"/>
      <c r="F82" s="25">
        <f>SUM(F78,F62,F59)</f>
        <v>5622.91</v>
      </c>
    </row>
    <row r="83" spans="1:6" s="16" customFormat="1">
      <c r="A83" s="26"/>
      <c r="D83" s="13"/>
      <c r="F83" s="27"/>
    </row>
    <row r="84" spans="1:6" s="16" customFormat="1">
      <c r="A84" s="26"/>
      <c r="D84" s="13"/>
      <c r="F84" s="27"/>
    </row>
    <row r="85" spans="1:6" s="16" customFormat="1">
      <c r="A85" s="26"/>
      <c r="D85" s="13"/>
      <c r="F85" s="27"/>
    </row>
    <row r="87" spans="1:6">
      <c r="A87" s="35" t="s">
        <v>144</v>
      </c>
      <c r="B87" s="35"/>
      <c r="C87" s="35"/>
      <c r="D87" s="35"/>
      <c r="E87" s="35"/>
      <c r="F87" s="35"/>
    </row>
    <row r="88" spans="1:6" s="32" customFormat="1">
      <c r="A88" s="31"/>
      <c r="B88" s="31"/>
      <c r="C88" s="31"/>
      <c r="D88" s="31"/>
      <c r="E88" s="31"/>
      <c r="F88" s="31"/>
    </row>
    <row r="89" spans="1:6">
      <c r="A89" s="2" t="s">
        <v>89</v>
      </c>
      <c r="B89" t="s">
        <v>109</v>
      </c>
      <c r="C89" t="s">
        <v>110</v>
      </c>
      <c r="D89" s="1">
        <v>69</v>
      </c>
      <c r="E89">
        <v>7</v>
      </c>
      <c r="F89" s="1">
        <f t="shared" ref="F89:F96" si="2">E89*D89</f>
        <v>483</v>
      </c>
    </row>
    <row r="90" spans="1:6">
      <c r="A90" s="2"/>
      <c r="B90" t="s">
        <v>123</v>
      </c>
      <c r="C90" s="9" t="s">
        <v>122</v>
      </c>
      <c r="D90" s="1">
        <v>700</v>
      </c>
      <c r="E90">
        <v>1</v>
      </c>
      <c r="F90" s="1">
        <f t="shared" si="2"/>
        <v>700</v>
      </c>
    </row>
    <row r="91" spans="1:6">
      <c r="A91" s="2"/>
      <c r="B91" s="9" t="s">
        <v>124</v>
      </c>
      <c r="C91" s="9" t="s">
        <v>125</v>
      </c>
      <c r="D91" s="1">
        <v>75</v>
      </c>
      <c r="E91">
        <v>1</v>
      </c>
      <c r="F91" s="1">
        <f t="shared" si="2"/>
        <v>75</v>
      </c>
    </row>
    <row r="92" spans="1:6">
      <c r="A92" s="2"/>
      <c r="B92" s="9" t="s">
        <v>129</v>
      </c>
      <c r="C92" s="9" t="s">
        <v>126</v>
      </c>
      <c r="D92" s="1">
        <v>69</v>
      </c>
      <c r="E92">
        <v>1</v>
      </c>
      <c r="F92" s="1">
        <f t="shared" si="2"/>
        <v>69</v>
      </c>
    </row>
    <row r="93" spans="1:6">
      <c r="A93" s="2"/>
      <c r="B93" s="9" t="s">
        <v>127</v>
      </c>
      <c r="C93" s="9" t="s">
        <v>128</v>
      </c>
      <c r="D93" s="1">
        <v>229</v>
      </c>
      <c r="E93">
        <v>1</v>
      </c>
      <c r="F93" s="1">
        <f t="shared" si="2"/>
        <v>229</v>
      </c>
    </row>
    <row r="94" spans="1:6">
      <c r="A94" s="2"/>
      <c r="B94" s="9" t="s">
        <v>130</v>
      </c>
      <c r="C94" s="9" t="s">
        <v>131</v>
      </c>
      <c r="D94" s="1">
        <v>15</v>
      </c>
      <c r="E94">
        <v>6</v>
      </c>
      <c r="F94" s="1">
        <f t="shared" si="2"/>
        <v>90</v>
      </c>
    </row>
    <row r="95" spans="1:6">
      <c r="A95" s="2"/>
      <c r="B95" t="s">
        <v>132</v>
      </c>
      <c r="C95" s="9" t="s">
        <v>133</v>
      </c>
      <c r="D95" s="1">
        <v>79</v>
      </c>
      <c r="E95">
        <v>1</v>
      </c>
      <c r="F95" s="1">
        <f t="shared" si="2"/>
        <v>79</v>
      </c>
    </row>
    <row r="96" spans="1:6">
      <c r="A96" s="2"/>
      <c r="B96" s="9" t="s">
        <v>134</v>
      </c>
      <c r="C96" s="9" t="s">
        <v>135</v>
      </c>
      <c r="D96" s="1">
        <v>15</v>
      </c>
      <c r="E96">
        <v>6</v>
      </c>
      <c r="F96" s="1">
        <f t="shared" si="2"/>
        <v>90</v>
      </c>
    </row>
    <row r="97" spans="1:6">
      <c r="A97" s="22" t="s">
        <v>136</v>
      </c>
      <c r="B97" s="23"/>
      <c r="C97" s="23"/>
      <c r="D97" s="24"/>
      <c r="E97" s="23"/>
      <c r="F97" s="25">
        <f>SUM(F89:F96)</f>
        <v>1815</v>
      </c>
    </row>
    <row r="98" spans="1:6">
      <c r="A98" s="2"/>
      <c r="B98" s="9"/>
      <c r="C98" s="9"/>
    </row>
    <row r="99" spans="1:6">
      <c r="A99" s="2"/>
      <c r="B99" s="9"/>
      <c r="C99" s="9"/>
    </row>
    <row r="100" spans="1:6">
      <c r="A100" s="2"/>
      <c r="B100" s="9"/>
      <c r="C100" s="9"/>
    </row>
    <row r="101" spans="1:6">
      <c r="D101"/>
      <c r="F101"/>
    </row>
    <row r="102" spans="1:6">
      <c r="A102" s="36" t="s">
        <v>119</v>
      </c>
      <c r="B102" s="36"/>
      <c r="C102" s="36"/>
      <c r="D102" s="36"/>
      <c r="E102" s="36"/>
      <c r="F102" s="36"/>
    </row>
    <row r="103" spans="1:6" s="29" customFormat="1">
      <c r="A103" s="28"/>
      <c r="B103" s="28"/>
      <c r="C103" s="28"/>
      <c r="D103" s="28"/>
      <c r="E103" s="28"/>
      <c r="F103" s="28"/>
    </row>
    <row r="104" spans="1:6" s="29" customFormat="1" ht="30.75" customHeight="1">
      <c r="A104" s="37" t="s">
        <v>121</v>
      </c>
      <c r="B104" s="37"/>
      <c r="C104" s="37"/>
      <c r="D104" s="37"/>
      <c r="E104" s="37"/>
      <c r="F104" s="37"/>
    </row>
    <row r="105" spans="1:6" s="29" customFormat="1">
      <c r="A105" s="30"/>
      <c r="B105" s="30"/>
      <c r="C105" s="30"/>
      <c r="D105" s="30"/>
      <c r="E105" s="30"/>
      <c r="F105" s="30"/>
    </row>
    <row r="106" spans="1:6">
      <c r="A106" s="2" t="s">
        <v>89</v>
      </c>
      <c r="B106" t="s">
        <v>107</v>
      </c>
      <c r="C106" t="s">
        <v>108</v>
      </c>
      <c r="D106" s="1">
        <v>155</v>
      </c>
      <c r="E106">
        <v>6</v>
      </c>
      <c r="F106" s="1">
        <f>E106*D106</f>
        <v>930</v>
      </c>
    </row>
    <row r="107" spans="1:6">
      <c r="B107" s="9" t="s">
        <v>137</v>
      </c>
      <c r="C107" s="9" t="s">
        <v>139</v>
      </c>
      <c r="D107" s="1">
        <v>69.989999999999995</v>
      </c>
      <c r="E107">
        <v>6</v>
      </c>
      <c r="F107" s="1">
        <f>E107*D107</f>
        <v>419.93999999999994</v>
      </c>
    </row>
    <row r="108" spans="1:6">
      <c r="B108" s="9" t="s">
        <v>138</v>
      </c>
      <c r="C108" s="9" t="s">
        <v>140</v>
      </c>
      <c r="D108" s="1">
        <v>15</v>
      </c>
      <c r="E108">
        <v>6</v>
      </c>
      <c r="F108" s="1">
        <f>E108*D108</f>
        <v>90</v>
      </c>
    </row>
    <row r="109" spans="1:6">
      <c r="B109" s="9" t="s">
        <v>141</v>
      </c>
      <c r="C109" s="9" t="s">
        <v>142</v>
      </c>
      <c r="D109" s="1">
        <v>119</v>
      </c>
      <c r="E109">
        <v>1</v>
      </c>
      <c r="F109" s="1">
        <f>E109*D109</f>
        <v>119</v>
      </c>
    </row>
    <row r="110" spans="1:6">
      <c r="A110" s="2"/>
      <c r="C110" s="9"/>
      <c r="E110" s="18" t="s">
        <v>96</v>
      </c>
      <c r="F110" s="17">
        <f>SUM(F106:F109)</f>
        <v>1558.94</v>
      </c>
    </row>
    <row r="111" spans="1:6">
      <c r="A111" s="2"/>
    </row>
    <row r="112" spans="1:6">
      <c r="A112" s="2" t="s">
        <v>66</v>
      </c>
      <c r="B112" t="s">
        <v>111</v>
      </c>
      <c r="C112" t="s">
        <v>112</v>
      </c>
      <c r="D112" s="1">
        <v>49.79</v>
      </c>
      <c r="E112">
        <v>6</v>
      </c>
      <c r="F112" s="1">
        <f>E112*D112</f>
        <v>298.74</v>
      </c>
    </row>
    <row r="113" spans="1:6">
      <c r="D113"/>
      <c r="E113" s="18" t="s">
        <v>96</v>
      </c>
      <c r="F113" s="17">
        <f>SUM(F112)</f>
        <v>298.74</v>
      </c>
    </row>
    <row r="114" spans="1:6">
      <c r="D114"/>
      <c r="F114"/>
    </row>
    <row r="115" spans="1:6">
      <c r="A115" s="22" t="s">
        <v>120</v>
      </c>
      <c r="B115" s="23"/>
      <c r="C115" s="23"/>
      <c r="D115" s="24"/>
      <c r="E115" s="23"/>
      <c r="F115" s="25">
        <f>SUM(F113,F110)</f>
        <v>1857.68</v>
      </c>
    </row>
  </sheetData>
  <mergeCells count="7">
    <mergeCell ref="A104:F104"/>
    <mergeCell ref="A87:F87"/>
    <mergeCell ref="A1:F1"/>
    <mergeCell ref="A3:F3"/>
    <mergeCell ref="A43:F43"/>
    <mergeCell ref="A5:F5"/>
    <mergeCell ref="A102:F102"/>
  </mergeCells>
  <phoneticPr fontId="1" type="noConversion"/>
  <hyperlinks>
    <hyperlink ref="B80" r:id="rId1"/>
    <hyperlink ref="A32" r:id="rId2"/>
    <hyperlink ref="A19" r:id="rId3"/>
    <hyperlink ref="A16" r:id="rId4"/>
    <hyperlink ref="A36" r:id="rId5"/>
  </hyperlinks>
  <printOptions horizontalCentered="1" verticalCentered="1" gridLines="1"/>
  <pageMargins left="0.75" right="0.75" top="1" bottom="1" header="0.5" footer="0.5"/>
  <pageSetup orientation="landscape"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Equipment</vt:lpstr>
    </vt:vector>
  </TitlesOfParts>
  <Company>Academies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yurzav</dc:creator>
  <cp:lastModifiedBy>Tim</cp:lastModifiedBy>
  <cp:lastPrinted>2009-07-28T15:14:41Z</cp:lastPrinted>
  <dcterms:created xsi:type="dcterms:W3CDTF">2009-06-02T12:43:42Z</dcterms:created>
  <dcterms:modified xsi:type="dcterms:W3CDTF">2013-07-15T14:38:02Z</dcterms:modified>
</cp:coreProperties>
</file>